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C2FDC06\DFSRoot$\HQ\Transparency  Ethics  &amp; Data Protection Team\Transparency\Datasets\Tranches 2020 - onwards\2026\January 2026\Ready to be published\"/>
    </mc:Choice>
  </mc:AlternateContent>
  <xr:revisionPtr revIDLastSave="0" documentId="13_ncr:1_{C7C1CE87-5770-4A2C-998C-A385A98EA3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oup expenses" sheetId="11" r:id="rId1"/>
    <sheet name="revised period data" sheetId="4" state="hidden" r:id="rId2"/>
    <sheet name="Mapping" sheetId="10" state="hidden" r:id="rId3"/>
    <sheet name="Expense code list" sheetId="6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4" l="1"/>
  <c r="J20" i="4"/>
  <c r="J21" i="4"/>
  <c r="J22" i="4"/>
  <c r="J23" i="4"/>
  <c r="J24" i="4"/>
  <c r="J25" i="4"/>
  <c r="J26" i="4"/>
  <c r="J27" i="4"/>
  <c r="J28" i="4"/>
  <c r="J29" i="4"/>
  <c r="J19" i="4"/>
  <c r="H29" i="4"/>
  <c r="G29" i="4"/>
  <c r="E29" i="4"/>
  <c r="F20" i="4"/>
  <c r="F21" i="4"/>
  <c r="F22" i="4"/>
  <c r="F23" i="4"/>
  <c r="F24" i="4"/>
  <c r="F25" i="4"/>
  <c r="F26" i="4"/>
  <c r="F27" i="4"/>
  <c r="F28" i="4"/>
  <c r="F19" i="4"/>
  <c r="F29" i="4" l="1"/>
  <c r="D29" i="4"/>
  <c r="C29" i="4"/>
  <c r="B29" i="4"/>
  <c r="P6" i="4"/>
  <c r="C16" i="4"/>
  <c r="P7" i="4"/>
  <c r="P14" i="4"/>
  <c r="P13" i="4" l="1"/>
  <c r="P15" i="4"/>
  <c r="Q6" i="4"/>
  <c r="M16" i="4"/>
  <c r="O6" i="4"/>
  <c r="O7" i="4"/>
  <c r="Q7" i="4"/>
  <c r="O8" i="4"/>
  <c r="P8" i="4"/>
  <c r="Q8" i="4"/>
  <c r="O9" i="4"/>
  <c r="P9" i="4"/>
  <c r="Q9" i="4"/>
  <c r="O10" i="4"/>
  <c r="P10" i="4"/>
  <c r="Q10" i="4"/>
  <c r="O11" i="4"/>
  <c r="P11" i="4"/>
  <c r="Q11" i="4"/>
  <c r="O12" i="4"/>
  <c r="P12" i="4"/>
  <c r="Q12" i="4"/>
  <c r="O13" i="4"/>
  <c r="Q13" i="4"/>
  <c r="O14" i="4"/>
  <c r="Q14" i="4"/>
  <c r="O15" i="4"/>
  <c r="Q15" i="4"/>
  <c r="D16" i="4"/>
  <c r="E16" i="4"/>
  <c r="F16" i="4"/>
  <c r="G16" i="4"/>
  <c r="H16" i="4"/>
  <c r="I16" i="4"/>
  <c r="J16" i="4"/>
  <c r="K16" i="4"/>
  <c r="L16" i="4"/>
  <c r="N16" i="4"/>
  <c r="Q16" i="4" l="1"/>
  <c r="P16" i="4"/>
</calcChain>
</file>

<file path=xl/sharedStrings.xml><?xml version="1.0" encoding="utf-8"?>
<sst xmlns="http://schemas.openxmlformats.org/spreadsheetml/2006/main" count="111" uniqueCount="57">
  <si>
    <t>Group business expenses</t>
  </si>
  <si>
    <t>Summaries of aggregate expenses claimed across Network Rail under our business expenses and travel policy during period</t>
  </si>
  <si>
    <t xml:space="preserve">14th September and 6th December. </t>
  </si>
  <si>
    <t>Correct to 23rd January 2026</t>
  </si>
  <si>
    <t>Expenses category</t>
  </si>
  <si>
    <t>Expenditure</t>
  </si>
  <si>
    <t>No of occurrences</t>
  </si>
  <si>
    <t>Professional Subscriptions</t>
  </si>
  <si>
    <t>Hotel/B&amp;B accomodation</t>
  </si>
  <si>
    <t>Staff Entertainment Expenses</t>
  </si>
  <si>
    <t>Subsistence</t>
  </si>
  <si>
    <t>Air Fares</t>
  </si>
  <si>
    <t>Rail Fares</t>
  </si>
  <si>
    <t>Bus and Taxi Fares</t>
  </si>
  <si>
    <t>Short Term Vehicle Hire Costs</t>
  </si>
  <si>
    <t>Vehicle Fuel and Oil Costs</t>
  </si>
  <si>
    <t>Road Vehicle Other Costs</t>
  </si>
  <si>
    <t>Totals</t>
  </si>
  <si>
    <t>© Copyright Network Rail 2026</t>
  </si>
  <si>
    <t>General Ledger Journal Stats by Account Category</t>
  </si>
  <si>
    <t>Number of Journals</t>
  </si>
  <si>
    <t>Number of Journal Lines</t>
  </si>
  <si>
    <t>NR Transaction Amount</t>
  </si>
  <si>
    <t xml:space="preserve">Period </t>
  </si>
  <si>
    <t>Reporting categories</t>
  </si>
  <si>
    <t>£</t>
  </si>
  <si>
    <t>jnl lines</t>
  </si>
  <si>
    <t>Account Code</t>
  </si>
  <si>
    <t>Account Name</t>
  </si>
  <si>
    <t>450000</t>
  </si>
  <si>
    <t>450500</t>
  </si>
  <si>
    <t>Hotel Accommodation &gt; 5 miles from office</t>
  </si>
  <si>
    <t>450800</t>
  </si>
  <si>
    <t>530000</t>
  </si>
  <si>
    <t>531000</t>
  </si>
  <si>
    <t>532000</t>
  </si>
  <si>
    <t>535000</t>
  </si>
  <si>
    <t>536000</t>
  </si>
  <si>
    <t>Grand Total</t>
  </si>
  <si>
    <t xml:space="preserve">Total </t>
  </si>
  <si>
    <t>1,2,3,</t>
  </si>
  <si>
    <t>4,5,6</t>
  </si>
  <si>
    <t>7,8,9</t>
  </si>
  <si>
    <t>10,11,12,13</t>
  </si>
  <si>
    <t>3 period equiv</t>
  </si>
  <si>
    <t>1,2,3</t>
  </si>
  <si>
    <t>diff to last sub</t>
  </si>
  <si>
    <t>Analytics categories</t>
  </si>
  <si>
    <t>Mapping for report</t>
  </si>
  <si>
    <t>Rail / London underground / London Buses</t>
  </si>
  <si>
    <t>Taxis</t>
  </si>
  <si>
    <t>Cars</t>
  </si>
  <si>
    <t>Air</t>
  </si>
  <si>
    <t>Hotel / B&amp;B</t>
  </si>
  <si>
    <t>Entertainment</t>
  </si>
  <si>
    <t>Other expenses</t>
  </si>
  <si>
    <t>Car 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</si>
</sst>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[$£-809]* #,##0.00_-;\-[$£-809]* #,##0.00_-;_-[$£-809]* &quot;-&quot;??_-;_-@_-"/>
    <numFmt numFmtId="165" formatCode="&quot;£&quot;#,##0.00"/>
    <numFmt numFmtId="166" formatCode="_-* #,##0_-;\-* #,##0_-;_-* &quot;-&quot;??_-;_-@_-"/>
    <numFmt numFmtId="167" formatCode="#0"/>
    <numFmt numFmtId="168" formatCode="#,##0_ ;\-#,##0\ "/>
    <numFmt numFmtId="169" formatCode="[$£]#,##0.00;[Red]\([$£]#,##0.00\)"/>
  </numFmts>
  <fonts count="22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10"/>
      <color theme="1"/>
      <name val="Calibri"/>
      <family val="2"/>
    </font>
    <font>
      <b/>
      <sz val="8"/>
      <color theme="1"/>
      <name val="Calibri"/>
    </font>
    <font>
      <sz val="8"/>
      <color theme="1"/>
      <name val="Calibri"/>
    </font>
    <font>
      <sz val="10"/>
      <color indexed="8"/>
      <name val="Network Rail Sans"/>
    </font>
    <font>
      <b/>
      <sz val="14"/>
      <name val="Network Rail Sans"/>
    </font>
    <font>
      <sz val="11"/>
      <color theme="1"/>
      <name val="Network Rail Sans"/>
    </font>
    <font>
      <sz val="10"/>
      <name val="Network Rail Sans"/>
    </font>
    <font>
      <b/>
      <sz val="10"/>
      <color indexed="8"/>
      <name val="Network Rail Sans"/>
    </font>
    <font>
      <b/>
      <sz val="10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</fonts>
  <fills count="9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F9F9F9"/>
      </patternFill>
    </fill>
    <fill>
      <patternFill patternType="solid">
        <fgColor rgb="FFF3F2EA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CC"/>
      </patternFill>
    </fill>
    <fill>
      <patternFill patternType="solid">
        <fgColor rgb="FFE1E1E1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 style="thin">
        <color rgb="FF959595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4" fillId="0" borderId="0"/>
    <xf numFmtId="0" fontId="6" fillId="0" borderId="0"/>
    <xf numFmtId="0" fontId="7" fillId="0" borderId="0"/>
  </cellStyleXfs>
  <cellXfs count="76">
    <xf numFmtId="0" fontId="0" fillId="0" borderId="0" xfId="0"/>
    <xf numFmtId="0" fontId="0" fillId="2" borderId="17" xfId="0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0" fontId="0" fillId="2" borderId="1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7" fillId="0" borderId="0" xfId="0" applyFont="1"/>
    <xf numFmtId="0" fontId="9" fillId="3" borderId="17" xfId="0" applyFont="1" applyFill="1" applyBorder="1" applyAlignment="1">
      <alignment horizontal="left" vertical="top" wrapText="1"/>
    </xf>
    <xf numFmtId="43" fontId="5" fillId="0" borderId="0" xfId="1" applyFont="1"/>
    <xf numFmtId="43" fontId="5" fillId="0" borderId="0" xfId="1" applyFont="1" applyAlignment="1"/>
    <xf numFmtId="43" fontId="7" fillId="0" borderId="0" xfId="1" applyFont="1" applyAlignment="1"/>
    <xf numFmtId="0" fontId="10" fillId="4" borderId="20" xfId="0" applyFont="1" applyFill="1" applyBorder="1" applyAlignment="1">
      <alignment vertical="top" wrapText="1"/>
    </xf>
    <xf numFmtId="0" fontId="10" fillId="4" borderId="21" xfId="0" applyFont="1" applyFill="1" applyBorder="1" applyAlignment="1">
      <alignment vertical="top" wrapText="1"/>
    </xf>
    <xf numFmtId="43" fontId="0" fillId="0" borderId="0" xfId="0" applyNumberFormat="1"/>
    <xf numFmtId="0" fontId="9" fillId="2" borderId="17" xfId="0" applyFont="1" applyFill="1" applyBorder="1" applyAlignment="1">
      <alignment horizontal="left" vertical="top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8" fillId="0" borderId="9" xfId="0" applyFont="1" applyBorder="1" applyAlignment="1">
      <alignment vertical="center"/>
    </xf>
    <xf numFmtId="0" fontId="9" fillId="2" borderId="20" xfId="0" applyFont="1" applyFill="1" applyBorder="1" applyAlignment="1">
      <alignment vertical="top" wrapText="1"/>
    </xf>
    <xf numFmtId="0" fontId="9" fillId="2" borderId="22" xfId="0" applyFont="1" applyFill="1" applyBorder="1" applyAlignment="1">
      <alignment vertical="top" wrapText="1"/>
    </xf>
    <xf numFmtId="0" fontId="9" fillId="2" borderId="21" xfId="0" applyFont="1" applyFill="1" applyBorder="1" applyAlignment="1">
      <alignment vertical="top" wrapText="1"/>
    </xf>
    <xf numFmtId="1" fontId="9" fillId="0" borderId="17" xfId="1" applyNumberFormat="1" applyFont="1" applyBorder="1" applyAlignment="1"/>
    <xf numFmtId="168" fontId="5" fillId="0" borderId="0" xfId="1" applyNumberFormat="1" applyFont="1" applyAlignment="1"/>
    <xf numFmtId="4" fontId="11" fillId="4" borderId="21" xfId="0" applyNumberFormat="1" applyFont="1" applyFill="1" applyBorder="1" applyAlignment="1">
      <alignment vertical="top" wrapText="1"/>
    </xf>
    <xf numFmtId="3" fontId="11" fillId="4" borderId="21" xfId="0" applyNumberFormat="1" applyFont="1" applyFill="1" applyBorder="1" applyAlignment="1">
      <alignment vertical="top" wrapText="1"/>
    </xf>
    <xf numFmtId="0" fontId="0" fillId="5" borderId="0" xfId="0" applyFill="1"/>
    <xf numFmtId="167" fontId="9" fillId="5" borderId="0" xfId="0" applyNumberFormat="1" applyFont="1" applyFill="1" applyAlignment="1">
      <alignment horizontal="right" vertical="top" wrapText="1"/>
    </xf>
    <xf numFmtId="43" fontId="5" fillId="5" borderId="0" xfId="1" applyFont="1" applyFill="1" applyAlignment="1"/>
    <xf numFmtId="3" fontId="12" fillId="6" borderId="0" xfId="4" applyNumberFormat="1" applyFont="1" applyFill="1" applyAlignment="1">
      <alignment horizontal="right" vertical="center" wrapText="1"/>
    </xf>
    <xf numFmtId="165" fontId="12" fillId="6" borderId="0" xfId="4" applyNumberFormat="1" applyFont="1" applyFill="1" applyAlignment="1">
      <alignment horizontal="right" vertical="center" wrapText="1"/>
    </xf>
    <xf numFmtId="0" fontId="9" fillId="2" borderId="0" xfId="0" applyFont="1" applyFill="1" applyAlignment="1">
      <alignment vertical="top" wrapText="1"/>
    </xf>
    <xf numFmtId="169" fontId="5" fillId="0" borderId="0" xfId="1" applyNumberFormat="1" applyFont="1" applyAlignment="1"/>
    <xf numFmtId="169" fontId="0" fillId="0" borderId="0" xfId="0" applyNumberFormat="1"/>
    <xf numFmtId="3" fontId="13" fillId="7" borderId="0" xfId="4" applyNumberFormat="1" applyFont="1" applyFill="1" applyAlignment="1">
      <alignment horizontal="right" vertical="center" wrapText="1"/>
    </xf>
    <xf numFmtId="3" fontId="13" fillId="0" borderId="0" xfId="4" applyNumberFormat="1" applyFont="1" applyAlignment="1">
      <alignment horizontal="right" vertical="center" wrapText="1"/>
    </xf>
    <xf numFmtId="169" fontId="13" fillId="7" borderId="0" xfId="4" applyNumberFormat="1" applyFont="1" applyFill="1" applyAlignment="1">
      <alignment horizontal="right" vertical="center" wrapText="1"/>
    </xf>
    <xf numFmtId="169" fontId="13" fillId="0" borderId="0" xfId="4" applyNumberFormat="1" applyFont="1" applyAlignment="1">
      <alignment horizontal="right" vertical="center" wrapText="1"/>
    </xf>
    <xf numFmtId="0" fontId="14" fillId="0" borderId="0" xfId="0" applyFont="1" applyAlignment="1">
      <alignment vertical="top"/>
    </xf>
    <xf numFmtId="164" fontId="14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right" vertical="top"/>
    </xf>
    <xf numFmtId="0" fontId="15" fillId="8" borderId="5" xfId="0" applyFont="1" applyFill="1" applyBorder="1" applyAlignment="1">
      <alignment vertical="top" wrapText="1"/>
    </xf>
    <xf numFmtId="0" fontId="15" fillId="8" borderId="2" xfId="0" applyFont="1" applyFill="1" applyBorder="1" applyAlignment="1">
      <alignment vertical="top" wrapText="1"/>
    </xf>
    <xf numFmtId="0" fontId="15" fillId="8" borderId="3" xfId="0" applyFont="1" applyFill="1" applyBorder="1" applyAlignment="1">
      <alignment vertical="top" wrapText="1"/>
    </xf>
    <xf numFmtId="0" fontId="16" fillId="0" borderId="0" xfId="0" applyFont="1"/>
    <xf numFmtId="0" fontId="17" fillId="8" borderId="23" xfId="0" applyFont="1" applyFill="1" applyBorder="1" applyAlignment="1">
      <alignment vertical="top"/>
    </xf>
    <xf numFmtId="0" fontId="15" fillId="8" borderId="0" xfId="0" applyFont="1" applyFill="1" applyAlignment="1">
      <alignment vertical="top" wrapText="1"/>
    </xf>
    <xf numFmtId="0" fontId="15" fillId="8" borderId="11" xfId="0" applyFont="1" applyFill="1" applyBorder="1" applyAlignment="1">
      <alignment vertical="top" wrapText="1"/>
    </xf>
    <xf numFmtId="0" fontId="18" fillId="8" borderId="13" xfId="0" applyFont="1" applyFill="1" applyBorder="1" applyAlignment="1">
      <alignment horizontal="left" vertical="top"/>
    </xf>
    <xf numFmtId="0" fontId="14" fillId="8" borderId="14" xfId="0" applyFont="1" applyFill="1" applyBorder="1" applyAlignment="1">
      <alignment vertical="center" wrapText="1"/>
    </xf>
    <xf numFmtId="0" fontId="14" fillId="8" borderId="9" xfId="0" applyFont="1" applyFill="1" applyBorder="1" applyAlignment="1">
      <alignment vertical="center" wrapText="1"/>
    </xf>
    <xf numFmtId="0" fontId="17" fillId="0" borderId="15" xfId="0" applyFont="1" applyBorder="1" applyAlignment="1">
      <alignment horizontal="left" vertical="top"/>
    </xf>
    <xf numFmtId="0" fontId="17" fillId="0" borderId="16" xfId="0" applyFont="1" applyBorder="1" applyAlignment="1">
      <alignment horizontal="left" vertical="top"/>
    </xf>
    <xf numFmtId="0" fontId="17" fillId="0" borderId="7" xfId="0" applyFont="1" applyBorder="1" applyAlignment="1">
      <alignment horizontal="left" vertical="top"/>
    </xf>
    <xf numFmtId="0" fontId="19" fillId="8" borderId="1" xfId="2" applyFont="1" applyFill="1" applyBorder="1" applyAlignment="1">
      <alignment horizontal="left" vertical="top"/>
    </xf>
    <xf numFmtId="164" fontId="19" fillId="8" borderId="4" xfId="2" applyNumberFormat="1" applyFont="1" applyFill="1" applyBorder="1" applyAlignment="1">
      <alignment horizontal="right" vertical="top"/>
    </xf>
    <xf numFmtId="0" fontId="19" fillId="8" borderId="4" xfId="2" applyFont="1" applyFill="1" applyBorder="1" applyAlignment="1">
      <alignment horizontal="right" vertical="top"/>
    </xf>
    <xf numFmtId="0" fontId="18" fillId="0" borderId="0" xfId="0" applyFont="1" applyAlignment="1">
      <alignment horizontal="center" vertical="top"/>
    </xf>
    <xf numFmtId="0" fontId="20" fillId="0" borderId="1" xfId="0" applyFont="1" applyBorder="1"/>
    <xf numFmtId="164" fontId="17" fillId="0" borderId="1" xfId="2" applyNumberFormat="1" applyFont="1" applyBorder="1" applyAlignment="1">
      <alignment horizontal="right" vertical="top"/>
    </xf>
    <xf numFmtId="166" fontId="20" fillId="0" borderId="1" xfId="1" applyNumberFormat="1" applyFont="1" applyFill="1" applyBorder="1"/>
    <xf numFmtId="0" fontId="21" fillId="0" borderId="1" xfId="0" applyFont="1" applyBorder="1"/>
    <xf numFmtId="164" fontId="19" fillId="0" borderId="1" xfId="2" applyNumberFormat="1" applyFont="1" applyBorder="1" applyAlignment="1">
      <alignment horizontal="right" vertical="top"/>
    </xf>
    <xf numFmtId="166" fontId="21" fillId="0" borderId="1" xfId="1" applyNumberFormat="1" applyFont="1" applyFill="1" applyBorder="1"/>
    <xf numFmtId="0" fontId="17" fillId="0" borderId="0" xfId="2" applyFont="1" applyAlignment="1">
      <alignment vertical="top"/>
    </xf>
    <xf numFmtId="164" fontId="17" fillId="0" borderId="0" xfId="2" applyNumberFormat="1" applyFont="1" applyAlignment="1">
      <alignment horizontal="center" vertical="top"/>
    </xf>
    <xf numFmtId="164" fontId="16" fillId="0" borderId="0" xfId="0" applyNumberFormat="1" applyFont="1"/>
    <xf numFmtId="0" fontId="17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167" fontId="9" fillId="2" borderId="20" xfId="0" applyNumberFormat="1" applyFont="1" applyFill="1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</cellXfs>
  <cellStyles count="6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1365249</xdr:colOff>
      <xdr:row>0</xdr:row>
      <xdr:rowOff>0</xdr:rowOff>
    </xdr:from>
    <xdr:to>
      <xdr:col>2</xdr:col>
      <xdr:colOff>1365249</xdr:colOff>
      <xdr:row>3</xdr:row>
      <xdr:rowOff>132896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BA699BA9-0DB8-40F7-85CA-E663C6013A2E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5749" y="0"/>
          <a:ext cx="1521685" cy="704396"/>
        </a:xfrm>
        <a:prstGeom prst="rect">
          <a:avLst/>
        </a:prstGeom>
      </xdr:spPr>
    </xdr:pic>
    <xdr:clientData/>
  </xdr:twoCellAnchor>
  <xdr:twoCellAnchor editAs="oneCell">
    <xdr:from>
      <xdr:col>2</xdr:col>
      <xdr:colOff>1371600</xdr:colOff>
      <xdr:row>0</xdr:row>
      <xdr:rowOff>0</xdr:rowOff>
    </xdr:from>
    <xdr:to>
      <xdr:col>3</xdr:col>
      <xdr:colOff>1314450</xdr:colOff>
      <xdr:row>3</xdr:row>
      <xdr:rowOff>218621</xdr:rowOff>
    </xdr:to>
    <xdr:pic>
      <xdr:nvPicPr>
        <xdr:cNvPr id="3" name="Picture 2" descr="Network Rail logo">
          <a:extLst>
            <a:ext uri="{FF2B5EF4-FFF2-40B4-BE49-F238E27FC236}">
              <a16:creationId xmlns:a16="http://schemas.microsoft.com/office/drawing/2014/main" id="{B33D5683-03B4-479F-B656-36DD4C6DC09E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2100" y="0"/>
          <a:ext cx="1514475" cy="7043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FB3A0-1357-4010-B54F-71831C77B107}">
  <dimension ref="B1:XFC31"/>
  <sheetViews>
    <sheetView showGridLines="0" tabSelected="1" workbookViewId="0">
      <selection activeCell="XFD16" sqref="XFD16"/>
    </sheetView>
  </sheetViews>
  <sheetFormatPr defaultColWidth="0" defaultRowHeight="12.75" customHeight="1" zeroHeight="1"/>
  <cols>
    <col min="1" max="1" width="2.85546875" style="41" customWidth="1"/>
    <col min="2" max="2" width="57.140625" style="41" customWidth="1"/>
    <col min="3" max="3" width="23.5703125" style="42" customWidth="1"/>
    <col min="4" max="4" width="19.85546875" style="43" customWidth="1"/>
    <col min="5" max="5" width="2.85546875" style="72" customWidth="1"/>
    <col min="6" max="254" width="9.140625" style="72" hidden="1"/>
    <col min="255" max="255" width="12.42578125" style="72" hidden="1"/>
    <col min="256" max="256" width="5.85546875" style="72" hidden="1"/>
    <col min="257" max="16383" width="9.140625" style="41" hidden="1"/>
    <col min="16384" max="16384" width="5.5703125" style="41" customWidth="1"/>
  </cols>
  <sheetData>
    <row r="1" spans="2:256"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</row>
    <row r="2" spans="2:256"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  <c r="IU2" s="41"/>
      <c r="IV2" s="41"/>
    </row>
    <row r="3" spans="2:256">
      <c r="B3" s="44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  <c r="IT3" s="41"/>
      <c r="IU3" s="41"/>
      <c r="IV3" s="41"/>
    </row>
    <row r="4" spans="2:256" ht="18" customHeight="1" thickBot="1"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  <c r="IL4" s="41"/>
      <c r="IM4" s="41"/>
      <c r="IN4" s="41"/>
      <c r="IO4" s="41"/>
      <c r="IP4" s="41"/>
      <c r="IQ4" s="41"/>
      <c r="IR4" s="41"/>
      <c r="IS4" s="41"/>
      <c r="IT4" s="41"/>
      <c r="IU4" s="41"/>
      <c r="IV4" s="41"/>
    </row>
    <row r="5" spans="2:256" s="48" customFormat="1" ht="18" customHeight="1">
      <c r="B5" s="45" t="s">
        <v>0</v>
      </c>
      <c r="C5" s="46"/>
      <c r="D5" s="47"/>
    </row>
    <row r="6" spans="2:256" s="48" customFormat="1" ht="15.6" customHeight="1">
      <c r="B6" s="49" t="s">
        <v>1</v>
      </c>
      <c r="C6" s="50"/>
      <c r="D6" s="51"/>
    </row>
    <row r="7" spans="2:256" s="48" customFormat="1" ht="15.95" customHeight="1" thickBot="1">
      <c r="B7" s="52" t="s">
        <v>2</v>
      </c>
      <c r="C7" s="53"/>
      <c r="D7" s="54"/>
    </row>
    <row r="8" spans="2:256" s="48" customFormat="1" ht="14.25" customHeight="1" thickBot="1">
      <c r="B8" s="55" t="s">
        <v>3</v>
      </c>
      <c r="C8" s="56"/>
      <c r="D8" s="57"/>
    </row>
    <row r="9" spans="2:256"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1"/>
      <c r="FN9" s="41"/>
      <c r="FO9" s="41"/>
      <c r="FP9" s="41"/>
      <c r="FQ9" s="41"/>
      <c r="FR9" s="41"/>
      <c r="FS9" s="41"/>
      <c r="FT9" s="41"/>
      <c r="FU9" s="41"/>
      <c r="FV9" s="41"/>
      <c r="FW9" s="41"/>
      <c r="FX9" s="41"/>
      <c r="FY9" s="41"/>
      <c r="FZ9" s="41"/>
      <c r="GA9" s="41"/>
      <c r="GB9" s="41"/>
      <c r="GC9" s="41"/>
      <c r="GD9" s="41"/>
      <c r="GE9" s="41"/>
      <c r="GF9" s="41"/>
      <c r="GG9" s="41"/>
      <c r="GH9" s="41"/>
      <c r="GI9" s="41"/>
      <c r="GJ9" s="41"/>
      <c r="GK9" s="41"/>
      <c r="GL9" s="41"/>
      <c r="GM9" s="41"/>
      <c r="GN9" s="41"/>
      <c r="GO9" s="41"/>
      <c r="GP9" s="41"/>
      <c r="GQ9" s="41"/>
      <c r="GR9" s="41"/>
      <c r="GS9" s="41"/>
      <c r="GT9" s="41"/>
      <c r="GU9" s="41"/>
      <c r="GV9" s="41"/>
      <c r="GW9" s="41"/>
      <c r="GX9" s="41"/>
      <c r="GY9" s="41"/>
      <c r="GZ9" s="41"/>
      <c r="HA9" s="41"/>
      <c r="HB9" s="41"/>
      <c r="HC9" s="41"/>
      <c r="HD9" s="41"/>
      <c r="HE9" s="41"/>
      <c r="HF9" s="41"/>
      <c r="HG9" s="41"/>
      <c r="HH9" s="41"/>
      <c r="HI9" s="41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1"/>
      <c r="IF9" s="41"/>
      <c r="IG9" s="41"/>
      <c r="IH9" s="41"/>
      <c r="II9" s="41"/>
      <c r="IJ9" s="41"/>
      <c r="IK9" s="41"/>
      <c r="IL9" s="41"/>
      <c r="IM9" s="41"/>
      <c r="IN9" s="41"/>
      <c r="IO9" s="41"/>
      <c r="IP9" s="41"/>
      <c r="IQ9" s="41"/>
      <c r="IR9" s="41"/>
      <c r="IS9" s="41"/>
      <c r="IT9" s="41"/>
      <c r="IU9" s="41"/>
      <c r="IV9" s="41"/>
    </row>
    <row r="10" spans="2:256" s="61" customFormat="1">
      <c r="B10" s="58" t="s">
        <v>4</v>
      </c>
      <c r="C10" s="59" t="s">
        <v>5</v>
      </c>
      <c r="D10" s="60" t="s">
        <v>6</v>
      </c>
    </row>
    <row r="11" spans="2:256">
      <c r="B11" s="62" t="s">
        <v>7</v>
      </c>
      <c r="C11" s="63">
        <v>238719.63999999984</v>
      </c>
      <c r="D11" s="64">
        <v>972</v>
      </c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  <c r="GN11" s="41"/>
      <c r="GO11" s="41"/>
      <c r="GP11" s="41"/>
      <c r="GQ11" s="41"/>
      <c r="GR11" s="41"/>
      <c r="GS11" s="41"/>
      <c r="GT11" s="41"/>
      <c r="GU11" s="41"/>
      <c r="GV11" s="41"/>
      <c r="GW11" s="41"/>
      <c r="GX11" s="41"/>
      <c r="GY11" s="41"/>
      <c r="GZ11" s="41"/>
      <c r="HA11" s="41"/>
      <c r="HB11" s="41"/>
      <c r="HC11" s="41"/>
      <c r="HD11" s="41"/>
      <c r="HE11" s="41"/>
      <c r="HF11" s="41"/>
      <c r="HG11" s="41"/>
      <c r="HH11" s="41"/>
      <c r="HI11" s="41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1"/>
      <c r="IF11" s="41"/>
      <c r="IG11" s="41"/>
      <c r="IH11" s="41"/>
      <c r="II11" s="41"/>
      <c r="IJ11" s="41"/>
      <c r="IK11" s="41"/>
      <c r="IL11" s="41"/>
      <c r="IM11" s="41"/>
      <c r="IN11" s="41"/>
      <c r="IO11" s="41"/>
      <c r="IP11" s="41"/>
      <c r="IQ11" s="41"/>
      <c r="IR11" s="41"/>
      <c r="IS11" s="41"/>
      <c r="IT11" s="41"/>
      <c r="IU11" s="41"/>
      <c r="IV11" s="41"/>
    </row>
    <row r="12" spans="2:256">
      <c r="B12" s="62" t="s">
        <v>8</v>
      </c>
      <c r="C12" s="63">
        <v>5141619.9400000283</v>
      </c>
      <c r="D12" s="64">
        <v>79078</v>
      </c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1"/>
      <c r="FH12" s="4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1"/>
      <c r="HK12" s="41"/>
      <c r="HL12" s="41"/>
      <c r="HM12" s="41"/>
      <c r="HN12" s="41"/>
      <c r="HO12" s="41"/>
      <c r="HP12" s="41"/>
      <c r="HQ12" s="41"/>
      <c r="HR12" s="41"/>
      <c r="HS12" s="41"/>
      <c r="HT12" s="41"/>
      <c r="HU12" s="41"/>
      <c r="HV12" s="41"/>
      <c r="HW12" s="41"/>
      <c r="HX12" s="41"/>
      <c r="HY12" s="41"/>
      <c r="HZ12" s="41"/>
      <c r="IA12" s="41"/>
      <c r="IB12" s="41"/>
      <c r="IC12" s="41"/>
      <c r="ID12" s="41"/>
      <c r="IE12" s="41"/>
      <c r="IF12" s="41"/>
      <c r="IG12" s="41"/>
      <c r="IH12" s="41"/>
      <c r="II12" s="41"/>
      <c r="IJ12" s="41"/>
      <c r="IK12" s="41"/>
      <c r="IL12" s="41"/>
      <c r="IM12" s="41"/>
      <c r="IN12" s="41"/>
      <c r="IO12" s="41"/>
      <c r="IP12" s="41"/>
      <c r="IQ12" s="41"/>
      <c r="IR12" s="41"/>
      <c r="IS12" s="41"/>
      <c r="IT12" s="41"/>
      <c r="IU12" s="41"/>
      <c r="IV12" s="41"/>
    </row>
    <row r="13" spans="2:256">
      <c r="B13" s="62" t="s">
        <v>9</v>
      </c>
      <c r="C13" s="63">
        <v>56202.59</v>
      </c>
      <c r="D13" s="64">
        <v>555</v>
      </c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1"/>
      <c r="EA13" s="41"/>
      <c r="EB13" s="41"/>
      <c r="EC13" s="41"/>
      <c r="ED13" s="41"/>
      <c r="EE13" s="41"/>
      <c r="EF13" s="41"/>
      <c r="EG13" s="41"/>
      <c r="EH13" s="41"/>
      <c r="EI13" s="41"/>
      <c r="EJ13" s="41"/>
      <c r="EK13" s="41"/>
      <c r="EL13" s="41"/>
      <c r="EM13" s="41"/>
      <c r="EN13" s="41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1"/>
      <c r="FH13" s="41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1"/>
      <c r="IF13" s="41"/>
      <c r="IG13" s="41"/>
      <c r="IH13" s="41"/>
      <c r="II13" s="41"/>
      <c r="IJ13" s="41"/>
      <c r="IK13" s="41"/>
      <c r="IL13" s="41"/>
      <c r="IM13" s="41"/>
      <c r="IN13" s="41"/>
      <c r="IO13" s="41"/>
      <c r="IP13" s="41"/>
      <c r="IQ13" s="41"/>
      <c r="IR13" s="41"/>
      <c r="IS13" s="41"/>
      <c r="IT13" s="41"/>
      <c r="IU13" s="41"/>
      <c r="IV13" s="41"/>
    </row>
    <row r="14" spans="2:256">
      <c r="B14" s="62" t="s">
        <v>10</v>
      </c>
      <c r="C14" s="63">
        <v>585417.07999999775</v>
      </c>
      <c r="D14" s="64">
        <v>13037</v>
      </c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41"/>
      <c r="DW14" s="41"/>
      <c r="DX14" s="41"/>
      <c r="DY14" s="41"/>
      <c r="DZ14" s="41"/>
      <c r="EA14" s="41"/>
      <c r="EB14" s="41"/>
      <c r="EC14" s="41"/>
      <c r="ED14" s="41"/>
      <c r="EE14" s="41"/>
      <c r="EF14" s="41"/>
      <c r="EG14" s="41"/>
      <c r="EH14" s="41"/>
      <c r="EI14" s="41"/>
      <c r="EJ14" s="41"/>
      <c r="EK14" s="41"/>
      <c r="EL14" s="41"/>
      <c r="EM14" s="41"/>
      <c r="EN14" s="41"/>
      <c r="EO14" s="41"/>
      <c r="EP14" s="41"/>
      <c r="EQ14" s="41"/>
      <c r="ER14" s="41"/>
      <c r="ES14" s="41"/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1"/>
      <c r="FF14" s="41"/>
      <c r="FG14" s="41"/>
      <c r="FH14" s="41"/>
      <c r="FI14" s="41"/>
      <c r="FJ14" s="41"/>
      <c r="FK14" s="41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1"/>
      <c r="HK14" s="41"/>
      <c r="HL14" s="41"/>
      <c r="HM14" s="41"/>
      <c r="HN14" s="41"/>
      <c r="HO14" s="41"/>
      <c r="HP14" s="41"/>
      <c r="HQ14" s="41"/>
      <c r="HR14" s="41"/>
      <c r="HS14" s="41"/>
      <c r="HT14" s="41"/>
      <c r="HU14" s="41"/>
      <c r="HV14" s="41"/>
      <c r="HW14" s="41"/>
      <c r="HX14" s="41"/>
      <c r="HY14" s="41"/>
      <c r="HZ14" s="41"/>
      <c r="IA14" s="41"/>
      <c r="IB14" s="41"/>
      <c r="IC14" s="41"/>
      <c r="ID14" s="41"/>
      <c r="IE14" s="41"/>
      <c r="IF14" s="41"/>
      <c r="IG14" s="41"/>
      <c r="IH14" s="41"/>
      <c r="II14" s="41"/>
      <c r="IJ14" s="41"/>
      <c r="IK14" s="41"/>
      <c r="IL14" s="41"/>
      <c r="IM14" s="41"/>
      <c r="IN14" s="41"/>
      <c r="IO14" s="41"/>
      <c r="IP14" s="41"/>
      <c r="IQ14" s="41"/>
      <c r="IR14" s="41"/>
      <c r="IS14" s="41"/>
      <c r="IT14" s="41"/>
      <c r="IU14" s="41"/>
      <c r="IV14" s="41"/>
    </row>
    <row r="15" spans="2:256">
      <c r="B15" s="62" t="s">
        <v>11</v>
      </c>
      <c r="C15" s="63">
        <v>84899.579999999929</v>
      </c>
      <c r="D15" s="64">
        <v>1119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  <c r="IM15" s="41"/>
      <c r="IN15" s="41"/>
      <c r="IO15" s="41"/>
      <c r="IP15" s="41"/>
      <c r="IQ15" s="41"/>
      <c r="IR15" s="41"/>
      <c r="IS15" s="41"/>
      <c r="IT15" s="41"/>
      <c r="IU15" s="41"/>
      <c r="IV15" s="41"/>
    </row>
    <row r="16" spans="2:256">
      <c r="B16" s="62" t="s">
        <v>12</v>
      </c>
      <c r="C16" s="63">
        <v>5566980.380000433</v>
      </c>
      <c r="D16" s="64">
        <v>318186</v>
      </c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</row>
    <row r="17" spans="2:256">
      <c r="B17" s="62" t="s">
        <v>13</v>
      </c>
      <c r="C17" s="63">
        <v>247055.07</v>
      </c>
      <c r="D17" s="64">
        <v>8605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  <c r="FI17" s="41"/>
      <c r="FJ17" s="41"/>
      <c r="FK17" s="41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  <c r="IM17" s="41"/>
      <c r="IN17" s="41"/>
      <c r="IO17" s="41"/>
      <c r="IP17" s="41"/>
      <c r="IQ17" s="41"/>
      <c r="IR17" s="41"/>
      <c r="IS17" s="41"/>
      <c r="IT17" s="41"/>
      <c r="IU17" s="41"/>
      <c r="IV17" s="41"/>
    </row>
    <row r="18" spans="2:256">
      <c r="B18" s="62" t="s">
        <v>14</v>
      </c>
      <c r="C18" s="63">
        <v>2693065.8099999893</v>
      </c>
      <c r="D18" s="64">
        <v>14448</v>
      </c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1"/>
      <c r="EN18" s="41"/>
      <c r="EO18" s="41"/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1"/>
      <c r="FG18" s="41"/>
      <c r="FH18" s="41"/>
      <c r="FI18" s="41"/>
      <c r="FJ18" s="41"/>
      <c r="FK18" s="41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1"/>
      <c r="HX18" s="41"/>
      <c r="HY18" s="41"/>
      <c r="HZ18" s="41"/>
      <c r="IA18" s="41"/>
      <c r="IB18" s="41"/>
      <c r="IC18" s="41"/>
      <c r="ID18" s="41"/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  <c r="IT18" s="41"/>
      <c r="IU18" s="41"/>
      <c r="IV18" s="41"/>
    </row>
    <row r="19" spans="2:256">
      <c r="B19" s="62" t="s">
        <v>15</v>
      </c>
      <c r="C19" s="63">
        <v>4870475.5799998883</v>
      </c>
      <c r="D19" s="64">
        <v>141435</v>
      </c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  <c r="IU19" s="41"/>
      <c r="IV19" s="41"/>
    </row>
    <row r="20" spans="2:256">
      <c r="B20" s="62" t="s">
        <v>16</v>
      </c>
      <c r="C20" s="63">
        <v>2905240.4500040612</v>
      </c>
      <c r="D20" s="64">
        <v>624682</v>
      </c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1"/>
      <c r="FG20" s="41"/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1"/>
      <c r="GK20" s="41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  <c r="IT20" s="41"/>
      <c r="IU20" s="41"/>
      <c r="IV20" s="41"/>
    </row>
    <row r="21" spans="2:256">
      <c r="B21" s="65" t="s">
        <v>17</v>
      </c>
      <c r="C21" s="66">
        <v>22389676.120004397</v>
      </c>
      <c r="D21" s="67">
        <v>1202117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  <c r="DO21" s="41"/>
      <c r="DP21" s="41"/>
      <c r="DQ21" s="41"/>
      <c r="DR21" s="41"/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  <c r="FF21" s="41"/>
      <c r="FG21" s="41"/>
      <c r="FH21" s="41"/>
      <c r="FI21" s="41"/>
      <c r="FJ21" s="41"/>
      <c r="FK21" s="41"/>
      <c r="FL21" s="41"/>
      <c r="FM21" s="41"/>
      <c r="FN21" s="41"/>
      <c r="FO21" s="41"/>
      <c r="FP21" s="41"/>
      <c r="FQ21" s="41"/>
      <c r="FR21" s="41"/>
      <c r="FS21" s="41"/>
      <c r="FT21" s="41"/>
      <c r="FU21" s="41"/>
      <c r="FV21" s="41"/>
      <c r="FW21" s="41"/>
      <c r="FX21" s="41"/>
      <c r="FY21" s="41"/>
      <c r="FZ21" s="41"/>
      <c r="GA21" s="41"/>
      <c r="GB21" s="41"/>
      <c r="GC21" s="41"/>
      <c r="GD21" s="41"/>
      <c r="GE21" s="41"/>
      <c r="GF21" s="41"/>
      <c r="GG21" s="41"/>
      <c r="GH21" s="41"/>
      <c r="GI21" s="41"/>
      <c r="GJ21" s="41"/>
      <c r="GK21" s="41"/>
      <c r="GL21" s="41"/>
      <c r="GM21" s="41"/>
      <c r="GN21" s="41"/>
      <c r="GO21" s="41"/>
      <c r="GP21" s="41"/>
      <c r="GQ21" s="41"/>
      <c r="GR21" s="41"/>
      <c r="GS21" s="41"/>
      <c r="GT21" s="41"/>
      <c r="GU21" s="41"/>
      <c r="GV21" s="41"/>
      <c r="GW21" s="41"/>
      <c r="GX21" s="41"/>
      <c r="GY21" s="41"/>
      <c r="GZ21" s="41"/>
      <c r="HA21" s="41"/>
      <c r="HB21" s="41"/>
      <c r="HC21" s="41"/>
      <c r="HD21" s="41"/>
      <c r="HE21" s="41"/>
      <c r="HF21" s="41"/>
      <c r="HG21" s="41"/>
      <c r="HH21" s="41"/>
      <c r="HI21" s="41"/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41"/>
      <c r="IF21" s="41"/>
      <c r="IG21" s="41"/>
      <c r="IH21" s="41"/>
      <c r="II21" s="41"/>
      <c r="IJ21" s="41"/>
      <c r="IK21" s="41"/>
      <c r="IL21" s="41"/>
      <c r="IM21" s="41"/>
      <c r="IN21" s="41"/>
      <c r="IO21" s="41"/>
      <c r="IP21" s="41"/>
      <c r="IQ21" s="41"/>
      <c r="IR21" s="41"/>
      <c r="IS21" s="41"/>
      <c r="IT21" s="41"/>
      <c r="IU21" s="41"/>
      <c r="IV21" s="41"/>
    </row>
    <row r="22" spans="2:256">
      <c r="B22" s="68"/>
      <c r="C22" s="69"/>
      <c r="D22" s="69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  <c r="EA22" s="41"/>
      <c r="EB22" s="41"/>
      <c r="EC22" s="41"/>
      <c r="ED22" s="41"/>
      <c r="EE22" s="41"/>
      <c r="EF22" s="41"/>
      <c r="EG22" s="41"/>
      <c r="EH22" s="41"/>
      <c r="EI22" s="41"/>
      <c r="EJ22" s="41"/>
      <c r="EK22" s="41"/>
      <c r="EL22" s="41"/>
      <c r="EM22" s="41"/>
      <c r="EN22" s="41"/>
      <c r="EO22" s="41"/>
      <c r="EP22" s="41"/>
      <c r="EQ22" s="41"/>
      <c r="ER22" s="41"/>
      <c r="ES22" s="41"/>
      <c r="ET22" s="41"/>
      <c r="EU22" s="41"/>
      <c r="EV22" s="41"/>
      <c r="EW22" s="41"/>
      <c r="EX22" s="41"/>
      <c r="EY22" s="41"/>
      <c r="EZ22" s="41"/>
      <c r="FA22" s="41"/>
      <c r="FB22" s="41"/>
      <c r="FC22" s="41"/>
      <c r="FD22" s="41"/>
      <c r="FE22" s="41"/>
      <c r="FF22" s="41"/>
      <c r="FG22" s="41"/>
      <c r="FH22" s="41"/>
      <c r="FI22" s="41"/>
      <c r="FJ22" s="41"/>
      <c r="FK22" s="41"/>
      <c r="FL22" s="41"/>
      <c r="FM22" s="41"/>
      <c r="FN22" s="41"/>
      <c r="FO22" s="41"/>
      <c r="FP22" s="41"/>
      <c r="FQ22" s="41"/>
      <c r="FR22" s="41"/>
      <c r="FS22" s="41"/>
      <c r="FT22" s="41"/>
      <c r="FU22" s="41"/>
      <c r="FV22" s="41"/>
      <c r="FW22" s="41"/>
      <c r="FX22" s="41"/>
      <c r="FY22" s="41"/>
      <c r="FZ22" s="41"/>
      <c r="GA22" s="41"/>
      <c r="GB22" s="41"/>
      <c r="GC22" s="41"/>
      <c r="GD22" s="41"/>
      <c r="GE22" s="41"/>
      <c r="GF22" s="41"/>
      <c r="GG22" s="41"/>
      <c r="GH22" s="41"/>
      <c r="GI22" s="41"/>
      <c r="GJ22" s="41"/>
      <c r="GK22" s="41"/>
      <c r="GL22" s="41"/>
      <c r="GM22" s="41"/>
      <c r="GN22" s="41"/>
      <c r="GO22" s="41"/>
      <c r="GP22" s="41"/>
      <c r="GQ22" s="41"/>
      <c r="GR22" s="41"/>
      <c r="GS22" s="41"/>
      <c r="GT22" s="41"/>
      <c r="GU22" s="41"/>
      <c r="GV22" s="41"/>
      <c r="GW22" s="41"/>
      <c r="GX22" s="41"/>
      <c r="GY22" s="41"/>
      <c r="GZ22" s="41"/>
      <c r="HA22" s="41"/>
      <c r="HB22" s="41"/>
      <c r="HC22" s="41"/>
      <c r="HD22" s="41"/>
      <c r="HE22" s="41"/>
      <c r="HF22" s="41"/>
      <c r="HG22" s="41"/>
      <c r="HH22" s="41"/>
      <c r="HI22" s="41"/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1"/>
      <c r="HU22" s="41"/>
      <c r="HV22" s="41"/>
      <c r="HW22" s="41"/>
      <c r="HX22" s="41"/>
      <c r="HY22" s="41"/>
      <c r="HZ22" s="41"/>
      <c r="IA22" s="41"/>
      <c r="IB22" s="41"/>
      <c r="IC22" s="41"/>
      <c r="ID22" s="41"/>
      <c r="IE22" s="41"/>
      <c r="IF22" s="41"/>
      <c r="IG22" s="41"/>
      <c r="IH22" s="41"/>
      <c r="II22" s="41"/>
      <c r="IJ22" s="41"/>
      <c r="IK22" s="41"/>
      <c r="IL22" s="41"/>
      <c r="IM22" s="41"/>
      <c r="IN22" s="41"/>
      <c r="IO22" s="41"/>
      <c r="IP22" s="41"/>
      <c r="IQ22" s="41"/>
      <c r="IR22" s="41"/>
      <c r="IS22" s="41"/>
      <c r="IT22" s="41"/>
      <c r="IU22" s="41"/>
      <c r="IV22" s="41"/>
    </row>
    <row r="23" spans="2:256" s="48" customFormat="1" ht="15">
      <c r="B23" s="70"/>
      <c r="D23" s="71" t="s">
        <v>18</v>
      </c>
    </row>
    <row r="24" spans="2:256"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1"/>
      <c r="ES24" s="41"/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41"/>
      <c r="FH24" s="41"/>
      <c r="FI24" s="41"/>
      <c r="FJ24" s="41"/>
      <c r="FK24" s="41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41"/>
      <c r="GF24" s="41"/>
      <c r="GG24" s="41"/>
      <c r="GH24" s="41"/>
      <c r="GI24" s="41"/>
      <c r="GJ24" s="41"/>
      <c r="GK24" s="41"/>
      <c r="GL24" s="41"/>
      <c r="GM24" s="41"/>
      <c r="GN24" s="41"/>
      <c r="GO24" s="41"/>
      <c r="GP24" s="41"/>
      <c r="GQ24" s="41"/>
      <c r="GR24" s="41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41"/>
      <c r="HU24" s="41"/>
      <c r="HV24" s="41"/>
      <c r="HW24" s="41"/>
      <c r="HX24" s="41"/>
      <c r="HY24" s="41"/>
      <c r="HZ24" s="41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  <c r="IU24" s="41"/>
      <c r="IV24" s="41"/>
    </row>
    <row r="25" spans="2:256" hidden="1"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  <c r="DT25" s="41"/>
      <c r="DU25" s="41"/>
      <c r="DV25" s="41"/>
      <c r="DW25" s="41"/>
      <c r="DX25" s="41"/>
      <c r="DY25" s="41"/>
      <c r="DZ25" s="41"/>
      <c r="EA25" s="41"/>
      <c r="EB25" s="41"/>
      <c r="EC25" s="41"/>
      <c r="ED25" s="41"/>
      <c r="EE25" s="41"/>
      <c r="EF25" s="41"/>
      <c r="EG25" s="41"/>
      <c r="EH25" s="41"/>
      <c r="EI25" s="41"/>
      <c r="EJ25" s="41"/>
      <c r="EK25" s="41"/>
      <c r="EL25" s="41"/>
      <c r="EM25" s="41"/>
      <c r="EN25" s="41"/>
      <c r="EO25" s="41"/>
      <c r="EP25" s="41"/>
      <c r="EQ25" s="41"/>
      <c r="ER25" s="41"/>
      <c r="ES25" s="41"/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41"/>
      <c r="FE25" s="41"/>
      <c r="FF25" s="41"/>
      <c r="FG25" s="41"/>
      <c r="FH25" s="41"/>
      <c r="FI25" s="41"/>
      <c r="FJ25" s="41"/>
      <c r="FK25" s="41"/>
      <c r="FL25" s="41"/>
      <c r="FM25" s="41"/>
      <c r="FN25" s="41"/>
      <c r="FO25" s="41"/>
      <c r="FP25" s="41"/>
      <c r="FQ25" s="41"/>
      <c r="FR25" s="41"/>
      <c r="FS25" s="41"/>
      <c r="FT25" s="41"/>
      <c r="FU25" s="41"/>
      <c r="FV25" s="41"/>
      <c r="FW25" s="41"/>
      <c r="FX25" s="41"/>
      <c r="FY25" s="41"/>
      <c r="FZ25" s="41"/>
      <c r="GA25" s="41"/>
      <c r="GB25" s="41"/>
      <c r="GC25" s="41"/>
      <c r="GD25" s="41"/>
      <c r="GE25" s="41"/>
      <c r="GF25" s="41"/>
      <c r="GG25" s="41"/>
      <c r="GH25" s="41"/>
      <c r="GI25" s="41"/>
      <c r="GJ25" s="41"/>
      <c r="GK25" s="41"/>
      <c r="GL25" s="41"/>
      <c r="GM25" s="41"/>
      <c r="GN25" s="41"/>
      <c r="GO25" s="41"/>
      <c r="GP25" s="41"/>
      <c r="GQ25" s="41"/>
      <c r="GR25" s="41"/>
      <c r="GS25" s="41"/>
      <c r="GT25" s="41"/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/>
      <c r="HI25" s="41"/>
      <c r="HJ25" s="41"/>
      <c r="HK25" s="41"/>
      <c r="HL25" s="41"/>
      <c r="HM25" s="41"/>
      <c r="HN25" s="41"/>
      <c r="HO25" s="41"/>
      <c r="HP25" s="41"/>
      <c r="HQ25" s="41"/>
      <c r="HR25" s="41"/>
      <c r="HS25" s="41"/>
      <c r="HT25" s="41"/>
      <c r="HU25" s="41"/>
      <c r="HV25" s="41"/>
      <c r="HW25" s="41"/>
      <c r="HX25" s="41"/>
      <c r="HY25" s="41"/>
      <c r="HZ25" s="41"/>
      <c r="IA25" s="41"/>
      <c r="IB25" s="41"/>
      <c r="IC25" s="41"/>
      <c r="ID25" s="41"/>
      <c r="IE25" s="41"/>
      <c r="IF25" s="41"/>
      <c r="IG25" s="41"/>
      <c r="IH25" s="41"/>
      <c r="II25" s="41"/>
      <c r="IJ25" s="41"/>
      <c r="IK25" s="41"/>
      <c r="IL25" s="41"/>
      <c r="IM25" s="41"/>
      <c r="IN25" s="41"/>
      <c r="IO25" s="41"/>
      <c r="IP25" s="41"/>
      <c r="IQ25" s="41"/>
      <c r="IR25" s="41"/>
      <c r="IS25" s="41"/>
      <c r="IT25" s="41"/>
      <c r="IU25" s="41"/>
      <c r="IV25" s="41"/>
    </row>
    <row r="26" spans="2:256" hidden="1"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  <c r="DO26" s="41"/>
      <c r="DP26" s="41"/>
      <c r="DQ26" s="41"/>
      <c r="DR26" s="41"/>
      <c r="DS26" s="41"/>
      <c r="DT26" s="41"/>
      <c r="DU26" s="41"/>
      <c r="DV26" s="41"/>
      <c r="DW26" s="41"/>
      <c r="DX26" s="41"/>
      <c r="DY26" s="41"/>
      <c r="DZ26" s="41"/>
      <c r="EA26" s="41"/>
      <c r="EB26" s="41"/>
      <c r="EC26" s="41"/>
      <c r="ED26" s="41"/>
      <c r="EE26" s="41"/>
      <c r="EF26" s="41"/>
      <c r="EG26" s="41"/>
      <c r="EH26" s="41"/>
      <c r="EI26" s="41"/>
      <c r="EJ26" s="41"/>
      <c r="EK26" s="41"/>
      <c r="EL26" s="41"/>
      <c r="EM26" s="41"/>
      <c r="EN26" s="41"/>
      <c r="EO26" s="41"/>
      <c r="EP26" s="41"/>
      <c r="EQ26" s="41"/>
      <c r="ER26" s="41"/>
      <c r="ES26" s="41"/>
      <c r="ET26" s="41"/>
      <c r="EU26" s="41"/>
      <c r="EV26" s="41"/>
      <c r="EW26" s="41"/>
      <c r="EX26" s="41"/>
      <c r="EY26" s="41"/>
      <c r="EZ26" s="41"/>
      <c r="FA26" s="41"/>
      <c r="FB26" s="41"/>
      <c r="FC26" s="41"/>
      <c r="FD26" s="41"/>
      <c r="FE26" s="41"/>
      <c r="FF26" s="41"/>
      <c r="FG26" s="41"/>
      <c r="FH26" s="41"/>
      <c r="FI26" s="41"/>
      <c r="FJ26" s="41"/>
      <c r="FK26" s="41"/>
      <c r="FL26" s="41"/>
      <c r="FM26" s="41"/>
      <c r="FN26" s="41"/>
      <c r="FO26" s="41"/>
      <c r="FP26" s="41"/>
      <c r="FQ26" s="41"/>
      <c r="FR26" s="41"/>
      <c r="FS26" s="41"/>
      <c r="FT26" s="41"/>
      <c r="FU26" s="41"/>
      <c r="FV26" s="41"/>
      <c r="FW26" s="41"/>
      <c r="FX26" s="41"/>
      <c r="FY26" s="41"/>
      <c r="FZ26" s="41"/>
      <c r="GA26" s="41"/>
      <c r="GB26" s="41"/>
      <c r="GC26" s="41"/>
      <c r="GD26" s="41"/>
      <c r="GE26" s="41"/>
      <c r="GF26" s="41"/>
      <c r="GG26" s="41"/>
      <c r="GH26" s="41"/>
      <c r="GI26" s="41"/>
      <c r="GJ26" s="41"/>
      <c r="GK26" s="41"/>
      <c r="GL26" s="41"/>
      <c r="GM26" s="41"/>
      <c r="GN26" s="41"/>
      <c r="GO26" s="41"/>
      <c r="GP26" s="41"/>
      <c r="GQ26" s="41"/>
      <c r="GR26" s="41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  <c r="HM26" s="41"/>
      <c r="HN26" s="41"/>
      <c r="HO26" s="41"/>
      <c r="HP26" s="41"/>
      <c r="HQ26" s="41"/>
      <c r="HR26" s="41"/>
      <c r="HS26" s="41"/>
      <c r="HT26" s="41"/>
      <c r="HU26" s="41"/>
      <c r="HV26" s="41"/>
      <c r="HW26" s="41"/>
      <c r="HX26" s="41"/>
      <c r="HY26" s="41"/>
      <c r="HZ26" s="41"/>
      <c r="IA26" s="41"/>
      <c r="IB26" s="41"/>
      <c r="IC26" s="41"/>
      <c r="ID26" s="41"/>
      <c r="IE26" s="41"/>
      <c r="IF26" s="41"/>
      <c r="IG26" s="41"/>
      <c r="IH26" s="41"/>
      <c r="II26" s="41"/>
      <c r="IJ26" s="41"/>
      <c r="IK26" s="41"/>
      <c r="IL26" s="41"/>
      <c r="IM26" s="41"/>
      <c r="IN26" s="41"/>
      <c r="IO26" s="41"/>
      <c r="IP26" s="41"/>
      <c r="IQ26" s="41"/>
      <c r="IR26" s="41"/>
      <c r="IS26" s="41"/>
      <c r="IT26" s="41"/>
      <c r="IU26" s="41"/>
      <c r="IV26" s="41"/>
    </row>
    <row r="27" spans="2:256" hidden="1"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  <c r="DO27" s="41"/>
      <c r="DP27" s="41"/>
      <c r="DQ27" s="41"/>
      <c r="DR27" s="41"/>
      <c r="DS27" s="41"/>
      <c r="DT27" s="41"/>
      <c r="DU27" s="41"/>
      <c r="DV27" s="41"/>
      <c r="DW27" s="41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  <c r="ER27" s="41"/>
      <c r="ES27" s="41"/>
      <c r="ET27" s="41"/>
      <c r="EU27" s="41"/>
      <c r="EV27" s="41"/>
      <c r="EW27" s="41"/>
      <c r="EX27" s="41"/>
      <c r="EY27" s="41"/>
      <c r="EZ27" s="41"/>
      <c r="FA27" s="41"/>
      <c r="FB27" s="41"/>
      <c r="FC27" s="41"/>
      <c r="FD27" s="41"/>
      <c r="FE27" s="41"/>
      <c r="FF27" s="41"/>
      <c r="FG27" s="41"/>
      <c r="FH27" s="41"/>
      <c r="FI27" s="41"/>
      <c r="FJ27" s="41"/>
      <c r="FK27" s="41"/>
      <c r="FL27" s="41"/>
      <c r="FM27" s="41"/>
      <c r="FN27" s="41"/>
      <c r="FO27" s="41"/>
      <c r="FP27" s="41"/>
      <c r="FQ27" s="41"/>
      <c r="FR27" s="41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1"/>
      <c r="GF27" s="41"/>
      <c r="GG27" s="41"/>
      <c r="GH27" s="41"/>
      <c r="GI27" s="41"/>
      <c r="GJ27" s="41"/>
      <c r="GK27" s="41"/>
      <c r="GL27" s="41"/>
      <c r="GM27" s="41"/>
      <c r="GN27" s="41"/>
      <c r="GO27" s="41"/>
      <c r="GP27" s="41"/>
      <c r="GQ27" s="41"/>
      <c r="GR27" s="41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1"/>
      <c r="HN27" s="41"/>
      <c r="HO27" s="41"/>
      <c r="HP27" s="41"/>
      <c r="HQ27" s="41"/>
      <c r="HR27" s="41"/>
      <c r="HS27" s="41"/>
      <c r="HT27" s="41"/>
      <c r="HU27" s="41"/>
      <c r="HV27" s="41"/>
      <c r="HW27" s="41"/>
      <c r="HX27" s="41"/>
      <c r="HY27" s="41"/>
      <c r="HZ27" s="41"/>
      <c r="IA27" s="41"/>
      <c r="IB27" s="41"/>
      <c r="IC27" s="41"/>
      <c r="ID27" s="41"/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  <c r="IP27" s="41"/>
      <c r="IQ27" s="41"/>
      <c r="IR27" s="41"/>
      <c r="IS27" s="41"/>
      <c r="IT27" s="41"/>
      <c r="IU27" s="41"/>
      <c r="IV27" s="41"/>
    </row>
    <row r="28" spans="2:256" hidden="1"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1"/>
      <c r="FG28" s="41"/>
      <c r="FH28" s="41"/>
      <c r="FI28" s="41"/>
      <c r="FJ28" s="41"/>
      <c r="FK28" s="41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  <c r="IU28" s="41"/>
      <c r="IV28" s="41"/>
    </row>
    <row r="29" spans="2:256" hidden="1"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  <c r="IU29" s="41"/>
      <c r="IV29" s="41"/>
    </row>
    <row r="30" spans="2:256"/>
    <row r="31" spans="2:256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3"/>
  <sheetViews>
    <sheetView topLeftCell="C1" zoomScaleNormal="100" workbookViewId="0">
      <selection activeCell="G7" sqref="G7:M9"/>
    </sheetView>
  </sheetViews>
  <sheetFormatPr defaultRowHeight="15"/>
  <cols>
    <col min="1" max="1" width="10.140625" bestFit="1" customWidth="1"/>
    <col min="2" max="2" width="30.42578125" bestFit="1" customWidth="1"/>
    <col min="3" max="3" width="13.5703125" bestFit="1" customWidth="1"/>
    <col min="4" max="4" width="13.42578125" bestFit="1" customWidth="1"/>
    <col min="5" max="12" width="13.5703125" bestFit="1" customWidth="1"/>
    <col min="13" max="14" width="13.42578125" bestFit="1" customWidth="1"/>
    <col min="15" max="15" width="32.5703125" customWidth="1"/>
    <col min="16" max="16" width="14.42578125" bestFit="1" customWidth="1"/>
    <col min="17" max="17" width="17" bestFit="1" customWidth="1"/>
    <col min="18" max="18" width="14.42578125" bestFit="1" customWidth="1"/>
    <col min="19" max="19" width="17" bestFit="1" customWidth="1"/>
    <col min="20" max="20" width="13.85546875" bestFit="1" customWidth="1"/>
    <col min="21" max="21" width="14.42578125" bestFit="1" customWidth="1"/>
    <col min="22" max="22" width="14.140625" bestFit="1" customWidth="1"/>
    <col min="24" max="24" width="14.5703125" bestFit="1" customWidth="1"/>
    <col min="26" max="26" width="13.42578125" bestFit="1" customWidth="1"/>
    <col min="27" max="27" width="16.42578125" bestFit="1" customWidth="1"/>
  </cols>
  <sheetData>
    <row r="1" spans="1:27">
      <c r="A1" t="s">
        <v>19</v>
      </c>
    </row>
    <row r="2" spans="1:27">
      <c r="A2" s="1"/>
      <c r="B2" s="2"/>
      <c r="C2" s="22"/>
      <c r="D2" s="23"/>
      <c r="E2" s="23"/>
      <c r="F2" s="23"/>
      <c r="G2" s="23"/>
      <c r="H2" s="23"/>
      <c r="I2" s="24"/>
      <c r="J2" s="23"/>
      <c r="K2" s="22"/>
      <c r="L2" s="23"/>
      <c r="M2" s="23"/>
      <c r="N2" s="34"/>
    </row>
    <row r="3" spans="1:27" ht="22.5">
      <c r="A3" s="3"/>
      <c r="B3" s="4"/>
      <c r="C3" s="13" t="s">
        <v>20</v>
      </c>
      <c r="D3" s="13" t="s">
        <v>20</v>
      </c>
      <c r="E3" s="13" t="s">
        <v>20</v>
      </c>
      <c r="F3" s="13" t="s">
        <v>20</v>
      </c>
      <c r="G3" s="13" t="s">
        <v>21</v>
      </c>
      <c r="H3" s="13" t="s">
        <v>21</v>
      </c>
      <c r="I3" s="13" t="s">
        <v>21</v>
      </c>
      <c r="J3" s="13" t="s">
        <v>21</v>
      </c>
      <c r="K3" s="13" t="s">
        <v>22</v>
      </c>
      <c r="L3" s="13" t="s">
        <v>22</v>
      </c>
      <c r="M3" s="13" t="s">
        <v>22</v>
      </c>
      <c r="N3" s="13" t="s">
        <v>22</v>
      </c>
      <c r="P3" s="13"/>
      <c r="R3" s="5"/>
      <c r="S3" s="5"/>
    </row>
    <row r="4" spans="1:27">
      <c r="A4" s="13"/>
      <c r="B4" s="13"/>
      <c r="C4" s="73" t="s">
        <v>23</v>
      </c>
      <c r="D4" s="74"/>
      <c r="E4" s="74"/>
      <c r="F4" s="75"/>
      <c r="G4" s="73" t="s">
        <v>23</v>
      </c>
      <c r="H4" s="74"/>
      <c r="I4" s="74"/>
      <c r="J4" s="75"/>
      <c r="K4" s="73" t="s">
        <v>23</v>
      </c>
      <c r="L4" s="74"/>
      <c r="M4" s="74"/>
      <c r="N4" s="75"/>
      <c r="O4" s="29" t="s">
        <v>24</v>
      </c>
      <c r="P4" s="30" t="s">
        <v>25</v>
      </c>
      <c r="Q4" s="30" t="s">
        <v>26</v>
      </c>
    </row>
    <row r="5" spans="1:27">
      <c r="A5" s="6" t="s">
        <v>27</v>
      </c>
      <c r="B5" s="6" t="s">
        <v>28</v>
      </c>
      <c r="C5" s="25">
        <v>7</v>
      </c>
      <c r="D5" s="25">
        <v>8</v>
      </c>
      <c r="E5" s="25">
        <v>9</v>
      </c>
      <c r="F5" s="25"/>
      <c r="G5" s="25">
        <v>7</v>
      </c>
      <c r="H5" s="25">
        <v>8</v>
      </c>
      <c r="I5" s="25">
        <v>9</v>
      </c>
      <c r="J5" s="25"/>
      <c r="K5" s="25">
        <v>7</v>
      </c>
      <c r="L5" s="25">
        <v>8</v>
      </c>
      <c r="M5" s="25">
        <v>9</v>
      </c>
      <c r="N5" s="25"/>
      <c r="O5" s="31"/>
      <c r="P5" s="31"/>
      <c r="Q5" s="31"/>
      <c r="R5" s="9"/>
      <c r="S5" s="8"/>
      <c r="T5" s="7"/>
      <c r="U5" s="12"/>
      <c r="V5" s="12"/>
      <c r="X5" s="12"/>
      <c r="Z5" s="7"/>
      <c r="AA5" s="12"/>
    </row>
    <row r="6" spans="1:27">
      <c r="A6" s="6" t="s">
        <v>29</v>
      </c>
      <c r="B6" s="6" t="s">
        <v>7</v>
      </c>
      <c r="C6" s="37">
        <v>30</v>
      </c>
      <c r="D6" s="37">
        <v>33</v>
      </c>
      <c r="E6" s="37">
        <v>29</v>
      </c>
      <c r="F6" s="37"/>
      <c r="G6" s="37">
        <v>285</v>
      </c>
      <c r="H6" s="37">
        <v>292</v>
      </c>
      <c r="I6" s="37">
        <v>395</v>
      </c>
      <c r="J6" s="37"/>
      <c r="K6" s="39">
        <v>49230.539999999979</v>
      </c>
      <c r="L6" s="39">
        <v>82923.309999999939</v>
      </c>
      <c r="M6" s="39">
        <v>106565.78999999994</v>
      </c>
      <c r="N6" s="39"/>
      <c r="O6" s="8" t="str">
        <f>VLOOKUP(B6,Mapping!A2:B11,2,0)</f>
        <v>Professional Subscriptions</v>
      </c>
      <c r="P6" s="35">
        <f>SUM(K6:N6)</f>
        <v>238719.63999999984</v>
      </c>
      <c r="Q6" s="26">
        <f>SUM(G6:J6)</f>
        <v>972</v>
      </c>
      <c r="R6" s="9"/>
      <c r="S6" s="8"/>
      <c r="T6" s="7"/>
      <c r="U6" s="12"/>
      <c r="V6" s="12"/>
      <c r="X6" s="12"/>
      <c r="Z6" s="7"/>
      <c r="AA6" s="12"/>
    </row>
    <row r="7" spans="1:27">
      <c r="A7" s="6" t="s">
        <v>30</v>
      </c>
      <c r="B7" s="6" t="s">
        <v>31</v>
      </c>
      <c r="C7" s="38">
        <v>51</v>
      </c>
      <c r="D7" s="38">
        <v>53</v>
      </c>
      <c r="E7" s="38">
        <v>56</v>
      </c>
      <c r="F7" s="38"/>
      <c r="G7" s="38">
        <v>23061</v>
      </c>
      <c r="H7" s="38">
        <v>28085</v>
      </c>
      <c r="I7" s="38">
        <v>27932</v>
      </c>
      <c r="J7" s="38"/>
      <c r="K7" s="40">
        <v>1680374.9599999911</v>
      </c>
      <c r="L7" s="40">
        <v>2270192.9400000293</v>
      </c>
      <c r="M7" s="40">
        <v>1191052.0400000077</v>
      </c>
      <c r="N7" s="40"/>
      <c r="O7" s="8" t="str">
        <f>VLOOKUP(B7,Mapping!A3:B12,2,0)</f>
        <v>Hotel/B&amp;B accomodation</v>
      </c>
      <c r="P7" s="35">
        <f>SUM(K7:N7)</f>
        <v>5141619.9400000283</v>
      </c>
      <c r="Q7" s="26">
        <f t="shared" ref="Q7:Q15" si="0">SUM(G7:J7)</f>
        <v>79078</v>
      </c>
      <c r="R7" s="9"/>
      <c r="S7" s="8"/>
      <c r="T7" s="7"/>
      <c r="U7" s="12"/>
      <c r="V7" s="12"/>
      <c r="X7" s="12"/>
      <c r="Z7" s="7"/>
      <c r="AA7" s="12"/>
    </row>
    <row r="8" spans="1:27">
      <c r="A8" s="6">
        <v>450600</v>
      </c>
      <c r="B8" s="6" t="s">
        <v>9</v>
      </c>
      <c r="C8" s="37">
        <v>22</v>
      </c>
      <c r="D8" s="37">
        <v>25</v>
      </c>
      <c r="E8" s="37">
        <v>23</v>
      </c>
      <c r="F8" s="37"/>
      <c r="G8" s="37">
        <v>149</v>
      </c>
      <c r="H8" s="37">
        <v>241</v>
      </c>
      <c r="I8" s="37">
        <v>165</v>
      </c>
      <c r="J8" s="37"/>
      <c r="K8" s="39">
        <v>12979.72</v>
      </c>
      <c r="L8" s="39">
        <v>27363.530000000002</v>
      </c>
      <c r="M8" s="39">
        <v>15859.34</v>
      </c>
      <c r="N8" s="39"/>
      <c r="O8" s="8" t="str">
        <f>VLOOKUP(B8,Mapping!A4:B13,2,0)</f>
        <v>Staff Entertainment Expenses</v>
      </c>
      <c r="P8" s="35">
        <f t="shared" ref="P8:P12" si="1">SUM(K8:N8)</f>
        <v>56202.59</v>
      </c>
      <c r="Q8" s="26">
        <f t="shared" si="0"/>
        <v>555</v>
      </c>
      <c r="R8" s="9"/>
      <c r="S8" s="8"/>
      <c r="T8" s="7"/>
      <c r="U8" s="12"/>
      <c r="V8" s="12"/>
      <c r="X8" s="12"/>
      <c r="Z8" s="7"/>
      <c r="AA8" s="12"/>
    </row>
    <row r="9" spans="1:27">
      <c r="A9" s="6" t="s">
        <v>32</v>
      </c>
      <c r="B9" s="6" t="s">
        <v>10</v>
      </c>
      <c r="C9" s="38">
        <v>43</v>
      </c>
      <c r="D9" s="38">
        <v>50</v>
      </c>
      <c r="E9" s="38">
        <v>41</v>
      </c>
      <c r="F9" s="38"/>
      <c r="G9" s="38">
        <v>4497</v>
      </c>
      <c r="H9" s="38">
        <v>4162</v>
      </c>
      <c r="I9" s="38">
        <v>4378</v>
      </c>
      <c r="J9" s="38"/>
      <c r="K9" s="40">
        <v>198594.41000000003</v>
      </c>
      <c r="L9" s="40">
        <v>187343.5799999997</v>
      </c>
      <c r="M9" s="40">
        <v>199479.08999999799</v>
      </c>
      <c r="N9" s="40"/>
      <c r="O9" s="8" t="str">
        <f>VLOOKUP(B9,Mapping!A5:B14,2,0)</f>
        <v>Subsistence</v>
      </c>
      <c r="P9" s="35">
        <f t="shared" si="1"/>
        <v>585417.07999999775</v>
      </c>
      <c r="Q9" s="26">
        <f t="shared" si="0"/>
        <v>13037</v>
      </c>
      <c r="R9" s="9"/>
      <c r="S9" s="8"/>
      <c r="T9" s="7"/>
      <c r="U9" s="12"/>
      <c r="V9" s="12"/>
      <c r="X9" s="12"/>
      <c r="Z9" s="7"/>
      <c r="AA9" s="12"/>
    </row>
    <row r="10" spans="1:27">
      <c r="A10" s="6" t="s">
        <v>33</v>
      </c>
      <c r="B10" s="6" t="s">
        <v>11</v>
      </c>
      <c r="C10" s="37">
        <v>5</v>
      </c>
      <c r="D10" s="37">
        <v>7</v>
      </c>
      <c r="E10" s="37">
        <v>8</v>
      </c>
      <c r="F10" s="37"/>
      <c r="G10" s="37">
        <v>330</v>
      </c>
      <c r="H10" s="37">
        <v>358</v>
      </c>
      <c r="I10" s="37">
        <v>431</v>
      </c>
      <c r="J10" s="37"/>
      <c r="K10" s="39">
        <v>22315.010000000006</v>
      </c>
      <c r="L10" s="39">
        <v>20443.329999999969</v>
      </c>
      <c r="M10" s="39">
        <v>42141.239999999962</v>
      </c>
      <c r="N10" s="39"/>
      <c r="O10" s="8" t="str">
        <f>VLOOKUP(B10,Mapping!A6:B15,2,0)</f>
        <v>Air Fares</v>
      </c>
      <c r="P10" s="35">
        <f t="shared" si="1"/>
        <v>84899.579999999929</v>
      </c>
      <c r="Q10" s="26">
        <f t="shared" si="0"/>
        <v>1119</v>
      </c>
      <c r="R10" s="9"/>
      <c r="S10" s="8"/>
      <c r="T10" s="7"/>
      <c r="U10" s="12"/>
      <c r="V10" s="12"/>
      <c r="X10" s="12"/>
      <c r="Z10" s="7"/>
      <c r="AA10" s="12"/>
    </row>
    <row r="11" spans="1:27">
      <c r="A11" s="6" t="s">
        <v>34</v>
      </c>
      <c r="B11" s="6" t="s">
        <v>12</v>
      </c>
      <c r="C11" s="38">
        <v>71</v>
      </c>
      <c r="D11" s="38">
        <v>69</v>
      </c>
      <c r="E11" s="38">
        <v>72</v>
      </c>
      <c r="F11" s="38"/>
      <c r="G11" s="38">
        <v>101116</v>
      </c>
      <c r="H11" s="38">
        <v>110868</v>
      </c>
      <c r="I11" s="38">
        <v>106202</v>
      </c>
      <c r="J11" s="38"/>
      <c r="K11" s="40">
        <v>1860378.4500001958</v>
      </c>
      <c r="L11" s="40">
        <v>1296518.770000126</v>
      </c>
      <c r="M11" s="40">
        <v>2410083.1600001114</v>
      </c>
      <c r="N11" s="40"/>
      <c r="O11" s="8" t="str">
        <f>VLOOKUP(B11,Mapping!A7:B16,2,0)</f>
        <v>Rail Fares</v>
      </c>
      <c r="P11" s="35">
        <f t="shared" si="1"/>
        <v>5566980.380000433</v>
      </c>
      <c r="Q11" s="26">
        <f t="shared" si="0"/>
        <v>318186</v>
      </c>
      <c r="R11" s="9"/>
      <c r="S11" s="8"/>
      <c r="T11" s="7"/>
      <c r="U11" s="12"/>
      <c r="V11" s="12"/>
      <c r="X11" s="12"/>
      <c r="Z11" s="7"/>
      <c r="AA11" s="12"/>
    </row>
    <row r="12" spans="1:27">
      <c r="A12" s="6" t="s">
        <v>35</v>
      </c>
      <c r="B12" s="6" t="s">
        <v>13</v>
      </c>
      <c r="C12" s="37">
        <v>33</v>
      </c>
      <c r="D12" s="37">
        <v>33</v>
      </c>
      <c r="E12" s="37">
        <v>33</v>
      </c>
      <c r="F12" s="37"/>
      <c r="G12" s="37">
        <v>4691</v>
      </c>
      <c r="H12" s="37">
        <v>3549</v>
      </c>
      <c r="I12" s="37">
        <v>365</v>
      </c>
      <c r="J12" s="37"/>
      <c r="K12" s="39">
        <v>126660.52999999971</v>
      </c>
      <c r="L12" s="39">
        <v>107864.44000000029</v>
      </c>
      <c r="M12" s="39">
        <v>12530.099999999999</v>
      </c>
      <c r="N12" s="39"/>
      <c r="O12" s="8" t="str">
        <f>VLOOKUP(B12,Mapping!A8:B17,2,0)</f>
        <v>Bus and Taxi Fares</v>
      </c>
      <c r="P12" s="35">
        <f t="shared" si="1"/>
        <v>247055.07</v>
      </c>
      <c r="Q12" s="26">
        <f t="shared" si="0"/>
        <v>8605</v>
      </c>
      <c r="R12" s="9"/>
      <c r="S12" s="8"/>
      <c r="T12" s="7"/>
      <c r="U12" s="12"/>
      <c r="V12" s="12"/>
      <c r="X12" s="12"/>
      <c r="Z12" s="7"/>
      <c r="AA12" s="12"/>
    </row>
    <row r="13" spans="1:27">
      <c r="A13" s="6" t="s">
        <v>36</v>
      </c>
      <c r="B13" s="6" t="s">
        <v>14</v>
      </c>
      <c r="C13" s="38">
        <v>32</v>
      </c>
      <c r="D13" s="38">
        <v>31</v>
      </c>
      <c r="E13" s="38">
        <v>31</v>
      </c>
      <c r="F13" s="38"/>
      <c r="G13" s="38">
        <v>4763</v>
      </c>
      <c r="H13" s="38">
        <v>4786</v>
      </c>
      <c r="I13" s="38">
        <v>4899</v>
      </c>
      <c r="J13" s="38"/>
      <c r="K13" s="40">
        <v>913294.82000000589</v>
      </c>
      <c r="L13" s="40">
        <v>765421.04999994871</v>
      </c>
      <c r="M13" s="40">
        <v>1014349.9400000349</v>
      </c>
      <c r="N13" s="40"/>
      <c r="O13" s="8" t="str">
        <f>VLOOKUP(B13,Mapping!A9:B18,2,0)</f>
        <v>Short Term Vehicle Hire Costs</v>
      </c>
      <c r="P13" s="35">
        <f>SUM(K13:N13)</f>
        <v>2693065.8099999893</v>
      </c>
      <c r="Q13" s="26">
        <f t="shared" si="0"/>
        <v>14448</v>
      </c>
      <c r="R13" s="9"/>
      <c r="S13" s="8"/>
      <c r="T13" s="7"/>
      <c r="U13" s="12"/>
      <c r="V13" s="12"/>
      <c r="X13" s="12"/>
      <c r="Z13" s="7"/>
      <c r="AA13" s="12"/>
    </row>
    <row r="14" spans="1:27">
      <c r="A14" s="6">
        <v>535200</v>
      </c>
      <c r="B14" s="6" t="s">
        <v>15</v>
      </c>
      <c r="C14" s="37">
        <v>61</v>
      </c>
      <c r="D14" s="37">
        <v>68</v>
      </c>
      <c r="E14" s="37">
        <v>62</v>
      </c>
      <c r="F14" s="37"/>
      <c r="G14" s="37">
        <v>45061</v>
      </c>
      <c r="H14" s="37">
        <v>47604</v>
      </c>
      <c r="I14" s="37">
        <v>48770</v>
      </c>
      <c r="J14" s="37"/>
      <c r="K14" s="39">
        <v>1722871.7999999803</v>
      </c>
      <c r="L14" s="39">
        <v>1734153.3099999579</v>
      </c>
      <c r="M14" s="39">
        <v>1413450.4699999501</v>
      </c>
      <c r="N14" s="39"/>
      <c r="O14" s="8" t="str">
        <f>VLOOKUP(B14,Mapping!A10:B19,2,0)</f>
        <v>Vehicle Fuel and Oil Costs</v>
      </c>
      <c r="P14" s="35">
        <f>SUM(K14:N14)</f>
        <v>4870475.5799998883</v>
      </c>
      <c r="Q14" s="26">
        <f t="shared" si="0"/>
        <v>141435</v>
      </c>
      <c r="R14" s="9"/>
      <c r="S14" s="8"/>
      <c r="T14" s="7"/>
      <c r="U14" s="12"/>
      <c r="V14" s="12"/>
      <c r="X14" s="12"/>
      <c r="Z14" s="7"/>
      <c r="AA14" s="12"/>
    </row>
    <row r="15" spans="1:27">
      <c r="A15" s="6" t="s">
        <v>37</v>
      </c>
      <c r="B15" s="6" t="s">
        <v>16</v>
      </c>
      <c r="C15" s="38">
        <v>95</v>
      </c>
      <c r="D15" s="38">
        <v>98</v>
      </c>
      <c r="E15" s="38">
        <v>89</v>
      </c>
      <c r="F15" s="38"/>
      <c r="G15" s="38">
        <v>238119</v>
      </c>
      <c r="H15" s="38">
        <v>205242</v>
      </c>
      <c r="I15" s="38">
        <v>181321</v>
      </c>
      <c r="J15" s="38"/>
      <c r="K15" s="40">
        <v>893839.51000129571</v>
      </c>
      <c r="L15" s="40">
        <v>1194625.7500032112</v>
      </c>
      <c r="M15" s="40">
        <v>816775.18999955442</v>
      </c>
      <c r="N15" s="40"/>
      <c r="O15" s="8" t="str">
        <f>VLOOKUP(B15,Mapping!A11:B20,2,0)</f>
        <v>Road Vehicle Other Costs</v>
      </c>
      <c r="P15" s="35">
        <f>SUM(K15:N15)</f>
        <v>2905240.4500040612</v>
      </c>
      <c r="Q15" s="26">
        <f t="shared" si="0"/>
        <v>624682</v>
      </c>
      <c r="R15" s="9"/>
      <c r="S15" s="8"/>
      <c r="T15" s="7"/>
      <c r="U15" s="12"/>
      <c r="V15" s="12"/>
      <c r="X15" s="12"/>
      <c r="Z15" s="7"/>
      <c r="AA15" s="12"/>
    </row>
    <row r="16" spans="1:27">
      <c r="A16" s="10" t="s">
        <v>38</v>
      </c>
      <c r="B16" s="11"/>
      <c r="C16" s="32">
        <f>SUM(C6:C15)</f>
        <v>443</v>
      </c>
      <c r="D16" s="32">
        <f t="shared" ref="D16:N16" si="2">SUM(D6:D15)</f>
        <v>467</v>
      </c>
      <c r="E16" s="32">
        <f t="shared" si="2"/>
        <v>444</v>
      </c>
      <c r="F16" s="32">
        <f t="shared" si="2"/>
        <v>0</v>
      </c>
      <c r="G16" s="32">
        <f t="shared" si="2"/>
        <v>422072</v>
      </c>
      <c r="H16" s="32">
        <f t="shared" si="2"/>
        <v>405187</v>
      </c>
      <c r="I16" s="32">
        <f t="shared" si="2"/>
        <v>374858</v>
      </c>
      <c r="J16" s="32">
        <f t="shared" si="2"/>
        <v>0</v>
      </c>
      <c r="K16" s="33">
        <f t="shared" si="2"/>
        <v>7480539.7500014696</v>
      </c>
      <c r="L16" s="33">
        <f>SUM(L6:L15)</f>
        <v>7686850.0100032724</v>
      </c>
      <c r="M16" s="33">
        <f>SUM(M6:M15)</f>
        <v>7222286.3599996567</v>
      </c>
      <c r="N16" s="33">
        <f t="shared" si="2"/>
        <v>0</v>
      </c>
      <c r="O16" s="27" t="s">
        <v>39</v>
      </c>
      <c r="P16" s="27">
        <f>SUM(P6:P15)</f>
        <v>22389676.120004397</v>
      </c>
      <c r="Q16" s="28">
        <f>SUM(Q6:Q15)</f>
        <v>1202117</v>
      </c>
      <c r="R16" s="9"/>
      <c r="S16" s="8"/>
      <c r="T16" s="7"/>
      <c r="U16" s="12"/>
      <c r="V16" s="12"/>
      <c r="X16" s="12"/>
      <c r="Z16" s="7"/>
      <c r="AA16" s="12"/>
    </row>
    <row r="18" spans="1:10">
      <c r="B18" t="s">
        <v>40</v>
      </c>
      <c r="C18" t="s">
        <v>41</v>
      </c>
      <c r="D18" t="s">
        <v>42</v>
      </c>
      <c r="E18" t="s">
        <v>43</v>
      </c>
      <c r="F18" t="s">
        <v>44</v>
      </c>
      <c r="G18" t="s">
        <v>45</v>
      </c>
      <c r="H18" t="s">
        <v>41</v>
      </c>
      <c r="I18" t="s">
        <v>42</v>
      </c>
      <c r="J18" t="s">
        <v>46</v>
      </c>
    </row>
    <row r="19" spans="1:10">
      <c r="A19" t="s">
        <v>7</v>
      </c>
      <c r="B19" s="35">
        <v>242034.19</v>
      </c>
      <c r="C19" s="35">
        <v>183260.54</v>
      </c>
      <c r="D19" s="35">
        <v>346895.57</v>
      </c>
      <c r="E19" s="35">
        <v>700944.8</v>
      </c>
      <c r="F19" s="35">
        <f>(E19/4)*3</f>
        <v>525708.60000000009</v>
      </c>
      <c r="G19" s="35">
        <v>303992.85999999987</v>
      </c>
      <c r="H19" s="35">
        <v>180735.55999999988</v>
      </c>
      <c r="I19" s="35">
        <v>238719.63999999984</v>
      </c>
      <c r="J19" s="12">
        <f>I19-H19</f>
        <v>57984.079999999958</v>
      </c>
    </row>
    <row r="20" spans="1:10">
      <c r="A20" t="s">
        <v>8</v>
      </c>
      <c r="B20" s="35">
        <v>5185860.88</v>
      </c>
      <c r="C20" s="35">
        <v>4669931.75</v>
      </c>
      <c r="D20" s="35">
        <v>5883448.3900000006</v>
      </c>
      <c r="E20" s="35">
        <v>6150877.71</v>
      </c>
      <c r="F20" s="35">
        <f t="shared" ref="F20:F28" si="3">(E20/4)*3</f>
        <v>4613158.2824999997</v>
      </c>
      <c r="G20" s="35">
        <v>4446028.6599999182</v>
      </c>
      <c r="H20" s="35">
        <v>5296451.649999937</v>
      </c>
      <c r="I20" s="35">
        <v>5141619.9400000283</v>
      </c>
      <c r="J20" s="12">
        <f t="shared" ref="J20:J29" si="4">I20-H20</f>
        <v>-154831.70999990869</v>
      </c>
    </row>
    <row r="21" spans="1:10">
      <c r="A21" t="s">
        <v>9</v>
      </c>
      <c r="B21" s="35">
        <v>46284.54</v>
      </c>
      <c r="C21" s="35">
        <v>43428.57</v>
      </c>
      <c r="D21" s="35">
        <v>40343.85</v>
      </c>
      <c r="E21" s="35">
        <v>47376.39</v>
      </c>
      <c r="F21" s="35">
        <f t="shared" si="3"/>
        <v>35532.292499999996</v>
      </c>
      <c r="G21" s="35">
        <v>40521.449999999997</v>
      </c>
      <c r="H21" s="35">
        <v>39927.510000000009</v>
      </c>
      <c r="I21" s="35">
        <v>56202.59</v>
      </c>
      <c r="J21" s="12">
        <f t="shared" si="4"/>
        <v>16275.079999999987</v>
      </c>
    </row>
    <row r="22" spans="1:10">
      <c r="A22" t="s">
        <v>10</v>
      </c>
      <c r="B22" s="35">
        <v>786140.21</v>
      </c>
      <c r="C22" s="35">
        <v>945708.97</v>
      </c>
      <c r="D22" s="35">
        <v>1041642.24</v>
      </c>
      <c r="E22" s="35">
        <v>2346111.21</v>
      </c>
      <c r="F22" s="35">
        <f t="shared" si="3"/>
        <v>1759583.4075</v>
      </c>
      <c r="G22" s="35">
        <v>1665818.4899999916</v>
      </c>
      <c r="H22" s="35">
        <v>660730.88999999873</v>
      </c>
      <c r="I22" s="35">
        <v>585417.07999999775</v>
      </c>
      <c r="J22" s="12">
        <f t="shared" si="4"/>
        <v>-75313.810000000987</v>
      </c>
    </row>
    <row r="23" spans="1:10">
      <c r="A23" t="s">
        <v>11</v>
      </c>
      <c r="B23" s="35">
        <v>136754.57</v>
      </c>
      <c r="C23" s="35">
        <v>95641.079999999987</v>
      </c>
      <c r="D23" s="35">
        <v>88160.17</v>
      </c>
      <c r="E23" s="35">
        <v>93787.41</v>
      </c>
      <c r="F23" s="35">
        <f t="shared" si="3"/>
        <v>70340.557499999995</v>
      </c>
      <c r="G23" s="35">
        <v>86374.389999999883</v>
      </c>
      <c r="H23" s="35">
        <v>80927.409999999945</v>
      </c>
      <c r="I23" s="35">
        <v>84899.579999999929</v>
      </c>
      <c r="J23" s="12">
        <f t="shared" si="4"/>
        <v>3972.1699999999837</v>
      </c>
    </row>
    <row r="24" spans="1:10">
      <c r="A24" t="s">
        <v>12</v>
      </c>
      <c r="B24" s="35">
        <v>3915858.54</v>
      </c>
      <c r="C24" s="35">
        <v>3854241.6900000004</v>
      </c>
      <c r="D24" s="35">
        <v>4860758.09</v>
      </c>
      <c r="E24" s="35">
        <v>5855767.2799999993</v>
      </c>
      <c r="F24" s="35">
        <f t="shared" si="3"/>
        <v>4391825.459999999</v>
      </c>
      <c r="G24" s="35">
        <v>4241409.7500003958</v>
      </c>
      <c r="H24" s="35">
        <v>4194478.8700002432</v>
      </c>
      <c r="I24" s="35">
        <v>5566980.380000433</v>
      </c>
      <c r="J24" s="12">
        <f t="shared" si="4"/>
        <v>1372501.5100001898</v>
      </c>
    </row>
    <row r="25" spans="1:10">
      <c r="A25" t="s">
        <v>13</v>
      </c>
      <c r="B25" s="35">
        <v>198779.76</v>
      </c>
      <c r="C25" s="35">
        <v>196526.49</v>
      </c>
      <c r="D25" s="35">
        <v>251898.77</v>
      </c>
      <c r="E25" s="35">
        <v>351098.38</v>
      </c>
      <c r="F25" s="35">
        <f t="shared" si="3"/>
        <v>263323.78500000003</v>
      </c>
      <c r="G25" s="35">
        <v>297874.03000000294</v>
      </c>
      <c r="H25" s="35">
        <v>107099.49000000299</v>
      </c>
      <c r="I25" s="35">
        <v>247055.07</v>
      </c>
      <c r="J25" s="12">
        <f t="shared" si="4"/>
        <v>139955.57999999702</v>
      </c>
    </row>
    <row r="26" spans="1:10">
      <c r="A26" t="s">
        <v>14</v>
      </c>
      <c r="B26" s="35">
        <v>3815440.0999999996</v>
      </c>
      <c r="C26" s="35">
        <v>3631103.2199999997</v>
      </c>
      <c r="D26" s="35">
        <v>3232411.43</v>
      </c>
      <c r="E26" s="35">
        <v>4847986.0500000007</v>
      </c>
      <c r="F26" s="35">
        <f t="shared" si="3"/>
        <v>3635989.5375000006</v>
      </c>
      <c r="G26" s="35">
        <v>4393032.1999998894</v>
      </c>
      <c r="H26" s="35">
        <v>2983218.5900000012</v>
      </c>
      <c r="I26" s="35">
        <v>2693065.8099999893</v>
      </c>
      <c r="J26" s="12">
        <f t="shared" si="4"/>
        <v>-290152.7800000119</v>
      </c>
    </row>
    <row r="27" spans="1:10">
      <c r="A27" t="s">
        <v>15</v>
      </c>
      <c r="B27" s="35">
        <v>5542371.8300000001</v>
      </c>
      <c r="C27" s="35">
        <v>5058887.6899999995</v>
      </c>
      <c r="D27" s="35">
        <v>5220798.95</v>
      </c>
      <c r="E27" s="35">
        <v>7018993.8000000007</v>
      </c>
      <c r="F27" s="35">
        <f t="shared" si="3"/>
        <v>5264245.3500000006</v>
      </c>
      <c r="G27" s="35">
        <v>4862893.3299998678</v>
      </c>
      <c r="H27" s="35">
        <v>4788804.1499999566</v>
      </c>
      <c r="I27" s="35">
        <v>4870475.5799998883</v>
      </c>
      <c r="J27" s="12">
        <f t="shared" si="4"/>
        <v>81671.429999931715</v>
      </c>
    </row>
    <row r="28" spans="1:10">
      <c r="A28" t="s">
        <v>16</v>
      </c>
      <c r="B28" s="35">
        <v>3906491.3200000003</v>
      </c>
      <c r="C28" s="35">
        <v>3388954.89</v>
      </c>
      <c r="D28" s="35">
        <v>3283378.71</v>
      </c>
      <c r="E28" s="35">
        <v>3791181.41</v>
      </c>
      <c r="F28" s="35">
        <f t="shared" si="3"/>
        <v>2843386.0575000001</v>
      </c>
      <c r="G28" s="35">
        <v>2611798.9000005596</v>
      </c>
      <c r="H28" s="35">
        <v>2519869.1600011447</v>
      </c>
      <c r="I28" s="35">
        <v>2905240.4500040612</v>
      </c>
      <c r="J28" s="12">
        <f t="shared" si="4"/>
        <v>385371.29000291647</v>
      </c>
    </row>
    <row r="29" spans="1:10">
      <c r="A29" t="s">
        <v>39</v>
      </c>
      <c r="B29" s="12">
        <f t="shared" ref="B29:I29" si="5">SUM(B19:B28)</f>
        <v>23776015.939999998</v>
      </c>
      <c r="C29" s="12">
        <f t="shared" si="5"/>
        <v>22067684.890000001</v>
      </c>
      <c r="D29" s="12">
        <f t="shared" si="5"/>
        <v>24249736.170000002</v>
      </c>
      <c r="E29" s="36">
        <f t="shared" si="5"/>
        <v>31204124.440000001</v>
      </c>
      <c r="F29" s="36">
        <f t="shared" si="5"/>
        <v>23403093.330000002</v>
      </c>
      <c r="G29" s="36">
        <f t="shared" si="5"/>
        <v>22949744.060000625</v>
      </c>
      <c r="H29" s="36">
        <f t="shared" si="5"/>
        <v>20852243.280001283</v>
      </c>
      <c r="I29" s="36">
        <f t="shared" si="5"/>
        <v>22389676.120004397</v>
      </c>
      <c r="J29" s="12">
        <f t="shared" si="4"/>
        <v>1537432.8400031142</v>
      </c>
    </row>
    <row r="33" spans="8:8">
      <c r="H33" s="12"/>
    </row>
  </sheetData>
  <mergeCells count="3">
    <mergeCell ref="C4:F4"/>
    <mergeCell ref="G4:J4"/>
    <mergeCell ref="K4:N4"/>
  </mergeCells>
  <pageMargins left="0.7" right="0.7" top="0.75" bottom="0.75" header="0.3" footer="0.3"/>
  <pageSetup paperSize="9" orientation="portrait" r:id="rId1"/>
  <headerFooter>
    <oddHeader>&amp;C&amp;"Calibri"&amp;10&amp;K000000OFFICIAL&amp;1#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>
      <selection activeCell="A11" sqref="A11"/>
    </sheetView>
  </sheetViews>
  <sheetFormatPr defaultRowHeight="15"/>
  <cols>
    <col min="1" max="1" width="40.140625" bestFit="1" customWidth="1"/>
    <col min="2" max="2" width="37" bestFit="1" customWidth="1"/>
    <col min="6" max="6" width="27.5703125" bestFit="1" customWidth="1"/>
  </cols>
  <sheetData>
    <row r="1" spans="1:2">
      <c r="A1" t="s">
        <v>47</v>
      </c>
      <c r="B1" t="s">
        <v>48</v>
      </c>
    </row>
    <row r="2" spans="1:2">
      <c r="A2" t="s">
        <v>7</v>
      </c>
      <c r="B2" t="s">
        <v>7</v>
      </c>
    </row>
    <row r="3" spans="1:2">
      <c r="A3" t="s">
        <v>31</v>
      </c>
      <c r="B3" t="s">
        <v>8</v>
      </c>
    </row>
    <row r="4" spans="1:2">
      <c r="A4" t="s">
        <v>9</v>
      </c>
      <c r="B4" t="s">
        <v>9</v>
      </c>
    </row>
    <row r="5" spans="1:2">
      <c r="A5" t="s">
        <v>10</v>
      </c>
      <c r="B5" t="s">
        <v>10</v>
      </c>
    </row>
    <row r="6" spans="1:2">
      <c r="A6" t="s">
        <v>11</v>
      </c>
      <c r="B6" t="s">
        <v>11</v>
      </c>
    </row>
    <row r="7" spans="1:2">
      <c r="A7" t="s">
        <v>12</v>
      </c>
      <c r="B7" t="s">
        <v>12</v>
      </c>
    </row>
    <row r="8" spans="1:2">
      <c r="A8" t="s">
        <v>13</v>
      </c>
      <c r="B8" t="s">
        <v>13</v>
      </c>
    </row>
    <row r="9" spans="1:2">
      <c r="A9" t="s">
        <v>14</v>
      </c>
      <c r="B9" t="s">
        <v>14</v>
      </c>
    </row>
    <row r="10" spans="1:2">
      <c r="A10" t="s">
        <v>15</v>
      </c>
      <c r="B10" t="s">
        <v>15</v>
      </c>
    </row>
    <row r="11" spans="1:2">
      <c r="A11" t="s">
        <v>16</v>
      </c>
      <c r="B11" t="s">
        <v>16</v>
      </c>
    </row>
  </sheetData>
  <pageMargins left="0.7" right="0.7" top="0.75" bottom="0.75" header="0.3" footer="0.3"/>
  <pageSetup paperSize="9" orientation="portrait" r:id="rId1"/>
  <headerFooter>
    <oddHeader>&amp;C&amp;"Calibri"&amp;10&amp;K000000OFFICIAL&amp;1#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workbookViewId="0">
      <selection activeCell="A5" sqref="A5"/>
    </sheetView>
  </sheetViews>
  <sheetFormatPr defaultRowHeight="15"/>
  <cols>
    <col min="1" max="1" width="39.42578125" bestFit="1" customWidth="1"/>
    <col min="2" max="2" width="7" bestFit="1" customWidth="1"/>
  </cols>
  <sheetData>
    <row r="1" spans="1:2" ht="15.75" thickBot="1">
      <c r="A1" s="14" t="s">
        <v>49</v>
      </c>
      <c r="B1" s="15">
        <v>531000</v>
      </c>
    </row>
    <row r="2" spans="1:2" ht="15.75" thickBot="1">
      <c r="A2" s="16" t="s">
        <v>50</v>
      </c>
      <c r="B2" s="17">
        <v>532000</v>
      </c>
    </row>
    <row r="3" spans="1:2">
      <c r="A3" s="18" t="s">
        <v>51</v>
      </c>
      <c r="B3" s="19">
        <v>535000</v>
      </c>
    </row>
    <row r="4" spans="1:2">
      <c r="A4" s="20"/>
      <c r="B4" s="19">
        <v>536000</v>
      </c>
    </row>
    <row r="5" spans="1:2" ht="15.75" thickBot="1">
      <c r="A5" s="16"/>
      <c r="B5" s="17">
        <v>535200</v>
      </c>
    </row>
    <row r="6" spans="1:2" ht="15.75" thickBot="1">
      <c r="A6" s="16" t="s">
        <v>52</v>
      </c>
      <c r="B6" s="17">
        <v>530000</v>
      </c>
    </row>
    <row r="7" spans="1:2" ht="15.75" thickBot="1">
      <c r="A7" s="16" t="s">
        <v>53</v>
      </c>
      <c r="B7" s="17">
        <v>450500</v>
      </c>
    </row>
    <row r="8" spans="1:2" ht="15.75" thickBot="1">
      <c r="A8" s="16" t="s">
        <v>10</v>
      </c>
      <c r="B8" s="17">
        <v>450800</v>
      </c>
    </row>
    <row r="9" spans="1:2" ht="15.75" thickBot="1">
      <c r="A9" s="16" t="s">
        <v>54</v>
      </c>
      <c r="B9" s="17">
        <v>450600</v>
      </c>
    </row>
    <row r="10" spans="1:2" ht="15.75" thickBot="1">
      <c r="A10" s="16" t="s">
        <v>55</v>
      </c>
      <c r="B10" s="17">
        <v>450000</v>
      </c>
    </row>
    <row r="11" spans="1:2" ht="15.75" thickBot="1">
      <c r="A11" s="16" t="s">
        <v>56</v>
      </c>
      <c r="B11" s="21">
        <v>535000</v>
      </c>
    </row>
  </sheetData>
  <pageMargins left="0.7" right="0.7" top="0.75" bottom="0.75" header="0.3" footer="0.3"/>
  <pageSetup paperSize="9" orientation="portrait" r:id="rId1"/>
  <headerFooter>
    <oddHeader>&amp;C&amp;"Calibri"&amp;10&amp;K000000OFFICIAL&amp;1#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Network Rail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Group expenses 2025-26 P7-P9</dc:title>
  <dc:subject>Transparency</dc:subject>
  <dc:creator>Network Rail</dc:creator>
  <cp:keywords>group,expenses,transparency,2014-15,p7,p8,p9</cp:keywords>
  <dc:description/>
  <cp:lastModifiedBy>Ruvani Gamaralalage</cp:lastModifiedBy>
  <cp:revision/>
  <dcterms:created xsi:type="dcterms:W3CDTF">2012-06-25T15:55:35Z</dcterms:created>
  <dcterms:modified xsi:type="dcterms:W3CDTF">2026-01-28T13:26:28Z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EktContentLanguage">
    <vt:i4>2057</vt:i4>
  </property>
  <property fmtid="{D5CDD505-2E9C-101B-9397-08002B2CF9AE}" pid="4" name="EktQuickLink">
    <vt:lpwstr>://www.networkrail.co.uk/DownloadAsset.aspx?id=30064791997</vt:lpwstr>
  </property>
  <property fmtid="{D5CDD505-2E9C-101B-9397-08002B2CF9AE}" pid="5" name="EktContentType">
    <vt:i4>101</vt:i4>
  </property>
  <property fmtid="{D5CDD505-2E9C-101B-9397-08002B2CF9AE}" pid="6" name="EktContentSubType">
    <vt:i4>0</vt:i4>
  </property>
  <property fmtid="{D5CDD505-2E9C-101B-9397-08002B2CF9AE}" pid="7" name="EktFolderName">
    <vt:lpwstr/>
  </property>
  <property fmtid="{D5CDD505-2E9C-101B-9397-08002B2CF9AE}" pid="8" name="EktCmsPath">
    <vt:lpwstr/>
  </property>
  <property fmtid="{D5CDD505-2E9C-101B-9397-08002B2CF9AE}" pid="9" name="EktExpiryType">
    <vt:i4>1</vt:i4>
  </property>
  <property fmtid="{D5CDD505-2E9C-101B-9397-08002B2CF9AE}" pid="10" name="EktDateCreated">
    <vt:filetime>2014-08-26T08:41:01Z</vt:filetime>
  </property>
  <property fmtid="{D5CDD505-2E9C-101B-9397-08002B2CF9AE}" pid="11" name="EktDateModified">
    <vt:filetime>2014-08-26T08:41:03Z</vt:filetime>
  </property>
  <property fmtid="{D5CDD505-2E9C-101B-9397-08002B2CF9AE}" pid="12" name="EktTaxCategory">
    <vt:lpwstr/>
  </property>
  <property fmtid="{D5CDD505-2E9C-101B-9397-08002B2CF9AE}" pid="13" name="EktDisabledTaxCategory">
    <vt:lpwstr/>
  </property>
  <property fmtid="{D5CDD505-2E9C-101B-9397-08002B2CF9AE}" pid="14" name="EktCmsSize">
    <vt:i4>52224</vt:i4>
  </property>
  <property fmtid="{D5CDD505-2E9C-101B-9397-08002B2CF9AE}" pid="15" name="EktSearchable">
    <vt:i4>1</vt:i4>
  </property>
  <property fmtid="{D5CDD505-2E9C-101B-9397-08002B2CF9AE}" pid="16" name="EktEDescription">
    <vt:lpwstr>&amp;lt;p&amp;gt;Group expenses  Expenses category  Taxis  Cars  Hotel/B&amp;amp;amp;B  Subsistence  Entertainment  Other expenses  No of occurrences  Expenditure  Group business expenses  Air   Rail/London Underground/London buses    Copyright Network Rail 2014  Sum</vt:lpwstr>
  </property>
  <property fmtid="{D5CDD505-2E9C-101B-9397-08002B2CF9AE}" pid="17" name="SV_QUERY_LIST_4F35BF76-6C0D-4D9B-82B2-816C12CF3733">
    <vt:lpwstr>empty_477D106A-C0D6-4607-AEBD-E2C9D60EA279</vt:lpwstr>
  </property>
  <property fmtid="{D5CDD505-2E9C-101B-9397-08002B2CF9AE}" pid="18" name="MSIP_Label_8577031b-11bc-4db9-b655-7d79027ad570_Enabled">
    <vt:lpwstr>true</vt:lpwstr>
  </property>
  <property fmtid="{D5CDD505-2E9C-101B-9397-08002B2CF9AE}" pid="19" name="MSIP_Label_8577031b-11bc-4db9-b655-7d79027ad570_SetDate">
    <vt:lpwstr>2022-05-05T12:41:41Z</vt:lpwstr>
  </property>
  <property fmtid="{D5CDD505-2E9C-101B-9397-08002B2CF9AE}" pid="20" name="MSIP_Label_8577031b-11bc-4db9-b655-7d79027ad570_Method">
    <vt:lpwstr>Standard</vt:lpwstr>
  </property>
  <property fmtid="{D5CDD505-2E9C-101B-9397-08002B2CF9AE}" pid="21" name="MSIP_Label_8577031b-11bc-4db9-b655-7d79027ad570_Name">
    <vt:lpwstr>8577031b-11bc-4db9-b655-7d79027ad570</vt:lpwstr>
  </property>
  <property fmtid="{D5CDD505-2E9C-101B-9397-08002B2CF9AE}" pid="22" name="MSIP_Label_8577031b-11bc-4db9-b655-7d79027ad570_SiteId">
    <vt:lpwstr>c22cc3e1-5d7f-4f4d-be03-d5a158cc9409</vt:lpwstr>
  </property>
  <property fmtid="{D5CDD505-2E9C-101B-9397-08002B2CF9AE}" pid="23" name="MSIP_Label_8577031b-11bc-4db9-b655-7d79027ad570_ActionId">
    <vt:lpwstr>28ef89b1-0073-4102-8ff9-13bf4811a085</vt:lpwstr>
  </property>
  <property fmtid="{D5CDD505-2E9C-101B-9397-08002B2CF9AE}" pid="24" name="MSIP_Label_8577031b-11bc-4db9-b655-7d79027ad570_ContentBits">
    <vt:lpwstr>1</vt:lpwstr>
  </property>
</Properties>
</file>