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https://networkrail-my.sharepoint.com/personal/pbower4_networkrail_co_uk/Documents/Profile/Desktop/"/>
    </mc:Choice>
  </mc:AlternateContent>
  <xr:revisionPtr revIDLastSave="0" documentId="8_{15CC4F1B-7DB6-44D3-90B8-EABBCDE6C218}" xr6:coauthVersionLast="47" xr6:coauthVersionMax="47" xr10:uidLastSave="{00000000-0000-0000-0000-000000000000}"/>
  <bookViews>
    <workbookView xWindow="-110" yWindow="-110" windowWidth="19420" windowHeight="11500" xr2:uid="{1DC894FB-FDA6-40F8-9F04-4C7222D95794}"/>
  </bookViews>
  <sheets>
    <sheet name="Welcome" sheetId="7" r:id="rId1"/>
    <sheet name="National" sheetId="1" r:id="rId2"/>
    <sheet name="Key" sheetId="8" r:id="rId3"/>
  </sheets>
  <definedNames>
    <definedName name="_xlnm._FilterDatabase" localSheetId="1" hidden="1">National!$A$1:$M$472</definedName>
    <definedName name="ConfidenceLeve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1" l="1"/>
  <c r="I39" i="1"/>
  <c r="H45" i="1"/>
  <c r="I45" i="1"/>
  <c r="H46" i="1"/>
  <c r="I46" i="1"/>
  <c r="H47" i="1"/>
  <c r="I47" i="1"/>
  <c r="H51" i="1"/>
  <c r="I51" i="1"/>
  <c r="H52" i="1"/>
  <c r="I52" i="1"/>
  <c r="H57" i="1"/>
  <c r="I57" i="1"/>
  <c r="H58" i="1"/>
  <c r="I58" i="1"/>
  <c r="H61" i="1"/>
  <c r="I61" i="1"/>
  <c r="H65" i="1"/>
  <c r="I65" i="1"/>
  <c r="H68" i="1"/>
  <c r="I68" i="1"/>
  <c r="H70" i="1"/>
  <c r="I70" i="1"/>
  <c r="H278" i="1"/>
  <c r="H163" i="1"/>
  <c r="I97" i="1"/>
  <c r="H128" i="1"/>
  <c r="I128" i="1"/>
  <c r="H110" i="1"/>
  <c r="I110" i="1"/>
  <c r="H111" i="1"/>
  <c r="I111" i="1"/>
  <c r="H22" i="1"/>
  <c r="H19" i="1"/>
  <c r="H21" i="1"/>
  <c r="H18" i="1"/>
  <c r="H162" i="1"/>
  <c r="H158" i="1"/>
  <c r="H389" i="1"/>
  <c r="H388" i="1"/>
  <c r="H392" i="1"/>
  <c r="H23" i="1"/>
  <c r="H20" i="1"/>
  <c r="H17" i="1"/>
  <c r="H15" i="1"/>
  <c r="H73" i="1"/>
  <c r="H274" i="1"/>
  <c r="H390" i="1"/>
  <c r="H391" i="1"/>
  <c r="H241" i="1"/>
  <c r="H123" i="1"/>
  <c r="H74" i="1"/>
  <c r="H149" i="1"/>
  <c r="H14" i="1"/>
  <c r="H29" i="1"/>
  <c r="H138" i="1"/>
  <c r="H105" i="1"/>
  <c r="H16" i="1"/>
  <c r="H13" i="1"/>
  <c r="H120" i="1"/>
  <c r="H334" i="1"/>
  <c r="H27" i="1"/>
  <c r="H332" i="1"/>
  <c r="H202" i="1"/>
  <c r="H227" i="1"/>
  <c r="H327" i="1"/>
  <c r="H451" i="1"/>
  <c r="H324" i="1"/>
  <c r="H407" i="1"/>
  <c r="H415" i="1"/>
  <c r="H411" i="1"/>
  <c r="H412" i="1"/>
  <c r="H414" i="1"/>
  <c r="H413" i="1"/>
  <c r="H402" i="1"/>
  <c r="H403" i="1"/>
  <c r="H405" i="1"/>
  <c r="H404" i="1"/>
  <c r="H408" i="1"/>
  <c r="H409" i="1"/>
  <c r="H410" i="1"/>
  <c r="H406" i="1"/>
  <c r="I19" i="1"/>
  <c r="I22" i="1"/>
  <c r="I18" i="1"/>
  <c r="I21" i="1"/>
  <c r="I392" i="1"/>
  <c r="I388" i="1"/>
  <c r="I389" i="1"/>
  <c r="I23" i="1"/>
  <c r="I17" i="1"/>
  <c r="I20" i="1"/>
  <c r="I15" i="1"/>
  <c r="I73" i="1"/>
  <c r="I390" i="1"/>
  <c r="I391" i="1"/>
  <c r="I74" i="1"/>
  <c r="I29" i="1"/>
  <c r="I14" i="1"/>
  <c r="I13" i="1"/>
  <c r="I16" i="1"/>
  <c r="I334" i="1"/>
  <c r="I27" i="1"/>
  <c r="I413" i="1"/>
  <c r="I407" i="1"/>
  <c r="I414" i="1"/>
  <c r="I412" i="1"/>
  <c r="I411" i="1"/>
  <c r="I410" i="1"/>
  <c r="I409" i="1"/>
  <c r="I408" i="1"/>
  <c r="I404" i="1"/>
  <c r="I405" i="1"/>
  <c r="I403" i="1"/>
  <c r="I402" i="1"/>
  <c r="I406" i="1"/>
  <c r="I415" i="1"/>
  <c r="I274" i="1"/>
  <c r="I105" i="1"/>
  <c r="I170" i="1"/>
  <c r="I324" i="1"/>
  <c r="I134" i="1"/>
  <c r="I120" i="1"/>
  <c r="I123" i="1"/>
  <c r="I149" i="1"/>
  <c r="I327" i="1"/>
  <c r="I158" i="1"/>
  <c r="I227" i="1"/>
  <c r="I241" i="1"/>
  <c r="I138" i="1"/>
  <c r="I202" i="1"/>
  <c r="I162" i="1"/>
  <c r="I401" i="1"/>
  <c r="I332" i="1"/>
  <c r="I238" i="1"/>
  <c r="I165" i="1"/>
  <c r="I275" i="1"/>
  <c r="I205" i="1"/>
  <c r="I157" i="1"/>
  <c r="I269" i="1"/>
  <c r="I337" i="1"/>
  <c r="I124" i="1"/>
  <c r="I160" i="1"/>
  <c r="I229" i="1"/>
  <c r="I246" i="1"/>
  <c r="I94" i="1"/>
  <c r="I319" i="1"/>
  <c r="I167" i="1"/>
  <c r="I331" i="1"/>
  <c r="I340" i="1"/>
  <c r="I188" i="1"/>
  <c r="I169" i="1"/>
  <c r="I270" i="1"/>
  <c r="I336" i="1"/>
  <c r="I155" i="1"/>
  <c r="I173" i="1"/>
  <c r="I186" i="1"/>
  <c r="I154" i="1"/>
  <c r="I153" i="1"/>
  <c r="I322" i="1"/>
  <c r="I451" i="1"/>
  <c r="I139" i="1"/>
  <c r="H139" i="1" s="1"/>
  <c r="I329" i="1"/>
  <c r="H329" i="1" s="1"/>
  <c r="I115" i="1"/>
  <c r="H115" i="1" s="1"/>
  <c r="I147" i="1"/>
  <c r="H147" i="1" s="1"/>
  <c r="I237" i="1"/>
  <c r="H237" i="1" s="1"/>
  <c r="I448" i="1"/>
  <c r="H448" i="1" s="1"/>
  <c r="I106" i="1"/>
  <c r="H106" i="1" s="1"/>
</calcChain>
</file>

<file path=xl/sharedStrings.xml><?xml version="1.0" encoding="utf-8"?>
<sst xmlns="http://schemas.openxmlformats.org/spreadsheetml/2006/main" count="2680" uniqueCount="1153">
  <si>
    <t>FBR10</t>
  </si>
  <si>
    <t>Rail Advertising Concession Agreement</t>
  </si>
  <si>
    <t>Stacey.Galbraith@networkrail.co.uk</t>
  </si>
  <si>
    <t>Competitive Tender</t>
  </si>
  <si>
    <t>Corporate Services</t>
  </si>
  <si>
    <t>FBR1107</t>
  </si>
  <si>
    <t>Learning Management System</t>
  </si>
  <si>
    <t>Aker.Akol@networkrail.co.uk</t>
  </si>
  <si>
    <t>Technology</t>
  </si>
  <si>
    <t>FBR1130</t>
  </si>
  <si>
    <t>TASS Support Works and Services</t>
  </si>
  <si>
    <t>Gabriel.Cabrera@networkrail.co.uk</t>
  </si>
  <si>
    <t>Materials, Operations &amp; Logistics</t>
  </si>
  <si>
    <t>Single Tender Action</t>
  </si>
  <si>
    <t>Matt.Cooper@networkrail.co.uk</t>
  </si>
  <si>
    <t>FBR1262</t>
  </si>
  <si>
    <t>Supply of FFU Composite Longitudinal Bridge Beams</t>
  </si>
  <si>
    <t>Tom.Crussell@networkrail.co.uk</t>
  </si>
  <si>
    <t>FBR14</t>
  </si>
  <si>
    <t>Photobooths at Managed Stations</t>
  </si>
  <si>
    <t>FBR1533</t>
  </si>
  <si>
    <t>Supply, Operation and Maintenance of Smart Safety Trains for Seasonal Weedspray Treatment</t>
  </si>
  <si>
    <t>Andrew.Smith7@networkrail.co.uk</t>
  </si>
  <si>
    <t>Existing Framework - Direct Award</t>
  </si>
  <si>
    <t>FBR1542</t>
  </si>
  <si>
    <t>In-cab safety solution - Personal Digital Assistant Managed Services</t>
  </si>
  <si>
    <t>Richard.Harries@networkrail.co.uk</t>
  </si>
  <si>
    <t>Infrastructure</t>
  </si>
  <si>
    <t>FBR1565</t>
  </si>
  <si>
    <t>Operation of RIDC Melton</t>
  </si>
  <si>
    <t>Catherine.Ferris@networkrail.co.uk</t>
  </si>
  <si>
    <t>FBR1575</t>
  </si>
  <si>
    <t>Supply of Spares and Consumables associated with the Switch and Crossing Rail Grinders</t>
  </si>
  <si>
    <t>Tracey.O'Brien2@networkrail.co.uk</t>
  </si>
  <si>
    <t>FBR1670</t>
  </si>
  <si>
    <t>Uninterrupted Brighton Mainline Cellular Internet and Mobile Reception</t>
  </si>
  <si>
    <t>FBR1782</t>
  </si>
  <si>
    <t>Seasonal Fleet Services Support - PLC units</t>
  </si>
  <si>
    <t>FBR1786</t>
  </si>
  <si>
    <t>Water Jetting Pumps Services</t>
  </si>
  <si>
    <t>FBR1792</t>
  </si>
  <si>
    <t>The Supply of Electronic Treadles</t>
  </si>
  <si>
    <t>Alison.Heazell@networkrail.co.uk</t>
  </si>
  <si>
    <t>FBR1827</t>
  </si>
  <si>
    <t>Stakeholder Engagement Services</t>
  </si>
  <si>
    <t>Nathan.Olukanmi@networkrail.co.uk</t>
  </si>
  <si>
    <t>FBR228</t>
  </si>
  <si>
    <t>Left Luggage and Lost Property Services at Network Rail Managed Stations</t>
  </si>
  <si>
    <t>FBR241</t>
  </si>
  <si>
    <t>Hassina.Hardwick@networkrail.co.uk</t>
  </si>
  <si>
    <t>Elaine.Clarke@networkrail.co.uk</t>
  </si>
  <si>
    <t>FBR254</t>
  </si>
  <si>
    <t>Emily.Fearnley@networkrail.co.uk</t>
  </si>
  <si>
    <t>FBR271</t>
  </si>
  <si>
    <t>Supply of Electricity to Dollands Moor</t>
  </si>
  <si>
    <t>FBR276</t>
  </si>
  <si>
    <t>FBR392</t>
  </si>
  <si>
    <t>Indirect Infrastructure Materials and Consumables</t>
  </si>
  <si>
    <t>Helen.Siveter@networkrail.co.uk</t>
  </si>
  <si>
    <t>FBR3980</t>
  </si>
  <si>
    <t>Replacement of 104 Mk2 Autoballasters</t>
  </si>
  <si>
    <t>FBR4741</t>
  </si>
  <si>
    <t>Contract for the Supply of Tensioning Devices for Overhead Line Equipment</t>
  </si>
  <si>
    <t>Sean.McGirr@networkrail.co.uk</t>
  </si>
  <si>
    <t>FBR4804</t>
  </si>
  <si>
    <t>The Supply of Concrete Troughs</t>
  </si>
  <si>
    <t>Supply of Concrete Troughs</t>
  </si>
  <si>
    <t>Dean.Gibson3@networkrail.co.uk</t>
  </si>
  <si>
    <t>FBR4836</t>
  </si>
  <si>
    <t>Maintenance and Support of Uninterruptible Power Supply (UPS) Asset Estate</t>
  </si>
  <si>
    <t>FBR4854</t>
  </si>
  <si>
    <t>Clare.Embleton@networkrail.co.uk</t>
  </si>
  <si>
    <t>Under 100k</t>
  </si>
  <si>
    <t>FBR4978</t>
  </si>
  <si>
    <t>Asset Investment Planning Tool</t>
  </si>
  <si>
    <t>FBR5000</t>
  </si>
  <si>
    <t>Training Modernisation - Planning and Admin Software</t>
  </si>
  <si>
    <t>FBR5084</t>
  </si>
  <si>
    <t>Overhead Line Equipment (OLE) Dynamic Modelling Phase 2</t>
  </si>
  <si>
    <t>Adam.Titmuss@networkrail.co.uk</t>
  </si>
  <si>
    <t>FBR5190</t>
  </si>
  <si>
    <t>Mainframe services</t>
  </si>
  <si>
    <t>FBR5211</t>
  </si>
  <si>
    <t>Design Services Framework</t>
  </si>
  <si>
    <t>National and Regional Design services</t>
  </si>
  <si>
    <t>NRDD</t>
  </si>
  <si>
    <t>FBR5225</t>
  </si>
  <si>
    <t>Certificate Authority (CA) Public Key Infrastructure (PKI) solution to support the NRT Data Centre transformation</t>
  </si>
  <si>
    <t>FBR5228</t>
  </si>
  <si>
    <t>Engine Repair and Servicing</t>
  </si>
  <si>
    <t>Dayane.Brownlee@networkrail.co.uk</t>
  </si>
  <si>
    <t>Competitive Tender - RISQS</t>
  </si>
  <si>
    <t>FBR5230</t>
  </si>
  <si>
    <t>Track Category Generation - Phase 2 - Build and Support</t>
  </si>
  <si>
    <t>Mark.Adams3@networkrail.co.uk</t>
  </si>
  <si>
    <t>FBR5275</t>
  </si>
  <si>
    <t>Safe Work Packs &amp; Line Blocking Solution Licence Agreement</t>
  </si>
  <si>
    <t>FBR5285</t>
  </si>
  <si>
    <t>Railway Gauging Data Solution</t>
  </si>
  <si>
    <t>FBR5292</t>
  </si>
  <si>
    <t xml:space="preserve">MICA Support Clapham &amp; Reading </t>
  </si>
  <si>
    <t>Tom.Weatherley@networkrail.co.uk</t>
  </si>
  <si>
    <t>FBR5326</t>
  </si>
  <si>
    <t>Manufacture, supply and development of Switches &amp; Crossings (Specialist Components - Slide and Roller plates)</t>
  </si>
  <si>
    <t>Framework Agreement for manufacture, supply and development of Switches &amp; Crossings (Specialist Components - Slide and Roller plates)</t>
  </si>
  <si>
    <t>Charles.Hickman@networkrail.co.uk</t>
  </si>
  <si>
    <t>FBR5353</t>
  </si>
  <si>
    <t>Records Management implementation and licencing</t>
  </si>
  <si>
    <t>Victoria.Rampton@networkrail.co.uk</t>
  </si>
  <si>
    <t>FBR5380</t>
  </si>
  <si>
    <t>End User Compute Services Framework Agreement</t>
  </si>
  <si>
    <t>FBR5406</t>
  </si>
  <si>
    <t>Adam.Pratt@networkrail.co.uk</t>
  </si>
  <si>
    <t>FBR5422</t>
  </si>
  <si>
    <t>FBR5427</t>
  </si>
  <si>
    <t>Distribution System and Supply of Heat</t>
  </si>
  <si>
    <t>FBR5435</t>
  </si>
  <si>
    <t>Provision of Project Management Training</t>
  </si>
  <si>
    <t>Michael.Harris3@networkrail.co.uk</t>
  </si>
  <si>
    <t>FBR5463</t>
  </si>
  <si>
    <t>Supply of Rail Shims</t>
  </si>
  <si>
    <t>Mark.Evans7@networkrail.co.uk</t>
  </si>
  <si>
    <t>FBR5504</t>
  </si>
  <si>
    <t>Clearance Gauging Software License Agreement and Training</t>
  </si>
  <si>
    <t>FBR5531</t>
  </si>
  <si>
    <t>Forsk Atoll Maintenance and Support</t>
  </si>
  <si>
    <t>FBR5543</t>
  </si>
  <si>
    <t>BIIM Replacement</t>
  </si>
  <si>
    <t>FBR5549</t>
  </si>
  <si>
    <t>FBR5581</t>
  </si>
  <si>
    <t>Whole Portfolio Agreement</t>
  </si>
  <si>
    <t>FBR5582</t>
  </si>
  <si>
    <t>WPA Software Support</t>
  </si>
  <si>
    <t>FBR5610</t>
  </si>
  <si>
    <t>Supply of Bulk Herbicide for Rail-Borne Treatment</t>
  </si>
  <si>
    <t>FBR5615</t>
  </si>
  <si>
    <t>Electronic / Digital signatures</t>
  </si>
  <si>
    <t xml:space="preserve">Industry recognised Electronic and Digital signature capability to drive process efficiency             
</t>
  </si>
  <si>
    <t>FBR5620</t>
  </si>
  <si>
    <t>PDM Upgrade / Consolidation</t>
  </si>
  <si>
    <t xml:space="preserve"> AssetWise, ProjectWise, Autodesk, CAD modelling, collaboration tools, plus legacy systems to be consolidated.  </t>
  </si>
  <si>
    <t>FBR5621</t>
  </si>
  <si>
    <t>Environment &amp; Sustainability Data Transformation Programme</t>
  </si>
  <si>
    <t>Transitioning sustainability reporting from manual processes &amp; excel based analysis to an automated and integrated solution.</t>
  </si>
  <si>
    <t>FBR5622</t>
  </si>
  <si>
    <t>This project will replace or update COOM (Call off order management) which is used for Contingent labour, RRV (road rail vehicles), small plant, vegetation control and fencing.</t>
  </si>
  <si>
    <t>FBR5693</t>
  </si>
  <si>
    <t>Brent.Murgatroyd@networkrail.co.uk</t>
  </si>
  <si>
    <t>FBR5698</t>
  </si>
  <si>
    <t>FBR5701</t>
  </si>
  <si>
    <t>Provision of a solution for understanding rail demand using mobile network data</t>
  </si>
  <si>
    <t>FBR5722</t>
  </si>
  <si>
    <t>Treasury Management System</t>
  </si>
  <si>
    <t>FBR5730</t>
  </si>
  <si>
    <t>FBR5732</t>
  </si>
  <si>
    <t>FBR5737</t>
  </si>
  <si>
    <t>Lauren.Scanlon@networkrail.co.uk</t>
  </si>
  <si>
    <t>FBR5758</t>
  </si>
  <si>
    <t>Computer Aided Design Software</t>
  </si>
  <si>
    <t>Existing Framework - Further Competition</t>
  </si>
  <si>
    <t>FBR5764</t>
  </si>
  <si>
    <t>Laundry Services</t>
  </si>
  <si>
    <t>Julia.Choudhry@networkrail.co.uk</t>
  </si>
  <si>
    <t>FBR5793</t>
  </si>
  <si>
    <t>N/A</t>
  </si>
  <si>
    <t>FBR5864</t>
  </si>
  <si>
    <t>Data Track- Tracker, ASM/TSM and CMSv4 Maintenance Support Renewal</t>
  </si>
  <si>
    <t>FBR5877</t>
  </si>
  <si>
    <t>Asbestos Consultancy Services Framework 2026-2029</t>
  </si>
  <si>
    <t>FBR5887</t>
  </si>
  <si>
    <t>Train Movement Viewer</t>
  </si>
  <si>
    <t>FBR5895</t>
  </si>
  <si>
    <t>Supply of Mains Gas</t>
  </si>
  <si>
    <t>FBR5896</t>
  </si>
  <si>
    <t>Supply of Electricity (Traction &amp; Non-Traction)</t>
  </si>
  <si>
    <t>Jack.Spence@networkrail.co.uk</t>
  </si>
  <si>
    <t>FBR5913</t>
  </si>
  <si>
    <t>Employee Relations System</t>
  </si>
  <si>
    <t>FBR5934</t>
  </si>
  <si>
    <t>Operation and Maintenance of Stoneblowers</t>
  </si>
  <si>
    <t>Paul.Young5@networkrail.co.uk</t>
  </si>
  <si>
    <t>FBR5938</t>
  </si>
  <si>
    <t>Joseph.Bygraves@networkrail.co.uk</t>
  </si>
  <si>
    <t>FBR5955</t>
  </si>
  <si>
    <t>Level Crossing Surface Systems</t>
  </si>
  <si>
    <t>FBR5966</t>
  </si>
  <si>
    <t>Integrated Facilities Management</t>
  </si>
  <si>
    <t>FBR5968</t>
  </si>
  <si>
    <t>Manage Engine Audit Professional</t>
  </si>
  <si>
    <t>FBR6000</t>
  </si>
  <si>
    <t>Signal Overrun Risk Assessment Tool Support and Maintenance</t>
  </si>
  <si>
    <t>FBR6002</t>
  </si>
  <si>
    <t>Provision of Scrap Metal Sale &amp; Disposal Services</t>
  </si>
  <si>
    <t>Grace.Cosby@networkrail.co.uk</t>
  </si>
  <si>
    <t>FBR6003</t>
  </si>
  <si>
    <t>Provision of Skip Hire Services (inclusive of supply &amp; haulage) for Scrap Metal</t>
  </si>
  <si>
    <t>FBR6005</t>
  </si>
  <si>
    <t>Provision of Scrap Metal Sale &amp; Disposal Service</t>
  </si>
  <si>
    <t>FBR6022</t>
  </si>
  <si>
    <t>Physical Security REB Access Control</t>
  </si>
  <si>
    <t>FBR6030</t>
  </si>
  <si>
    <t>AssetView Technical Support Renewal</t>
  </si>
  <si>
    <t xml:space="preserve">AssetView Technical Support Renewal includes:
• Helpdesk services
• Application Support 
• IT/Network Engineering
• Onsite support 
• Hardware Replacement
•Telecoms 
• Security
• User Engagement Activities
• Configuration Upgrades </t>
  </si>
  <si>
    <t>FBR6061</t>
  </si>
  <si>
    <t>FBR6068</t>
  </si>
  <si>
    <t>Candidate management</t>
  </si>
  <si>
    <t>Katherine.Wilkie@networkrail.co.uk</t>
  </si>
  <si>
    <t>FBR6083</t>
  </si>
  <si>
    <t>SCADA Support and Maintenance</t>
  </si>
  <si>
    <t>FBR6086</t>
  </si>
  <si>
    <t>Safety Assurance and Compliance software</t>
  </si>
  <si>
    <t>FBR6102</t>
  </si>
  <si>
    <t>Supply of Fixings &amp; Fasteners</t>
  </si>
  <si>
    <t>Supply of all screws, bolts, nuts and washers used to secure rail associated items, such as baseplates to sleepers, rail joints etc.</t>
  </si>
  <si>
    <t>FBR6103</t>
  </si>
  <si>
    <t>Supply of Fastening Systems</t>
  </si>
  <si>
    <t>Fastening Systems secure the rail to the sleeper and include clips, insulators, rail pads, housing / shoulders (excluding baseplates / chairs), rail spikes, keys and vanguard wedges.</t>
  </si>
  <si>
    <t>FBR6104</t>
  </si>
  <si>
    <t>Supply of Miscellaneous Track Items</t>
  </si>
  <si>
    <t>Supply of items including;
- Rail Maintenance and Pway Spares 
- Buffer Stops
- Conductor Rail Spares
- Verse Kits
- Conductor Rail Equipment and Spares 
- Pway Spares</t>
  </si>
  <si>
    <t>FBR6147</t>
  </si>
  <si>
    <t>Weedspray Planning and Management</t>
  </si>
  <si>
    <t>FBR6167</t>
  </si>
  <si>
    <t>Aggie.Kozlowska@networkrail.co.uk</t>
  </si>
  <si>
    <t>FBR6176</t>
  </si>
  <si>
    <t>Joseph.Kennedy2@networkrail.co.uk</t>
  </si>
  <si>
    <t>FBR6184</t>
  </si>
  <si>
    <t>Provision of L3 assurance machinery safety and supporting activities</t>
  </si>
  <si>
    <t>Lynn.Robertson2@networkrail.co.uk</t>
  </si>
  <si>
    <t>FBR6188</t>
  </si>
  <si>
    <t>Buildings &amp; Civils Construction Projects (non-regional use)</t>
  </si>
  <si>
    <t>Provision of buildings and construction works frameworks for non-region functions.</t>
  </si>
  <si>
    <t>FBR6189</t>
  </si>
  <si>
    <t>Buildings &amp; Civils Works - High St (Non-regional framework)</t>
  </si>
  <si>
    <t>Buildings and civils works for high street environment for non-regional fuctions.</t>
  </si>
  <si>
    <t>FBR6194</t>
  </si>
  <si>
    <t>CoPPA3</t>
  </si>
  <si>
    <t>Additional procurement to Coppa1 &amp; 2 for new to earth renewable power.</t>
  </si>
  <si>
    <t>FBR6197</t>
  </si>
  <si>
    <t>Supply of Wheelset Components</t>
  </si>
  <si>
    <t>Hollie.Mistry@networkrail.co.uk</t>
  </si>
  <si>
    <t>FBR6199</t>
  </si>
  <si>
    <t>Track Geometry System Support and Maintenance</t>
  </si>
  <si>
    <t>FBR6203</t>
  </si>
  <si>
    <t>Supply of Tubular Stretcher Bars</t>
  </si>
  <si>
    <t>FBR6206</t>
  </si>
  <si>
    <t>Annual Purchase Of Ofcom Telecoms Licenses To cover All Radio Systems</t>
  </si>
  <si>
    <t>FBR6213</t>
  </si>
  <si>
    <t>Switchgear</t>
  </si>
  <si>
    <t>Covers scope of the Isolation System Devices contracts</t>
  </si>
  <si>
    <t>FBR6214</t>
  </si>
  <si>
    <t>The Supply of Insulators for Overhead Line Equipment</t>
  </si>
  <si>
    <t>FBR6215</t>
  </si>
  <si>
    <t>Supply of Disconnectors</t>
  </si>
  <si>
    <t>Current contracts include those with and without remote securing capability</t>
  </si>
  <si>
    <t>FBR6229</t>
  </si>
  <si>
    <t>The Provision of Railway Chaplaincy Services</t>
  </si>
  <si>
    <t>FBR6234</t>
  </si>
  <si>
    <t>Supply of Sectioning Devices</t>
  </si>
  <si>
    <t>FBR6243</t>
  </si>
  <si>
    <t>Mobile Connectivity &amp; Services Contract</t>
  </si>
  <si>
    <t>FBR6246</t>
  </si>
  <si>
    <t>Possession Limit Boards</t>
  </si>
  <si>
    <t>FBR6258</t>
  </si>
  <si>
    <t>Workplace Adjustment Management System</t>
  </si>
  <si>
    <t>FBR6265</t>
  </si>
  <si>
    <t>Weather Forecaster Services</t>
  </si>
  <si>
    <t>Re-tender of ecm_38479. Generated by Bravo.</t>
  </si>
  <si>
    <t>Ian.Whitton@networkrail.co.uk</t>
  </si>
  <si>
    <t>FBR6269</t>
  </si>
  <si>
    <t>Gigamon Software and Licensing</t>
  </si>
  <si>
    <t>FBR6287</t>
  </si>
  <si>
    <t>British Geological Survey Data and Services</t>
  </si>
  <si>
    <t>FBR6297</t>
  </si>
  <si>
    <t>TCSF - Major Signalling Renewals Framework</t>
  </si>
  <si>
    <t>Digital Rail, Signalling and Telecoms</t>
  </si>
  <si>
    <t>FBR6298</t>
  </si>
  <si>
    <t>Operational Programme Delivery (OPD) Framework</t>
  </si>
  <si>
    <t>Bravo Project Numbers:
project_24547 - Completion date January 2027
project_23886 - Completion date March 2027</t>
  </si>
  <si>
    <t>FBR6392</t>
  </si>
  <si>
    <t>FBR6398</t>
  </si>
  <si>
    <t>FBR6407</t>
  </si>
  <si>
    <t>Navigation Install and Maintain at Network Rail Managed Stations</t>
  </si>
  <si>
    <t>Charlotte.Green2@networkrail.co.uk</t>
  </si>
  <si>
    <t>FBR6427</t>
  </si>
  <si>
    <t>Access Planning System</t>
  </si>
  <si>
    <t>FBR6433</t>
  </si>
  <si>
    <t>ARM Active risk support and maintenance</t>
  </si>
  <si>
    <t>FBR6440</t>
  </si>
  <si>
    <t>Mechanical Interlocking</t>
  </si>
  <si>
    <t>FBR6441</t>
  </si>
  <si>
    <t>Support and Maintenance contract for high volume Canon plotters, scanners and folding machines</t>
  </si>
  <si>
    <t>FBR6480</t>
  </si>
  <si>
    <t>Drug &amp; Alcohol Testing - Random and For Cause</t>
  </si>
  <si>
    <t>Mark.Edwards6@networkrail.co.uk</t>
  </si>
  <si>
    <t>FBR6491</t>
  </si>
  <si>
    <t>ERP Annual Maintenance Fee</t>
  </si>
  <si>
    <t>FBR6492</t>
  </si>
  <si>
    <t>FBR6495</t>
  </si>
  <si>
    <t>Software licencing and Support -  Business Process Management Suite (BPM)</t>
  </si>
  <si>
    <t>FBR6502</t>
  </si>
  <si>
    <t>Low-code Platform Enterprise Licence</t>
  </si>
  <si>
    <t>FBR6507</t>
  </si>
  <si>
    <t>John.Weston@networkrail.co.uk</t>
  </si>
  <si>
    <t>FBR6513</t>
  </si>
  <si>
    <t>FBR6515</t>
  </si>
  <si>
    <t>Projectwise Enterprise 365 Licensing and Support</t>
  </si>
  <si>
    <t>FBR6519</t>
  </si>
  <si>
    <t>FBR6530</t>
  </si>
  <si>
    <t>SWP &amp; Line Block Solution Enhancements</t>
  </si>
  <si>
    <t>FBR6540</t>
  </si>
  <si>
    <t>Citrix Software</t>
  </si>
  <si>
    <t>FBR6547</t>
  </si>
  <si>
    <t>Provision of Whistleblowing Services</t>
  </si>
  <si>
    <t>Fiona.Matthews@networkrail.co.uk</t>
  </si>
  <si>
    <t>FBR6594</t>
  </si>
  <si>
    <t>Master Agreement</t>
  </si>
  <si>
    <t>FBR6604</t>
  </si>
  <si>
    <t>CP7 Full Stack Capability Contract</t>
  </si>
  <si>
    <t>FBR6618</t>
  </si>
  <si>
    <t>IT Market research and bench-marking service</t>
  </si>
  <si>
    <t>FBR6626</t>
  </si>
  <si>
    <t>Api Connect Software Renewal</t>
  </si>
  <si>
    <t>FBR6627</t>
  </si>
  <si>
    <t>License Support Renewal</t>
  </si>
  <si>
    <t>FBR6629</t>
  </si>
  <si>
    <t>RETB Next Gen Support Services</t>
  </si>
  <si>
    <t>FBR6631</t>
  </si>
  <si>
    <t>Hire, Maintenance and Supply of Rail Specific &amp; Non-Rail Specific Portable Plant Non COOM</t>
  </si>
  <si>
    <t xml:space="preserve">Hire, Maintenance and Supply of Rail Specific &amp; Non-Rail Specific Portable Plant Non COOM
</t>
  </si>
  <si>
    <t>FBR6632</t>
  </si>
  <si>
    <t>Inspections across the Property managed infrastructure</t>
  </si>
  <si>
    <t xml:space="preserve">Inspections across the Property managed infrastructure
</t>
  </si>
  <si>
    <t>FBR6633</t>
  </si>
  <si>
    <t>PPE Supply Framework</t>
  </si>
  <si>
    <t xml:space="preserve">Supply of PPE and associated ancillaries
</t>
  </si>
  <si>
    <t>FBR6635</t>
  </si>
  <si>
    <t>Energy Efficiency Delivery Framework</t>
  </si>
  <si>
    <t xml:space="preserve">Energy Efficiency Delivery Framework
</t>
  </si>
  <si>
    <t>FBR6638</t>
  </si>
  <si>
    <t>FBR6640</t>
  </si>
  <si>
    <t>Hire of On Track Plant, Operators and Attachments Framework</t>
  </si>
  <si>
    <t>Hire of On Track Plant, Operators and Attachments</t>
  </si>
  <si>
    <t>FBR6648</t>
  </si>
  <si>
    <t>Calibration Services Framework</t>
  </si>
  <si>
    <t xml:space="preserve">Provision of Calibration Services
</t>
  </si>
  <si>
    <t>Dylan.White@networkrail.co.uk</t>
  </si>
  <si>
    <t>FBR6653</t>
  </si>
  <si>
    <t>Informatica - Legacy Support Renewal - 2024</t>
  </si>
  <si>
    <t>FBR6655</t>
  </si>
  <si>
    <t>FBR6656</t>
  </si>
  <si>
    <t>FBR6669</t>
  </si>
  <si>
    <t>North West &amp; Central OLE Data as a Service (DaaS)</t>
  </si>
  <si>
    <t>FBR6671</t>
  </si>
  <si>
    <t>Energy Performance Contract</t>
  </si>
  <si>
    <t>FBR6674</t>
  </si>
  <si>
    <t>FBR6675</t>
  </si>
  <si>
    <t>Suzanne.Hall@networkrail.co.uk</t>
  </si>
  <si>
    <t>FBR6676</t>
  </si>
  <si>
    <t>Research, Development &amp; Innovation (R,D&amp;I) Services Framework</t>
  </si>
  <si>
    <t>FBR6687</t>
  </si>
  <si>
    <t>Post Contract Commercial Administration &amp; Reporting System.</t>
  </si>
  <si>
    <t>FBR6688</t>
  </si>
  <si>
    <t>ZLinux Hardware Support</t>
  </si>
  <si>
    <t>FBR6689</t>
  </si>
  <si>
    <t>FBR6701</t>
  </si>
  <si>
    <t>RSSB Rulebook Printing Services</t>
  </si>
  <si>
    <t>Adrian.Machnik@networkrail.co.uk</t>
  </si>
  <si>
    <t>FBR6705</t>
  </si>
  <si>
    <t>Enterprise Data Governance tool</t>
  </si>
  <si>
    <t>FBR6706</t>
  </si>
  <si>
    <t>Remote Condition Monitoring Tool Licence Renewal</t>
  </si>
  <si>
    <t>FBR6707</t>
  </si>
  <si>
    <t>NEAT Rail Engineering Level 3</t>
  </si>
  <si>
    <t>FBR6710</t>
  </si>
  <si>
    <t>zLinux Renewal</t>
  </si>
  <si>
    <t>FBR6712</t>
  </si>
  <si>
    <t>FBR6713</t>
  </si>
  <si>
    <t>Supply of Original Equipment Manufacturer spares</t>
  </si>
  <si>
    <t>Plasser Spares Framework Agreement</t>
  </si>
  <si>
    <t>Samantha.Harman@networkrail.co.uk</t>
  </si>
  <si>
    <t>FBR6721</t>
  </si>
  <si>
    <t>Beyant.Ryatt@networkrail.co.uk</t>
  </si>
  <si>
    <t>FBR6722</t>
  </si>
  <si>
    <t>Transport Planning Software License Agreement</t>
  </si>
  <si>
    <t>Sonia.Diosee@networkrail.co.uk</t>
  </si>
  <si>
    <t>FBR6727</t>
  </si>
  <si>
    <t>Provision of physiotherapy services</t>
  </si>
  <si>
    <t>Sharon.Salmon@networkrail.co.uk</t>
  </si>
  <si>
    <t>FBR6728</t>
  </si>
  <si>
    <t>Delivery of Information Technology Training Courses</t>
  </si>
  <si>
    <t>FBR6730</t>
  </si>
  <si>
    <t>IASP Support for Telecoms</t>
  </si>
  <si>
    <t>FBR6732</t>
  </si>
  <si>
    <t>Software License, Support or Maintenance Renewal</t>
  </si>
  <si>
    <t>FBR6733</t>
  </si>
  <si>
    <t>Preserve365</t>
  </si>
  <si>
    <t>FBR6736</t>
  </si>
  <si>
    <t>Maintenance of Infrastructure at RIDC Melton</t>
  </si>
  <si>
    <t>FBR6748</t>
  </si>
  <si>
    <t>Creative Services Framework</t>
  </si>
  <si>
    <t>Creative Services Framework re-tender</t>
  </si>
  <si>
    <t>FBR6752</t>
  </si>
  <si>
    <t>Third Sector Support for the Prevention of Rail Suicide and Vulnerable Presentations</t>
  </si>
  <si>
    <t>Roy.Bean@networkrail.co.uk</t>
  </si>
  <si>
    <t>FBR6761</t>
  </si>
  <si>
    <t>Vendor Hardware Support</t>
  </si>
  <si>
    <t>FBR6766</t>
  </si>
  <si>
    <t>Rail Measurement Systems Software support Renewal</t>
  </si>
  <si>
    <t>Elise.Gallacher@networkrail.co.uk</t>
  </si>
  <si>
    <t>FBR6767</t>
  </si>
  <si>
    <t>Quantitative Schedule Risk Analysis Tool</t>
  </si>
  <si>
    <t>FBR6787</t>
  </si>
  <si>
    <t>Property Digital Programme</t>
  </si>
  <si>
    <t>FBR6792</t>
  </si>
  <si>
    <t>Supply of Uniform for Signallers and Apprentices</t>
  </si>
  <si>
    <t>This is for uniform to be worn by the Signallers and Apprentices, and also the NR Managed Stations.</t>
  </si>
  <si>
    <t>FBR6796</t>
  </si>
  <si>
    <t>Asset Data Store Replacement</t>
  </si>
  <si>
    <t xml:space="preserve">Replacement of ADS with the II data lake </t>
  </si>
  <si>
    <t>FBR6823</t>
  </si>
  <si>
    <t>Switches and Crossings (S&amp;C) Manufacture &amp; Supply</t>
  </si>
  <si>
    <t>The manufacture and provision of S&amp;C for both maintenance and renewal requirements</t>
  </si>
  <si>
    <t>FBR6826</t>
  </si>
  <si>
    <t>Jonny.Hughes@networkrail.co.uk</t>
  </si>
  <si>
    <t>FBR6830</t>
  </si>
  <si>
    <t>Operational Telecoms GSM-R NFA Testing</t>
  </si>
  <si>
    <t>FBR6833</t>
  </si>
  <si>
    <t>Maintenance of the Class 153 Visual Inspection Units &amp; Plain Line Pattern Recognition Units</t>
  </si>
  <si>
    <t>Tom.Hedges@networkrail.co.uk</t>
  </si>
  <si>
    <t>FBR6836</t>
  </si>
  <si>
    <t>Jack.Barlow@networkrail.co.uk</t>
  </si>
  <si>
    <t>FBR6839</t>
  </si>
  <si>
    <t>Managed Cloud Service for EBS Apex</t>
  </si>
  <si>
    <t>FBR6852</t>
  </si>
  <si>
    <t>Roadside Advertising</t>
  </si>
  <si>
    <t>FBR6854</t>
  </si>
  <si>
    <t xml:space="preserve"> VMware (Broadcom) ELA Software Renewal</t>
  </si>
  <si>
    <t>FBR6855</t>
  </si>
  <si>
    <t>Software and hardware support</t>
  </si>
  <si>
    <t>FBR6863</t>
  </si>
  <si>
    <t>AuditBoard, Ops Audit Maintenance</t>
  </si>
  <si>
    <t>Haider.Ali@networkrail.co.uk</t>
  </si>
  <si>
    <t>Supply of Lubricants, Rail Friction Equipment and Rail Friction Products</t>
  </si>
  <si>
    <t>Katrina.mcgregor@networkrail.co.uk</t>
  </si>
  <si>
    <t>FBR6875</t>
  </si>
  <si>
    <t>Metering Services -Non-Traction /Traction and additional services</t>
  </si>
  <si>
    <t>FBR6879</t>
  </si>
  <si>
    <t>FBR6884</t>
  </si>
  <si>
    <t>Helen.Catherall@networkrail.co.uk</t>
  </si>
  <si>
    <t>FBR6885</t>
  </si>
  <si>
    <t>IT Service Management Tool - Licenses</t>
  </si>
  <si>
    <t>FBR6899</t>
  </si>
  <si>
    <t xml:space="preserve"> Safety Support for Control Period 7 for Group and Regional Property Teams</t>
  </si>
  <si>
    <t>Julia.Petrova@networkrail.co.uk</t>
  </si>
  <si>
    <t>FBR6907</t>
  </si>
  <si>
    <t>31136 Portfolio Controls Service</t>
  </si>
  <si>
    <t>FBR6908</t>
  </si>
  <si>
    <t>CCS RM6186 Contract Fuel Cards</t>
  </si>
  <si>
    <t>Jane.Andrews@networkrail.co.uk</t>
  </si>
  <si>
    <t>FBR6909</t>
  </si>
  <si>
    <t>Operation and Maintenance of Plain Line Grinders and Miller</t>
  </si>
  <si>
    <t>FBR6911</t>
  </si>
  <si>
    <t>Supply, storage, and delivery of Conveyor Belts and associated products</t>
  </si>
  <si>
    <t>FBR6912</t>
  </si>
  <si>
    <t>Supply of BCS4 and BCS5 Conveyor Belts</t>
  </si>
  <si>
    <t>FBR6914</t>
  </si>
  <si>
    <t>Supply of ECU Boards and related components for HPSS</t>
  </si>
  <si>
    <t>Stephen.Geoghegan@networkrail.co.uk</t>
  </si>
  <si>
    <t>FBR6915</t>
  </si>
  <si>
    <t>Operation of the Class 153 Visual Inspection Units &amp; Plain Line Pattern Recognition Units</t>
  </si>
  <si>
    <t>FBR6916</t>
  </si>
  <si>
    <t>NR Training - Master Data Management Registry</t>
  </si>
  <si>
    <t>FBR6926</t>
  </si>
  <si>
    <t>Supply of Bulk Adhesion Modifier for Autumn services</t>
  </si>
  <si>
    <t>Supply of Adhesion Modifier for Autumn services</t>
  </si>
  <si>
    <t>FBR6935</t>
  </si>
  <si>
    <t>Small Format Roadside Advertising</t>
  </si>
  <si>
    <t>FBR6945</t>
  </si>
  <si>
    <t>Managed Service Provision for Telecoms Operational Support Services (OSS)</t>
  </si>
  <si>
    <t>FBR6946</t>
  </si>
  <si>
    <t>Jessica.Covey@networkrail.co.uk</t>
  </si>
  <si>
    <t>FBR6947</t>
  </si>
  <si>
    <t>Business Efficiency Delivery Support</t>
  </si>
  <si>
    <t>FBR6948</t>
  </si>
  <si>
    <t>Broadband Connectivity Services (SO-ADSL/SOGEA) - call-off</t>
  </si>
  <si>
    <t>FBR6952</t>
  </si>
  <si>
    <t>Filing Consultancy</t>
  </si>
  <si>
    <t>FBR6975</t>
  </si>
  <si>
    <t>Radware Renewal (Cloud DDoS) Call-off</t>
  </si>
  <si>
    <t>FBR6982</t>
  </si>
  <si>
    <t>Insurance Police Recovery Services</t>
  </si>
  <si>
    <t>Theodora.Bampatsia@networkrail.co.uk</t>
  </si>
  <si>
    <t>FBR6987</t>
  </si>
  <si>
    <t>Provision of Hard Services Auditing</t>
  </si>
  <si>
    <t>FBR6988</t>
  </si>
  <si>
    <t>Operation &amp; Maintenance of Seasonal Multi-Purpose Vehicles (MPVs) - North</t>
  </si>
  <si>
    <t>Rachel.Jackson@networkrail.co.uk</t>
  </si>
  <si>
    <t>FBR6991</t>
  </si>
  <si>
    <t>Assistance Buggy Supply and Maintenance at Network Rail Managed Stations</t>
  </si>
  <si>
    <t>FBR6995</t>
  </si>
  <si>
    <t>Mobility Solutions - Ramps</t>
  </si>
  <si>
    <t>FBR6996</t>
  </si>
  <si>
    <t>ALCRM renewal</t>
  </si>
  <si>
    <t>FBR6998</t>
  </si>
  <si>
    <t>Ticket Gate Advertising Concession Agreement</t>
  </si>
  <si>
    <t>FBR7011</t>
  </si>
  <si>
    <t>FBR7020</t>
  </si>
  <si>
    <t>Provision of Luggage Trolleys, Security Systems and Maintenance at Network Rail Managed Stations</t>
  </si>
  <si>
    <t>FBR7022</t>
  </si>
  <si>
    <t>Weather Data</t>
  </si>
  <si>
    <t>FBR7025</t>
  </si>
  <si>
    <t>Independent Commercial &amp; Procurement Assurance Services</t>
  </si>
  <si>
    <t>James.Owen3@networkrail.co.uk</t>
  </si>
  <si>
    <t>FBR7028</t>
  </si>
  <si>
    <t>Provision of the Tamper and Regulator On Track Machine (OTM) Service</t>
  </si>
  <si>
    <t>Kamila.Wyrzykowska@networkrail.co.uk</t>
  </si>
  <si>
    <t>FBR7035</t>
  </si>
  <si>
    <t>Redeployment Support</t>
  </si>
  <si>
    <t>FBR7052</t>
  </si>
  <si>
    <t>Supply of Bespoke DC Brushless Motors for the High Performance Switch System</t>
  </si>
  <si>
    <t>FBR7058</t>
  </si>
  <si>
    <t xml:space="preserve"> Supply of Brakes for HPSS MK2</t>
  </si>
  <si>
    <t>FBR7076</t>
  </si>
  <si>
    <t>Depot Plant Replacement</t>
  </si>
  <si>
    <t>FBR7077</t>
  </si>
  <si>
    <t>On-Track Drain Remediation Services</t>
  </si>
  <si>
    <t>FBR7078</t>
  </si>
  <si>
    <t>Garry.Pyne@networkrail.co.uk</t>
  </si>
  <si>
    <t>FBR7084</t>
  </si>
  <si>
    <t>CP7 Regulatory Financial Statements</t>
  </si>
  <si>
    <t>FBR7095</t>
  </si>
  <si>
    <t>National Capture of Hyperspectral Data, Processing, Modelling, Output Presentation &amp; Reporting</t>
  </si>
  <si>
    <t>FBR71</t>
  </si>
  <si>
    <t>Managed Stations ATM Services</t>
  </si>
  <si>
    <t>FBR7102</t>
  </si>
  <si>
    <t>EV Charge Point Management System (CPMS)</t>
  </si>
  <si>
    <t>FBR779</t>
  </si>
  <si>
    <t>The Supply of Insulated Cantilevers</t>
  </si>
  <si>
    <t>Emma.Firth@networkrail.co.uk</t>
  </si>
  <si>
    <t>FBR83</t>
  </si>
  <si>
    <t>Network Rail Car Park Management Services</t>
  </si>
  <si>
    <t>FBR854</t>
  </si>
  <si>
    <t>Technical Services Agreement for the Plain Line Grinders</t>
  </si>
  <si>
    <t>Technical Services Agreement for Plain Line Grinding</t>
  </si>
  <si>
    <t>FBR877</t>
  </si>
  <si>
    <t>Contract for the Hire of Plant - On Track Plant (OTP), General Plant,Operators and Attachments</t>
  </si>
  <si>
    <t>Joshua.Antwi@networkrail.co.uk</t>
  </si>
  <si>
    <t>Call Off Under a Framework</t>
  </si>
  <si>
    <t>SR41392</t>
  </si>
  <si>
    <t>Rail Wellbeing Live 2026</t>
  </si>
  <si>
    <t>79952000-2</t>
  </si>
  <si>
    <t>Eastern Region Sourcing Team</t>
  </si>
  <si>
    <t>FBR5329</t>
  </si>
  <si>
    <t>Potteric Carr SFC and 33kv Substation Long Term Service Agreement</t>
  </si>
  <si>
    <t>FBR5579</t>
  </si>
  <si>
    <t>FBR6174</t>
  </si>
  <si>
    <t>FBR6525</t>
  </si>
  <si>
    <t>FBR6527</t>
  </si>
  <si>
    <t>Eastern Weather Station Monitoring</t>
  </si>
  <si>
    <t>FBR6558</t>
  </si>
  <si>
    <t>Redcar Level Crossing Barrier Maintenance</t>
  </si>
  <si>
    <t>FBR6992</t>
  </si>
  <si>
    <t>The Installation and Hire of Large Output Generators for Temporary Power Supplies National Framework</t>
  </si>
  <si>
    <t>FBR7059</t>
  </si>
  <si>
    <t>FBR761</t>
  </si>
  <si>
    <t>SR41199</t>
  </si>
  <si>
    <t>EV Charging Infrastructure Installation</t>
  </si>
  <si>
    <t>51100000-3</t>
  </si>
  <si>
    <t>SR41349</t>
  </si>
  <si>
    <t>Competitive Flexible Procedure</t>
  </si>
  <si>
    <t>03452000-3</t>
  </si>
  <si>
    <t>SR41382</t>
  </si>
  <si>
    <t>Servicing of Network Rail owned portable toilet facilities</t>
  </si>
  <si>
    <t xml:space="preserve">Servicing and maintenance of NR owned Solar Loos. </t>
  </si>
  <si>
    <t>79993100-2</t>
  </si>
  <si>
    <t>SR41383</t>
  </si>
  <si>
    <t>71540000-5</t>
  </si>
  <si>
    <t>SR41384</t>
  </si>
  <si>
    <t>Eastern Region P-Way Framework</t>
  </si>
  <si>
    <t>50225000-8</t>
  </si>
  <si>
    <t>SR41389</t>
  </si>
  <si>
    <t>Eastern Region Building Services Asset Management Framework</t>
  </si>
  <si>
    <t>71315000-9</t>
  </si>
  <si>
    <t>SR41397</t>
  </si>
  <si>
    <t>Provision of a Thunderbird Incident response locomotive service</t>
  </si>
  <si>
    <t>50220000-3</t>
  </si>
  <si>
    <t>SR41398</t>
  </si>
  <si>
    <t>Eastern Region RRV MEWP Replacement</t>
  </si>
  <si>
    <t>34621000-6</t>
  </si>
  <si>
    <t>SR41403</t>
  </si>
  <si>
    <t>Wales &amp; Western</t>
  </si>
  <si>
    <t>SR41339</t>
  </si>
  <si>
    <t xml:space="preserve">PACE 3 - 4 works for Torquay AFA (Access for All) scheme </t>
  </si>
  <si>
    <t>Margaret.Powell@networkrail.co.uk</t>
  </si>
  <si>
    <t>03000000-1</t>
  </si>
  <si>
    <t>20 no. Mobile Elevated Working Platform (MEWP) Road Rail Vehicles (RRVs) through a phased authority in CP7</t>
  </si>
  <si>
    <t>Provision and operation of a rescue and incident response locomotive services, based at Newark Northgate Sidings</t>
  </si>
  <si>
    <t xml:space="preserve">Develop and deliver new reporting capability to replace the business intelligence system for Infrastructure Maintenance (BIIM).  </t>
  </si>
  <si>
    <t xml:space="preserve">Product Support </t>
  </si>
  <si>
    <t xml:space="preserve">Claims Management System </t>
  </si>
  <si>
    <t xml:space="preserve">Data Centres (Spring Park and Cody Park) Hosting Framework Contract Call-Off </t>
  </si>
  <si>
    <t>Earthworks Management Framework</t>
  </si>
  <si>
    <t xml:space="preserve">Thru SFTP Renewal </t>
  </si>
  <si>
    <t xml:space="preserve">Reach Fibre Optic Cable Framework </t>
  </si>
  <si>
    <t>NW&amp;C</t>
  </si>
  <si>
    <t>Nicola.Macphail@networkrail.co.uk</t>
  </si>
  <si>
    <t>Network Rail Procurement Pipeline</t>
  </si>
  <si>
    <t>EPSA</t>
  </si>
  <si>
    <t xml:space="preserve">Professional Accountancy Qualification Training </t>
  </si>
  <si>
    <t>Southern Accommodation portfolio</t>
  </si>
  <si>
    <t xml:space="preserve">Services from a consultancy to manage the sponsorship of Sothern's Accommodation upgrades portfolio for CP7. Specifically this is to manage the early stage development of the schemes and the sponsorship through to delivery and handback. </t>
  </si>
  <si>
    <t>Southern</t>
  </si>
  <si>
    <t xml:space="preserve">Dover WT2 </t>
  </si>
  <si>
    <t>Resignalling (bespoke colour light signalling)</t>
  </si>
  <si>
    <t>Southern Civils Assessment Framework Agreement</t>
  </si>
  <si>
    <t>Retender for the existing CAFA for the Southern region.</t>
  </si>
  <si>
    <t>Bermondsey project civils works</t>
  </si>
  <si>
    <t>Maidstone East Line</t>
  </si>
  <si>
    <t>WT60 - Relocking and recontrol (WT3 + WT12)</t>
  </si>
  <si>
    <t>Charing Cross Renewal</t>
  </si>
  <si>
    <t>WT3 - Relocking (any interlocking, any technology)</t>
  </si>
  <si>
    <t>Arundel Littlehampton &amp; Ford (ALF)</t>
  </si>
  <si>
    <t>Victoria Phase 6 (Shortlands)</t>
  </si>
  <si>
    <t>WT60 - Relocking and recontrol</t>
  </si>
  <si>
    <t>Lancing</t>
  </si>
  <si>
    <t>WT3 + WT12 relocking and Recontrol</t>
  </si>
  <si>
    <t>Fareham</t>
  </si>
  <si>
    <t>WT2 - Resignalling (bespoke colour light signalling)</t>
  </si>
  <si>
    <t>Bournemouth &amp; Brockenhurst Re-Signalling</t>
  </si>
  <si>
    <t xml:space="preserve">Haywards Heath/Preston Park ETCS </t>
  </si>
  <si>
    <t>WT20 - Resignalling (ETCS level 2 without signals)</t>
  </si>
  <si>
    <t>St James Spurgeon Road Bridge</t>
  </si>
  <si>
    <t>Stage 1 - Building &amp; Civils</t>
  </si>
  <si>
    <t>danny.samuels@networkrail.co.uk</t>
  </si>
  <si>
    <t>Traffic Management</t>
  </si>
  <si>
    <t xml:space="preserve">National Framework for provision and management of traffic management and road closures. Includes record keeping and administravtion of council charges and legal documentation on behalf of Network Rail </t>
  </si>
  <si>
    <t>31/09/2031</t>
  </si>
  <si>
    <t>Peckham Rye Stn Enhancement</t>
  </si>
  <si>
    <t>Clapham Junction Enhancements</t>
  </si>
  <si>
    <t>Chart Leacon</t>
  </si>
  <si>
    <t xml:space="preserve">Conningbrook Footbridge - 3rd party funded </t>
  </si>
  <si>
    <t>Belmont Capacity Enhancement</t>
  </si>
  <si>
    <t>Woking PSU Scheme</t>
  </si>
  <si>
    <t xml:space="preserve">Northam Overbridge - 3rd party funded </t>
  </si>
  <si>
    <t>CP7/8 Enhancements Framework</t>
  </si>
  <si>
    <t xml:space="preserve">Waterloo Ticket Office </t>
  </si>
  <si>
    <t>Environmental Services Framework</t>
  </si>
  <si>
    <t>Pest control, Pollution response, flytipping, and fatality management</t>
  </si>
  <si>
    <t>paul.baigent@networkrail.co.uk</t>
  </si>
  <si>
    <t>TBC</t>
  </si>
  <si>
    <t>Southern Track Minor Works (Maintenance &amp; Ops)</t>
  </si>
  <si>
    <t>Track Minor Works</t>
  </si>
  <si>
    <t>E&amp;P Minor Works</t>
  </si>
  <si>
    <t>Engineering Support Services for ASPRO</t>
  </si>
  <si>
    <t>Engineering support</t>
  </si>
  <si>
    <t>Southern Waste Management</t>
  </si>
  <si>
    <t>Waste Management Services in Southern Region (Stations &amp; Depots)</t>
  </si>
  <si>
    <t>Professional Services (PSSF)</t>
  </si>
  <si>
    <t>Provision of professional services i.e. Project Management, Procurement, commercial staff</t>
  </si>
  <si>
    <t>Station Track Bed Litter Clearance</t>
  </si>
  <si>
    <t>Access Safety Improvements Framework</t>
  </si>
  <si>
    <t>Safety improvements to access points and walking routes to include handrails, improvements to stairs, minor vegetation and fencing</t>
  </si>
  <si>
    <t>Frontline Labour Services</t>
  </si>
  <si>
    <t>Provision of labour services for Southern Region</t>
  </si>
  <si>
    <t xml:space="preserve">Signal Power Supply </t>
  </si>
  <si>
    <t>The routine inspection, maintenance, testing and repair of signal power system</t>
  </si>
  <si>
    <t>Electrical Vehicle Charging Phase 3 (186416)</t>
  </si>
  <si>
    <t xml:space="preserve">Install electric vehicle charging points at all NR own facilities, stations, depots, MOM offices etc.  </t>
  </si>
  <si>
    <t>susan.goss@networkrail.co.uk</t>
  </si>
  <si>
    <t>Bickley Temp Accom (182420)</t>
  </si>
  <si>
    <t xml:space="preserve">Accommodation renewal at Bickley MDU </t>
  </si>
  <si>
    <t>Year 2 Reactive</t>
  </si>
  <si>
    <t>Reactive and cyclical maintenance on line-side buildings and managed stations</t>
  </si>
  <si>
    <t>Various</t>
  </si>
  <si>
    <t xml:space="preserve">Year 2 PPM / Route Inspections </t>
  </si>
  <si>
    <t xml:space="preserve">Planned and cyclical maintenance of line-side buildings across Southern Region  </t>
  </si>
  <si>
    <t>Year 2 Stations PPM</t>
  </si>
  <si>
    <t xml:space="preserve">Planned and cyclical maintenance of Managed Stations across Southern Region  </t>
  </si>
  <si>
    <t>Buildings Tranche 5</t>
  </si>
  <si>
    <t>Various Sites: Lineside Building Roof Renewals
Station Canopy Painting 
M&amp;E - HVAC Control/Trend Renewals
M&amp;E - A/C Renewals
Raised Walkway Renewals
HCE - Repairs</t>
  </si>
  <si>
    <t>Kent SISS Franchised</t>
  </si>
  <si>
    <t>KNT - Installation of CCTV &amp; CIS assets</t>
  </si>
  <si>
    <t>Sussex Monitors Mirrors</t>
  </si>
  <si>
    <t>Recovery of redundant assets</t>
  </si>
  <si>
    <t>WCP &amp; Guildford SISS Renewal (185712)</t>
  </si>
  <si>
    <t xml:space="preserve">WSX - Recovery of old VSS and PA </t>
  </si>
  <si>
    <t>Yr 2 Route Crime Reduction</t>
  </si>
  <si>
    <t xml:space="preserve">Action to reduce risk of crime and trespass various locations </t>
  </si>
  <si>
    <t>Yr 2 Special Projects</t>
  </si>
  <si>
    <t xml:space="preserve">Minor refurbishment of accommodation assets MDUs, ECR, Signal boxes etc. </t>
  </si>
  <si>
    <t>Maintenance of Road Rail Land Rovers and Light Weight Trolleys</t>
  </si>
  <si>
    <t>CP7 Croydon Minor Works</t>
  </si>
  <si>
    <t>Minor resignalling renewal</t>
  </si>
  <si>
    <t>CP7 Eastbourne Minor Works</t>
  </si>
  <si>
    <t>Southern Track Minor Works (Works Delivery)</t>
  </si>
  <si>
    <t>Kent Signalling Power Supply IMD Renewals  (186918)</t>
  </si>
  <si>
    <t xml:space="preserve">Kent Signalling Power Supply IMD Renewals </t>
  </si>
  <si>
    <t xml:space="preserve">Year 3 PPM / Route Inspections </t>
  </si>
  <si>
    <t>Year 3 Reactive</t>
  </si>
  <si>
    <t xml:space="preserve">Year 3 Stations </t>
  </si>
  <si>
    <t>Yr 3 Route Crime and Secruity</t>
  </si>
  <si>
    <t>Sussex Signalling Power Supply IMD Renewals (186917)</t>
  </si>
  <si>
    <t xml:space="preserve">Sussex Signalling Power Supply IMD Renewals </t>
  </si>
  <si>
    <t>Provision of TRAMMS &amp; Cranes</t>
  </si>
  <si>
    <t>Provision of TRAMMS &amp; Cranes for Southern Region.</t>
  </si>
  <si>
    <t xml:space="preserve">NR (HS) Grinding on the High Speed route. </t>
  </si>
  <si>
    <t xml:space="preserve">Grinding Services  on the High Speed route. </t>
  </si>
  <si>
    <t>sarah.turner@networkrail.co.uk</t>
  </si>
  <si>
    <t>Southern High Speed</t>
  </si>
  <si>
    <t>NR (HS) Sanitary Design &amp; Build</t>
  </si>
  <si>
    <t>Station bathroom refresh &amp; renewals</t>
  </si>
  <si>
    <t>Vossloh Spares</t>
  </si>
  <si>
    <t xml:space="preserve">Provide spares and training for high speed equipment </t>
  </si>
  <si>
    <t xml:space="preserve">NR (HS) Asset Maintenance &amp; works - M&amp;E and Fabric for NR (HS) </t>
  </si>
  <si>
    <t xml:space="preserve">Re-tender of Mechanical, Electrical  and Plumbing contract </t>
  </si>
  <si>
    <t>NR (HS) Provision of Banksman at NR (HS) Stations</t>
  </si>
  <si>
    <t xml:space="preserve">Supply of Banksman Services for NRHS Stations. </t>
  </si>
  <si>
    <t>NR (HS) Vegetation Management</t>
  </si>
  <si>
    <t xml:space="preserve">Re-tender of Vegetation Management across NRHS portfolio </t>
  </si>
  <si>
    <t>NR (HS) Passenger Help Points - All Stations</t>
  </si>
  <si>
    <t>Renewal of Passenger Help points at all NRHS stations .</t>
  </si>
  <si>
    <t>NR (HS) Security Services for NR(HS) Route</t>
  </si>
  <si>
    <t xml:space="preserve">Provision of security services across NRHS porfolio </t>
  </si>
  <si>
    <t>NR (HS) Cross Passage Doors</t>
  </si>
  <si>
    <t>Cross passage Doors</t>
  </si>
  <si>
    <t xml:space="preserve">NR (HS) C&amp;S Dewatering </t>
  </si>
  <si>
    <t>De-watering Control System Workstations/servers and field equipment renewal</t>
  </si>
  <si>
    <t>NR (HS) Supply, operation and maintenace of On-track machines (tampers and ballast regulators)</t>
  </si>
  <si>
    <t>Supply, operation and maintenace of On-track machines (tampers and ballast regulators)</t>
  </si>
  <si>
    <t xml:space="preserve">NR (HS) St Pancras Roof </t>
  </si>
  <si>
    <t xml:space="preserve">Works to St Pancras Roof </t>
  </si>
  <si>
    <t>NR (HS) Route and Stations UPS Renewals</t>
  </si>
  <si>
    <t>Renewal of NR (HS) Route and Stations UPS systems</t>
  </si>
  <si>
    <t>NR (HS) Control Systems</t>
  </si>
  <si>
    <t xml:space="preserve">Framework covering Control System renewals </t>
  </si>
  <si>
    <t>NR (HS) D&amp;C</t>
  </si>
  <si>
    <t xml:space="preserve">Framework covering Data and Comms renewals </t>
  </si>
  <si>
    <t>NR (HS) Stations Mechanical &amp; Electrical Framework</t>
  </si>
  <si>
    <t>Framework covering various M&amp;E renewals (cabling, HVAC, lighting, mechanical)</t>
  </si>
  <si>
    <t>NR (HS) Radio Package</t>
  </si>
  <si>
    <t>ERO, GSM-R, LFB</t>
  </si>
  <si>
    <t>NR (HS) Space Heating Project</t>
  </si>
  <si>
    <t xml:space="preserve">Renewal of heating/cooling within NRHS stations. </t>
  </si>
  <si>
    <t>Southern SRE</t>
  </si>
  <si>
    <t>The Supply of Indirect Railway Infrastructure Materials &amp; Consumables</t>
  </si>
  <si>
    <t>The Supply of Tensioning Devices for Overhead Line Equipment (OLE)</t>
  </si>
  <si>
    <t>The Supply of Rail Shims</t>
  </si>
  <si>
    <t>To procure Level Crossing Surface Systems as required to maintain the rail network</t>
  </si>
  <si>
    <t>Jackie.Willmer@networkrail.co.uk</t>
  </si>
  <si>
    <t>Matthew.Taylor76@networkrail.co.uk</t>
  </si>
  <si>
    <t>The Supply of Tubular Stretcher Bars</t>
  </si>
  <si>
    <t>The Supply of Insulators for Overhead Line Equipment (OLE)</t>
  </si>
  <si>
    <t>The Supply of Sectioning Devices</t>
  </si>
  <si>
    <t>The Supply of Mechanical Interlocking Signalling Equipment</t>
  </si>
  <si>
    <t>Supply of Lubricants, Rail Friction Equipment, Rail Friction and Curved Rail Grease</t>
  </si>
  <si>
    <t>Provision of Fuel Cards for Network Rail road vehicles</t>
  </si>
  <si>
    <t>Susan.Bulfield@networkrail.co.uk;</t>
  </si>
  <si>
    <t>NWC/24-25/156</t>
  </si>
  <si>
    <t>Auto Gates Framework - hold</t>
  </si>
  <si>
    <t>NWC/23-24/268</t>
  </si>
  <si>
    <t>Civil Assessment Framework (CAFA)</t>
  </si>
  <si>
    <t>NWC/23-24/267</t>
  </si>
  <si>
    <t>Commercial Services Framework</t>
  </si>
  <si>
    <t>NWC/23-24/269</t>
  </si>
  <si>
    <t>Drainage Clearance Services Framework</t>
  </si>
  <si>
    <t>NWC/23-24/249</t>
  </si>
  <si>
    <t>Electrical &amp; Mechanical Works Framework</t>
  </si>
  <si>
    <t>Environmental Services Framework - Lot 1-4 Pollution/Human and Animal Fatalities/ Pest Control/Waste Management</t>
  </si>
  <si>
    <t>NWC/23-24/253</t>
  </si>
  <si>
    <t>Fencing and Vegetation Management Framework</t>
  </si>
  <si>
    <t>NWC/23-24/151</t>
  </si>
  <si>
    <t>Frontline Labour Framework</t>
  </si>
  <si>
    <t>NWC/24-25/001</t>
  </si>
  <si>
    <t>HV/LV - Region wide</t>
  </si>
  <si>
    <t>NWC/23-24/080</t>
  </si>
  <si>
    <t>Litter Picking &amp; Bio Waste Framework</t>
  </si>
  <si>
    <t>NWC/23-24/248</t>
  </si>
  <si>
    <t>Metal Fabrication Framework - On Hold</t>
  </si>
  <si>
    <t>NWC/23-24/251</t>
  </si>
  <si>
    <t>OLE Framework</t>
  </si>
  <si>
    <t>NWC/23-24/067</t>
  </si>
  <si>
    <t>Permanent Way Framework</t>
  </si>
  <si>
    <t>NWC/23-24/250A</t>
  </si>
  <si>
    <t>Possession Management - West Coast South and Central Routes</t>
  </si>
  <si>
    <t>NWC/24-25/148</t>
  </si>
  <si>
    <t>Property Maintenance Framework - NWC/24-25/148</t>
  </si>
  <si>
    <t>Property Maintenance Framework - NWC/24-25/149</t>
  </si>
  <si>
    <t>NWC/23-24/278 A</t>
  </si>
  <si>
    <t>Traffic Management and Road Closure Framework</t>
  </si>
  <si>
    <t>NWC/23-24/254</t>
  </si>
  <si>
    <t>Transport Planning Framework</t>
  </si>
  <si>
    <t>NWC/23-24/078</t>
  </si>
  <si>
    <t>Various Design Services 
Framework Lot 1 Civils, 
Lot 2 Buildings 
Lot 3 Track 
Lot 4 Mechanical and Engineering</t>
  </si>
  <si>
    <t>NWC/25-26/006</t>
  </si>
  <si>
    <t xml:space="preserve">Scaffolding Services </t>
  </si>
  <si>
    <t>andra.rosu@networkrail.co.uk</t>
  </si>
  <si>
    <t>Southern Civils Examinations Framework Agreement</t>
  </si>
  <si>
    <t>Retender for the existing CEFA for the Southern region.</t>
  </si>
  <si>
    <t>sasha.bradford@networkrail.co.uk</t>
  </si>
  <si>
    <t>ingrid.norman@sre.co.uk</t>
  </si>
  <si>
    <t>megan.stirrup@networkrail.co.uk</t>
  </si>
  <si>
    <t>Construction Management for Asset Protection</t>
  </si>
  <si>
    <t>Construction management and site management services to support the delivery of asset protection activities in Eastern Region.</t>
  </si>
  <si>
    <t>Framework (UCR) or RISQS</t>
  </si>
  <si>
    <t>RISQS or Competitive Flexible Procedure</t>
  </si>
  <si>
    <t>Lineside Tree Surveys</t>
  </si>
  <si>
    <t>Management of diseased trees causing risk to the railway or adjacent facilities for Eastern</t>
  </si>
  <si>
    <t>Drone Conducted Lineside Tree Surveys</t>
  </si>
  <si>
    <t>Drone based tree surveys to mitigate risk of diseased trees to infrastructure and lineside neighbours.</t>
  </si>
  <si>
    <t>Direct Award or RISQS</t>
  </si>
  <si>
    <t>Strategic Security &amp; Suicide Prevention</t>
  </si>
  <si>
    <t>Specialist services</t>
  </si>
  <si>
    <t>EV Charging Infrastructure Installation across East Midlands Route, East Coast Route and North and East Route. Phasing of works in review</t>
  </si>
  <si>
    <t xml:space="preserve">(Pre-Plan) Framework (UCR) or Competitive Flexible Procedure </t>
  </si>
  <si>
    <t xml:space="preserve">The framework’s scope of works will cover all mechanical and electrical functions within the Eastern Region operational property portfolio and shall include Planned Preventative Maintenance (PPM), Reactive and Project work. </t>
  </si>
  <si>
    <t>Maintenance support for existing asset base</t>
  </si>
  <si>
    <t>(Pre-plan) Direct Award or RISQS</t>
  </si>
  <si>
    <t xml:space="preserve">Fixed Depot Plant </t>
  </si>
  <si>
    <t>Fuelling, water systems, heating systems, electrical systems (reactive and project plant requirements)</t>
  </si>
  <si>
    <t>(Pre-plan) RISQS or Competitive Flexible Procedure</t>
  </si>
  <si>
    <t>National contingent labour</t>
  </si>
  <si>
    <t>(Pre-plan) Competitive Flexible Procedure</t>
  </si>
  <si>
    <t>Permanent way services and works (with/ without principal contractor licence)</t>
  </si>
  <si>
    <t xml:space="preserve">Possession Management </t>
  </si>
  <si>
    <t>Specialist service to support safe and efficient delivery of works in track possessions</t>
  </si>
  <si>
    <t>(Pre-plan) Competitive Tender</t>
  </si>
  <si>
    <t>Provision of a Mental Health Nurses</t>
  </si>
  <si>
    <t>Health and wellbeing services</t>
  </si>
  <si>
    <t xml:space="preserve">(Pre-Plan) Direct Award, RISQS, Framework or Competitive Flexible Procedure </t>
  </si>
  <si>
    <t>Weather data services</t>
  </si>
  <si>
    <t xml:space="preserve">Reactive and Small Schemes Framework </t>
  </si>
  <si>
    <t>Buildings &amp; civils maintenance and simple projects</t>
  </si>
  <si>
    <t>National generators</t>
  </si>
  <si>
    <t>Rotherham New Station</t>
  </si>
  <si>
    <t>Station project</t>
  </si>
  <si>
    <t>Pre-plan (Funding not agreed)</t>
  </si>
  <si>
    <t>Pre-plan (No route identified)</t>
  </si>
  <si>
    <t>Esk Valley</t>
  </si>
  <si>
    <t>Interventions on Esk Valley line to enable timetable increase from 6 trains to 7 or 8 trains per day between Middlesbrough and Whitby.</t>
  </si>
  <si>
    <t>Peterborough Station Redevelopment</t>
  </si>
  <si>
    <t>Station development to support wider local authority plans</t>
  </si>
  <si>
    <t>East Coast Mainline Level Crossing Closures</t>
  </si>
  <si>
    <t xml:space="preserve">Safety and line speed improvement works </t>
  </si>
  <si>
    <t>East Coast South Capacity Phase 1</t>
  </si>
  <si>
    <t>Various interventions around Huntington Woodwalton for line speed and capacity improvements</t>
  </si>
  <si>
    <t>East Coast South Capacity Phase 2/3</t>
  </si>
  <si>
    <t>Feasibility study for line speed and capacity improvements</t>
  </si>
  <si>
    <t>Thurston level crossing closure</t>
  </si>
  <si>
    <t>Local authority project to provide alternative means if platform interchange</t>
  </si>
  <si>
    <t>Stratford station long term</t>
  </si>
  <si>
    <t>Non-rail corridoor works</t>
  </si>
  <si>
    <t>York Central IECC site clearance</t>
  </si>
  <si>
    <t>Removal of York Yard South and replacement with new facilities York Yard North</t>
  </si>
  <si>
    <t>Waverly new station</t>
  </si>
  <si>
    <t>New station on the Sheffield - Lincoln line</t>
  </si>
  <si>
    <t>Newcastle platform 8</t>
  </si>
  <si>
    <t>Extension project</t>
  </si>
  <si>
    <t>Leeds Area Improvement Programme (LAIP) G Line</t>
  </si>
  <si>
    <t>Construction of a new line in to the south side of Leeds Station from the south west</t>
  </si>
  <si>
    <t>East Midlands Free Port</t>
  </si>
  <si>
    <t>Development of a rail connected freight terminal</t>
  </si>
  <si>
    <t>Sizewell C Passenger Rail</t>
  </si>
  <si>
    <t>Strategic outline business case study to review provision of passenger services to Leiston from Saxmundham/ Ipswich</t>
  </si>
  <si>
    <t>York Area Capacity 3rd tracking</t>
  </si>
  <si>
    <t>York to Skelton Junction project</t>
  </si>
  <si>
    <t>Leeds Existing Station Programme (LESP)</t>
  </si>
  <si>
    <t>Station works</t>
  </si>
  <si>
    <t>180000000 (subject to business case approval)</t>
  </si>
  <si>
    <t>Framework (UCR) or Competitive Flexible Procedure</t>
  </si>
  <si>
    <t xml:space="preserve">Middlesborough Capacity </t>
  </si>
  <si>
    <t>Haxby Station</t>
  </si>
  <si>
    <t>New station project</t>
  </si>
  <si>
    <t>Meir Station</t>
  </si>
  <si>
    <t>York teardrop sidings</t>
  </si>
  <si>
    <t>York central western entrance</t>
  </si>
  <si>
    <t>New Western Entrance to York Central Development - Footbridge and Subway extensions</t>
  </si>
  <si>
    <t>York Wilton Rise footbridge</t>
  </si>
  <si>
    <t>New Western Entrance to York Central Development - Footbridge replacement (level access, cycle friendly etc)</t>
  </si>
  <si>
    <t>Stratford station pedestrian capacity</t>
  </si>
  <si>
    <t>Support the station congestion relief scheme with potential interventions such as passenger capacity within the southern ticket hall, the eastern subway and platforms 3/5, 6/8 and 9/10 works</t>
  </si>
  <si>
    <t>Radlett SRFI Gauge Clearance</t>
  </si>
  <si>
    <t>Connection line project</t>
  </si>
  <si>
    <t>East West Rail Tempsford New Station</t>
  </si>
  <si>
    <t>Enabling works for EWR on NR infrastructure - 2 platforms</t>
  </si>
  <si>
    <t>Wixam/ Universal station</t>
  </si>
  <si>
    <t>New station to support Universal Studios</t>
  </si>
  <si>
    <t>Leeds Area Improvement Programme (LAIP) Phase A-C</t>
  </si>
  <si>
    <t>Leeds NW performance and capacity project/Traction power resilience project/Harrogate line project</t>
  </si>
  <si>
    <t>Loss Adjusting Services</t>
  </si>
  <si>
    <t>Captive Insurance Management Services</t>
  </si>
  <si>
    <t>IM Fleet - Operate and Traction - Lot 1-4</t>
  </si>
  <si>
    <t>-</t>
  </si>
  <si>
    <t>Estimated Value</t>
  </si>
  <si>
    <t>CPV Code</t>
  </si>
  <si>
    <t>Isolations Management Framework</t>
  </si>
  <si>
    <t>Provision of services relating to the  safe isolation of railway overhead line equipment</t>
  </si>
  <si>
    <t>Mark.Lawson2@Networkrail.co.uk</t>
  </si>
  <si>
    <t>RISQS</t>
  </si>
  <si>
    <t>Scotlands Railway</t>
  </si>
  <si>
    <t>S&amp;T Support Services</t>
  </si>
  <si>
    <t>Provision of maintenance services relating to railway signalling and telecomunications equipment</t>
  </si>
  <si>
    <t>45234115-5</t>
  </si>
  <si>
    <t xml:space="preserve">CP7 Purchase of Plant. </t>
  </si>
  <si>
    <t>Purchase of railway specific plant</t>
  </si>
  <si>
    <t>John.Bradshaw2@networkrail.co.uk</t>
  </si>
  <si>
    <t>My Safety</t>
  </si>
  <si>
    <t>Safety Culture Improvement Programme</t>
  </si>
  <si>
    <t>Route Surfacing</t>
  </si>
  <si>
    <t>Surfacing works across Scotland's Railway</t>
  </si>
  <si>
    <t>Waverley PAVA</t>
  </si>
  <si>
    <t>Telecoms</t>
  </si>
  <si>
    <t>Scotland Minor Signalling, Power and Communications Framework</t>
  </si>
  <si>
    <t>Development</t>
  </si>
  <si>
    <t>Scotland Civil Framework</t>
  </si>
  <si>
    <t>Earthworks &amp; Drainage</t>
  </si>
  <si>
    <t>Design &amp; Build</t>
  </si>
  <si>
    <t>Lineside De-Vegetation CP7.Y2 Package 1</t>
  </si>
  <si>
    <t>De Vegetation of lineside trees</t>
  </si>
  <si>
    <t xml:space="preserve">Vegetation  Clearance &amp; Management -Scotland Route Lot 16 </t>
  </si>
  <si>
    <t>Lineside De-Vegetation CP7.Y2 Package 2</t>
  </si>
  <si>
    <t>Lineside De-Vegetation CP7.Y2 Package 3</t>
  </si>
  <si>
    <t>Route clearance</t>
  </si>
  <si>
    <t xml:space="preserve">Scotland’s Civils </t>
  </si>
  <si>
    <t xml:space="preserve">Route clearance </t>
  </si>
  <si>
    <t>Scotland’s Civils</t>
  </si>
  <si>
    <t xml:space="preserve">Track lowers </t>
  </si>
  <si>
    <t>RSA Alliance</t>
  </si>
  <si>
    <t xml:space="preserve">Fencing &amp; De-Veg </t>
  </si>
  <si>
    <t xml:space="preserve">Signalling </t>
  </si>
  <si>
    <t>Scotland Major Signalling Framework</t>
  </si>
  <si>
    <t>Description</t>
  </si>
  <si>
    <t>Building &amp; Structures
C 310/195G
OB 310/207 Cruach Snow Shed
OB 310/206A Cruach Snow Shed Approach
UB 179/042 Station Road
UB 310/270 Loch Treig Drain 21
UB 313/071 Guesachan Hydroelectric
FB 132/011 FOOTBRIDGE
UB 179/061 BLACK CART
C 310/198B CULVERT
OB 313/014 ROAD TO THE ISLES
R/179/123.0132U
UB 132/007
UB 134/020
UB134/019
UB 161/250
UB 179/060
UB 161/340
R/179/123.0088U
310/199
C 310/195B
C 310/194
T 132/005
OB 240 151
OB 240 069 Sunnyside Road
OB 031/062
C130/205AA
R/070/025.0183U Retaining Wall
UB 133/344 Den of Cowie
UB 133/336 Fetteresso Vidauct
R/070/034.0418U
Balgray Station
Dunkeld &amp; Birnam</t>
  </si>
  <si>
    <t>Building &amp; Structures
R/161/062.0078D
R/222/008.0250D Barrhead
UB 132/036
UB 132/035
OB 293/184
UB 133/085 Broonbarnes Farm Cat
UB133/085B
UB 110/006 Letham Road
UB 070/093 CHANTICLEER BURN
C 070/089 Drysdale Road
C 030/337
C 161/144B Mauchline
C 161/212B Concealed Conduit
C 290/202A
OB 310/313
R/030/073.1122D
UB 280/137 Slateford Viaduct
UB 285/119 Burngrange Viaduct
OB 036/004 OVERTOWN ROAD
UB 161/129 Garroch Burn (1)
UB 162/016A Kilwinning By-Pass
UB 222/070 Culvert / Cattle Creep
UB 162/017 Longford Viaduct - Underline Bridge Masonry Repairs
UB 070/077 GREENHILL - Underline Bridge  Masonry Repairs
UB 132/050 Rowantree Burn
Craigentinny CET
Hillington West Platform Renewal
Maryhill Viaduct</t>
  </si>
  <si>
    <t>Building &amp; Structures
OB 046/056
UB 240/103 Rigby street
UB 240/104 Duke Street
Harbour Branch
Port Street Footpath
Glasgow Central Arches - Group 4</t>
  </si>
  <si>
    <t>Earthworks &amp; Drainage
SCO CP7.2 25/26 Core Geotechnical Renewals
CP7.2 Capital Delivery Resilience Drainage
SCO CP7.2 Mineworkings - Treatment Schemes</t>
  </si>
  <si>
    <t xml:space="preserve">CP7/8 Framework </t>
  </si>
  <si>
    <t>Southern Renewals Enterprise Ecosystem Pipeline</t>
  </si>
  <si>
    <t>Please register with IAND to receive updates on Ecosystem procurement and pipeline
https://www.iand.com</t>
  </si>
  <si>
    <t>Framework Call Off</t>
  </si>
  <si>
    <t>tbc</t>
  </si>
  <si>
    <t>Pipeline Field</t>
  </si>
  <si>
    <t>Description of Field</t>
  </si>
  <si>
    <t>ID</t>
  </si>
  <si>
    <t>Procurement Title</t>
  </si>
  <si>
    <t>Procurement Lead</t>
  </si>
  <si>
    <t>Indicative Route To Market</t>
  </si>
  <si>
    <t>Estimated Date of Award</t>
  </si>
  <si>
    <t>Estimated Contract End Date</t>
  </si>
  <si>
    <t>Estimated Contract Start Date</t>
  </si>
  <si>
    <t>This is the unique ID provided to the item by Network Rail. This ID is subject to change and will not be the same ID as prescribed to any item on the Cabinet Office Central Digitial Platform</t>
  </si>
  <si>
    <t>The title of the Procurement Event</t>
  </si>
  <si>
    <t>A desciption of the goods/ services/ works to be procured</t>
  </si>
  <si>
    <t>An indicator of the procurement route that may be used to source the requirement</t>
  </si>
  <si>
    <t xml:space="preserve">Common Procurement Vocabulary Code - a standardised classsification system for public sector contracts </t>
  </si>
  <si>
    <t xml:space="preserve">The estimated date Network Rail will seek to award a contract. This could be the date of publication of a contract award notice for items </t>
  </si>
  <si>
    <t>The estimated date an opportunity will be available to the marketplace. This could be the date of publication of a Tender/ Transparency requirement for items that a governed by the Procurement Act 2023, or for items that do not require that -the date an ITT may be published</t>
  </si>
  <si>
    <t>The estimated date at which the contract will start</t>
  </si>
  <si>
    <t>The estimated date at which the contract will come to an end</t>
  </si>
  <si>
    <t>Framework Direct Award</t>
  </si>
  <si>
    <t>A named individual within Network Rail who can be contacted with questions relating to the procurement event</t>
  </si>
  <si>
    <t>Stage 2 - Building &amp; Civils (PACE 3-4)</t>
  </si>
  <si>
    <t>31/06/2026</t>
  </si>
  <si>
    <t>SCDW Wandsworth Town Acces For All  2 Entrance</t>
  </si>
  <si>
    <t>Acces For All (AFA) Torquay</t>
  </si>
  <si>
    <t>Supply of Long/Short Rail/Bullhead/Switch Rail</t>
  </si>
  <si>
    <t>Supply of Long/Short Rail</t>
  </si>
  <si>
    <t>FBR6545</t>
  </si>
  <si>
    <t>Supply of Fastclip Baseplates</t>
  </si>
  <si>
    <t>Licences and support for the learning management system</t>
  </si>
  <si>
    <t>Legal Services Management Software</t>
  </si>
  <si>
    <t>Licences and Support for Legal Services Management Software</t>
  </si>
  <si>
    <t>To be confirmed</t>
  </si>
  <si>
    <t>End User Compute and Managed Print Services</t>
  </si>
  <si>
    <t>Asset Management System Licences and Support</t>
  </si>
  <si>
    <t>Licences and support for the organisations strategic asset management platform, forming part of the orgnisational strategic IT architecture.</t>
  </si>
  <si>
    <t>Call off Order Management (COOM) System</t>
  </si>
  <si>
    <t>Business Objects Software Support &amp; Maintenance</t>
  </si>
  <si>
    <t>Enterprise Customer Relationship Management Platform</t>
  </si>
  <si>
    <t>Provision of a service to design, build, operate and maintain a centre of excellence enterprise customer relationship management (CRM) platform</t>
  </si>
  <si>
    <t>Rail Demand Modelling and Forecasting Tool</t>
  </si>
  <si>
    <t>Licences &amp; Support for managmenet system used by internal treasury</t>
  </si>
  <si>
    <t>Financial Planning and Analysis (FP&amp;A) Tool</t>
  </si>
  <si>
    <t>Licences and support for a Financial Planning &amp; Analysis tool</t>
  </si>
  <si>
    <t>Infrastructure Monitoring Train Scheduling Solution (IMTSS)</t>
  </si>
  <si>
    <t>Licences and support for the Infrastructure Monitoring Train Scheduling Solution (IMTSS)</t>
  </si>
  <si>
    <t>Licences &amp; support for computer aided design software</t>
  </si>
  <si>
    <t>Procurement Management Platform</t>
  </si>
  <si>
    <t>Enterprise platform for the delivery of procurement services</t>
  </si>
  <si>
    <t>Licences and support for the Train Movement Viewer</t>
  </si>
  <si>
    <t xml:space="preserve">Design, build, operate and maintain an Employee Relations System
</t>
  </si>
  <si>
    <t>ERP Platform Enterprise Licence Agreement</t>
  </si>
  <si>
    <t>FBR6261</t>
  </si>
  <si>
    <t>Level Crossing Obstacle Detection System Supply</t>
  </si>
  <si>
    <t>Melissa.Lubin@networkrail.co.uk</t>
  </si>
  <si>
    <t>British Geological Survey data feed for downstream geospatial applications</t>
  </si>
  <si>
    <t>MasterMap Imagery and Terrain 5 Data</t>
  </si>
  <si>
    <t>Provision of MasterMap Imagery and Terrain 5 data used to populate critical geospatial and asset management systems</t>
  </si>
  <si>
    <t>Assistive Technology Software</t>
  </si>
  <si>
    <t>Licences and support for assistive technology software, supporting individuals with reading and writing difficulties, dyslexia and English as a second language</t>
  </si>
  <si>
    <t>Rail Fleet Asset Managment Component of Fleet Asset Management Management System (FAMS)</t>
  </si>
  <si>
    <t>Licences and support for the Rail Fleet Asset Management Component of Fleet Asset Management Management System (FAMS)</t>
  </si>
  <si>
    <t xml:space="preserve">ID 
</t>
  </si>
  <si>
    <t xml:space="preserve">Procurement Title 
</t>
  </si>
  <si>
    <t xml:space="preserve">Description of Requirements 
</t>
  </si>
  <si>
    <t xml:space="preserve">Procurement Lead
</t>
  </si>
  <si>
    <t xml:space="preserve">Estimated Value
</t>
  </si>
  <si>
    <t xml:space="preserve">Indicative Route to Market
</t>
  </si>
  <si>
    <t xml:space="preserve">CPV Code 
</t>
  </si>
  <si>
    <t xml:space="preserve">Estimated Date of Award  
</t>
  </si>
  <si>
    <t xml:space="preserve">Estimated Contract Start Date 
</t>
  </si>
  <si>
    <t xml:space="preserve">Contract End Date 
</t>
  </si>
  <si>
    <t xml:space="preserve">Area 
</t>
  </si>
  <si>
    <t>Re-tender of existing contract for Asbestos services</t>
  </si>
  <si>
    <t>Lift and Escalator Consultancy Services</t>
  </si>
  <si>
    <t>A Contract for on track plant, general plant, operators and attachments</t>
  </si>
  <si>
    <t>An EV charge point management system</t>
  </si>
  <si>
    <t>Consultancy services for Lift &amp; Escalator provision</t>
  </si>
  <si>
    <t>Lift Renewals and Replacements Framework</t>
  </si>
  <si>
    <t>A requirement for lift renewals and replacements</t>
  </si>
  <si>
    <t>A requirement for laundry services within managed facilities</t>
  </si>
  <si>
    <t>Strategic suicide prevention for the railwat</t>
  </si>
  <si>
    <t>Activities to support the assurance of machinery safety and supporting activities</t>
  </si>
  <si>
    <t>Heathrow Maintenance of CCTV System</t>
  </si>
  <si>
    <t>CCTV system maintenance</t>
  </si>
  <si>
    <t>Electric Vehicle (EV) Charging Home Start Managed Services</t>
  </si>
  <si>
    <t>Safety support for property teams</t>
  </si>
  <si>
    <t xml:space="preserve">Infrastructure maintenance support contract at Rail Innovation and Delivery Centres (RIDC) - Melton
</t>
  </si>
  <si>
    <t xml:space="preserve">Operation of Rail Innovation and Delivery Centres (RIDC) - Melton
</t>
  </si>
  <si>
    <t>Stakeholder engagement services</t>
  </si>
  <si>
    <t>Track Safety System</t>
  </si>
  <si>
    <t xml:space="preserve">Handspray </t>
  </si>
  <si>
    <t>Scrap Metal Skips</t>
  </si>
  <si>
    <t>National operational waste</t>
  </si>
  <si>
    <t>EV Charge Point Support &amp; Maintenance Service</t>
  </si>
  <si>
    <t>Route Services National Track Maintenance Contract</t>
  </si>
  <si>
    <t>Waterloo Ticket Office Relocation</t>
  </si>
  <si>
    <t>Consultant Framework</t>
  </si>
  <si>
    <t xml:space="preserve">Fire Extinguisher, maintenance, servicing and commissioning. </t>
  </si>
  <si>
    <t>OP 182872 - Planning, Resource &amp; Welfare Strategy</t>
  </si>
  <si>
    <t>Project Delivery Framework</t>
  </si>
  <si>
    <t>187034 - CE Gloucester Road Units 1-4 Demolition Scheme</t>
  </si>
  <si>
    <t>Toton Maintenance Pit</t>
  </si>
  <si>
    <t>Hire of Plant - On Track Plant (OTP), General Plant, Operators and Attachments</t>
  </si>
  <si>
    <t>Units 1-4 East Croydon Demolition Project</t>
  </si>
  <si>
    <t>Willesden Low Level Lift Renewal</t>
  </si>
  <si>
    <t>Line side Tree Survey Framework</t>
  </si>
  <si>
    <t>Contract for the Supply of VDU and Safety Prescription Eyecare Services</t>
  </si>
  <si>
    <t>Holgate Bay 11 refurbishment</t>
  </si>
  <si>
    <t>RRV and RMMM Maintenance Agreement</t>
  </si>
  <si>
    <t>Waterloo station South Arches Power Upgrade</t>
  </si>
  <si>
    <t>EV Charge Point Construction Works – 2025 Batch A</t>
  </si>
  <si>
    <t xml:space="preserve">Independent Design Advisory panel </t>
  </si>
  <si>
    <t>Lift Hydraulic Hydroware Upgrades</t>
  </si>
  <si>
    <t>Escalator Handrail Renewal 25/26</t>
  </si>
  <si>
    <t>Escalator Controller Upgrades 25/26</t>
  </si>
  <si>
    <t>Henry.Asamoah@networkrail.co.uk</t>
  </si>
  <si>
    <t>Joseph.Ikedianya@networkrail.co.uk</t>
  </si>
  <si>
    <t>Adeleke.Adelowo@networkrail.co.uk</t>
  </si>
  <si>
    <t>Premachandran.Gopinath@networkrail.co.uk</t>
  </si>
  <si>
    <t>AnnMarie.Rochford2@networkrail.co.uk</t>
  </si>
  <si>
    <t>Gail.Thorburn@networkrail.co.uk</t>
  </si>
  <si>
    <t>Richard.Akinyemi@networkrail.co.uk</t>
  </si>
  <si>
    <t>Charlotte.Gilmour@networkrail.co.uk</t>
  </si>
  <si>
    <t>2-3-A CP8 Wales MSL Package</t>
  </si>
  <si>
    <t>1-15-A CP8 Newport Control System Renewal</t>
  </si>
  <si>
    <t>182883 Plymouth PACE 2 -4</t>
  </si>
  <si>
    <t>183377 1-14-A CP8 Gloucester North Resignalling LC_RWES</t>
  </si>
  <si>
    <t xml:space="preserve">185643 Year 5 Fixed Plant Wales Renewals - Delivery </t>
  </si>
  <si>
    <t xml:space="preserve">185642 Year 5 Fixed Plant Western Renewals - Delivery </t>
  </si>
  <si>
    <t xml:space="preserve">185643 Year 4 Fixed Plant Wales Renewals - Delivery </t>
  </si>
  <si>
    <t xml:space="preserve">185642 Year 4 Fixed Plant Western Renewals - Delivery </t>
  </si>
  <si>
    <t xml:space="preserve">185643 Year 3 Fixed Plant Wales Renewals - Delivery </t>
  </si>
  <si>
    <t xml:space="preserve">185642 Year 3 Fixed Plant Western Renewals - Delivery </t>
  </si>
  <si>
    <t>Westbury depot</t>
  </si>
  <si>
    <t>PPM Tunnel Remit - Annual Work Contract</t>
  </si>
  <si>
    <t>BT Openreach Utility Diversions; Metrowest</t>
  </si>
  <si>
    <t>UHF Radio Paddington</t>
  </si>
  <si>
    <t>140569; MW; Bristol Water; Avon Road Bridge</t>
  </si>
  <si>
    <t>140569; Metrowest; Utility Diversion; Bristol Water; Portishead</t>
  </si>
  <si>
    <t>Metrowest; GTC; Gas Diversion</t>
  </si>
  <si>
    <t>Autumn Response Teams 2025</t>
  </si>
  <si>
    <t>W&amp;W Vegetation Clearance CP7 Years 3 &amp; 4</t>
  </si>
  <si>
    <t>Henley station Recoper Works</t>
  </si>
  <si>
    <t xml:space="preserve">Sudbrook Generator Refurbishment </t>
  </si>
  <si>
    <t>Notting Hill Carnival</t>
  </si>
  <si>
    <t>Hope Street CP7 Structures</t>
  </si>
  <si>
    <t xml:space="preserve">-	Penmaenrhos Tunnel </t>
  </si>
  <si>
    <t xml:space="preserve">Clare Road CP7 Structure </t>
  </si>
  <si>
    <t>Westlock Control System Gateway (CSG) Migration</t>
  </si>
  <si>
    <t xml:space="preserve">OTP Trailer modules </t>
  </si>
  <si>
    <t>Electrical Control Room relocation Package 1</t>
  </si>
  <si>
    <t>Electrical Control Room relocation Package 2 - SCADA</t>
  </si>
  <si>
    <t>Electrical Control Room relocation Package 3 - Telent</t>
  </si>
  <si>
    <t>AFA Torquay</t>
  </si>
  <si>
    <t>Wales &amp; Western - Civils  Examination Services (Structures)</t>
  </si>
  <si>
    <t>National GRID Utility Diversion Quays Avenue</t>
  </si>
  <si>
    <t>Julie.Crawford@networkrail.co.uk</t>
  </si>
  <si>
    <t>Gavin.Jones2@networkrail.co.uk</t>
  </si>
  <si>
    <t>Patrick.Benjuya@networkrail.co.uk</t>
  </si>
  <si>
    <t>Nav.Sidhu@networkrail.co.uk</t>
  </si>
  <si>
    <t>Rhiah.Mclean@networkrail.co.uk</t>
  </si>
  <si>
    <t>Alexandra.Messenger@networkrail.co.uk</t>
  </si>
  <si>
    <t>Sean.Hicks@networkrail.co.uk</t>
  </si>
  <si>
    <t>Lily-May.Roberts@networkrail.co.uk</t>
  </si>
  <si>
    <t>Amaka.Obidoa@networkrail.co.uk</t>
  </si>
  <si>
    <t>Temi.Phillips@networkrail.co.uk</t>
  </si>
  <si>
    <t>Amy.Slocombe@networkrail.co.uk</t>
  </si>
  <si>
    <t>Carly.Thomas@networkrail.co.uk</t>
  </si>
  <si>
    <t>Rebecca.Cronick@networkrail.co.uk</t>
  </si>
  <si>
    <t>a double stack pre-fabricated building</t>
  </si>
  <si>
    <t xml:space="preserve">Tunnel preventive maintenance works via standalone contract not via B&amp;C framework. Incls survey and minor building works.  </t>
  </si>
  <si>
    <t xml:space="preserve">Utility Diversion as per the attached quote, there are two under this sourcing request, one major one and one minor one. </t>
  </si>
  <si>
    <t xml:space="preserve">Bristol Water to · 
Phase 1 - Install 4" innovalve and carry out 2x connections to existing 100mm main, lay approximately 87m of 125mm HPPE+Foil
temporary rider main through 200mm duct installed by developer. Developer to remove 100mm existing main when carrying out
works.
Phase 2 - 2x connections to existing 100mm main, excavate and lay approximately 39m of 125mm HPPE+Foil permanent main.
· </t>
  </si>
  <si>
    <t>Bristol Water to · 
Phase 1
Installation of approximately 95m of 355mm HPPE+Foil main. Abandonment of approx 77m of existing 300mm Ductile Iron
main. 355mm HPPE+Foil main to be pressure test and chlorinated before connections are made to existing network;
Phase 2
2x Connections required to existing 200mm Ductile Iron main and 300mm Ductile Iron main, located north and south of Quays
Avenue. Connection's to be carried out once pressure test and chlorination has been completed on proposed 355mm
HPPE+Foil main. 3-way traffic lights will be required to carry out the north connection near round about to be funded and</t>
  </si>
  <si>
    <t xml:space="preserve">Approximately 250m- of new 250mm LP main. Diversion of Gas main as per attached quote. </t>
  </si>
  <si>
    <t>5 teams based at: Llanelli, Newport/Cardiff, Shrewsbury, Machynlleth, Llandudno Junction 
4 team members per team
2 vehicles per team (additional team member and vehicle for providing additional protection for line blockages) 
Operational period: 1st October 2024 – 13th December 2024 inclusive 
Operational shifts: 05:00 – 13:00 and 14:00 – 22:00 
Operational days: 7 days a week
Line blockages to be proactively arranged for each day’s cyclical inspections 
At least 1 member per team with strimmer/brush cutting competency 
At least 1 member per team with railhead scrubber competency 
Supply strimmer/brush cutting equipment 
Supply railhead scrubber 
Supply manual treatment consumables i.e. sand and chemical cleaners (NR specification) 
Stipulation to be included for teams to book on duty with designated person (role to be confirmed) at the start of every shift 
Stipulation that a shift roster with contact details needs to be available each week and updated when changes to roster occur 
Contract must be able to be cancelled at 14 days notice 
Duties to include: 
Proactive, cyclical site inspections and reporting 
Manual treatment as determined by inspection findings 
Respond to reports of low rail adhesion</t>
  </si>
  <si>
    <t>Vegetation clearance including DDD tress for Western covering various ELR (TBC) in CP7 Years 3 and 4
Vegetation clearance including DDD tress for Wales covering various ELR (TBC) in CP7 Years 3 and 4</t>
  </si>
  <si>
    <t>As part of our track renewal we require 50m of recopering works to achieve platform to track stepping compliance</t>
  </si>
  <si>
    <t xml:space="preserve">5x Cummings 1MVA generators:
Provide life cycle support for critical generators on site, replace aged components and complete scheduled maintenance of the generator as per the OEM recommendations for the age of the engines as per the below:
Complete project management, including onsite 
temporary office and workshop
Carry out removal, off-site strip, ultrasonic clean, reassembly and pressure test, return to site and reinstall Perfex cooling group. Carry out removal of HC6341JC alternators, complete off-site strip, inspection and test, wash, bake, reinsulate and replace bearing, return and install.
Carry out mid-life overhaul on KTA-50 Engines to
include:
Removal of turbos and overhaul
Replacement water pump
Replacement injectors 
Replacement cylinder head gaskets 
Full internal engine inspection 
Replacement drive belts 
Replacement thermostats 
Replacement hoses (entire engine)
Charge air and oil cooler overhauls and pressure test
Oil tank and sump drain and flush
Replacement fluids for engine 
Full major service 
Modernisation of jacket water heating system
Modernisation of DC cranking system
Full electrical system inspection 
Full on-load test via reactive load-bank to achieve 
certification for transient response and 
thermography report for radiator performance
</t>
  </si>
  <si>
    <t xml:space="preserve">Provision of rescue locomotive 'thunderbird' and crew for improved resilience during Notting Hill Carnival. This will be for 2 days - Sunday 24th August and Monday 25th August. Locomotive stabling location is TBC although expected to be Hayes. 
Must be able to rescue Class 387 and class 345 with Dellner coupling. Options for Class 800/802 recovery to be considered. </t>
  </si>
  <si>
    <t xml:space="preserve">Undertake necessary works to this structure to ensure no major interventions are requited to the bridge for 25 years </t>
  </si>
  <si>
    <t xml:space="preserve">Undertake necessary works to ensure no major interventions are required to the tunnel for
25 years
</t>
  </si>
  <si>
    <t xml:space="preserve">Undertake necessary works to ensure no major interventions are required to the bridge for
25 years
</t>
  </si>
  <si>
    <t>Last year we had a health check report delivered by Siemens highlighting a number of deficiencies in our Westlock interlocking systems this was due to the OEM no longer supporting obsolescent processor systems. This affects all our Control System Gateway processors (CSG) and Technician workstations (TW-L) produced by Concurrent and Bluechip C110. We have been advised to upgrade the CSG’s to BlueChip 118 processers and this will come at a cost to the route however a cost we must absorb as this could affect the Reading, Didcot, Oxford and Berks &amp; Hants lines. To take into consideration overall costs we have broken the work down into four tranches with each tranche providing us with valuable spares which will reduce our risks to the other systems until they get replaced. Because these systems are built by Siemens Mobility LTD with their own proprietary software we are unable to use a different supplier to carry out these works we will also be required to use their staff to carry out a number of the works however we may be able to reduce those costs by using Capital delivery to supply some of the support staff.
16 X Concurrent Hardware to Bluechip C118 processers
Tranche 1 (Reading) RGSTMAIN CSG A&amp;B, RGSTRELF CSG A&amp;B, RGSPURJN CSG A&amp;B and RGSTRELF CSG A&amp;B
Tranche 2 (Didcot) DIDCOTEAST CSG A&amp;B, DIDCOTWEST CSG A&amp;B, RGCCHOLSEY CSG A&amp;B and BHIL CSG A&amp;B
8X Bluechip C110 Processors to BlueChip C118 Processors
Tranche 3 (Oxford) OXSOUTH CSG A&amp;B, OXNORTH CSG A&amp;B Tranche 4 OXKENGTON CSG A&amp;B, OXWOLVCT CSG A&amp;B</t>
  </si>
  <si>
    <t>2 x cable drum attachments as per PA and quote
2 x people carrier attachments as per PA and quote
2 x Weed spraying attachments as per PA and quote
1 x jetting unit as per PA and quote
2 x 2,000 lt water modules as per quote and to be put through PA process</t>
  </si>
  <si>
    <t xml:space="preserve">Summary of Key Success Criteria:
1.	Provision of a 5th fully operational control desk
2.	Separation of the ECR and the signalling floor to prevent mutual disruption 
3.	Provide space for a planning area separate to the operational desks, including an electronic visual display
4.	Improved ergonomic layout for better integrated working between the Electrical Control Operators (ECOs)
5.	Completion of the works with no disruption to the core operation of the ECR
6.	Replication of current features of the ECR, including dual redundant power supplies and equipment, paper mimic wall re-instated
7.	Final as built documents showing demarcations and asset owners.
</t>
  </si>
  <si>
    <t>PACE 3 - 4 works for Torquay AFA (Access for All) scheme There is currently no unobstructed and obstacle free accessible route between Platform 1 and Platform 2 at Torquay station, which is a busy leisure/tourist traveller station.  Access between the platforms is currently via footbridge that does not offer step free access.
The desired output of this project is to achieve an unobstructed and obstacle free ‘accessible route’ within the Network Rail Controlled infrastructure, from both entrances and both drop-off points, to each platform and between platforms served by passenger trains.</t>
  </si>
  <si>
    <t>Network Rail’s Structures Asset Management Framework identifies the key threats to the
structure asset portfolio. These threats have identified controls, one of which is the inspection
of the asset.
The Structures Examination Framework (CEFA) primary purpose is to;
(1) Provide expertise at the asset to enable immediate safety risks to be understood and
mitigated
(2) Gather intelligence about how key defects are developing and changing with time
(3) Provide Condition Marking information to allow asset deterioration to be modelled and
wider portfolio issues to be managed.
(4) Provide enough information on the condition of the asset such that when combined with
information from NR’s other risk control processes decisions can be made on the remaining
fitness for purpose of the asset and appropriate interventions to mitigate risks to this fitness
can be planned in an appropriate timeframe</t>
  </si>
  <si>
    <t xml:space="preserve">DIVERT HV AND LV CABLES ON THE NETWORK FOR ROAD LAYOUT AND NEW RAILWAY STATION. HV AND LV JOINTING WORKS
SUPPLY AND INSTALL HV AND LV CABLES SWITCHING , TESTING ON THE NETWORK
</t>
  </si>
  <si>
    <t>Additional Information</t>
  </si>
  <si>
    <t>Stage 1 - Outline &amp; Detailed design - Building &amp; Civils (Enhancement - Uncertain Funding and Timelines)</t>
  </si>
  <si>
    <t>Stage 2 - Building &amp; Civils (Enhancement - Uncertain Funding and Timelines)</t>
  </si>
  <si>
    <t>Design of Clapham Junction enhancement (Enhancement - Uncertain Funding and Timelines)</t>
  </si>
  <si>
    <t>Stage 2 - Multi Disciplinary (Enhancement - Uncertain Funding and Timelines)</t>
  </si>
  <si>
    <t>Stage1 - Building and Civils (Enhancement - Uncertain Funding and Timelines)</t>
  </si>
  <si>
    <t>Stage 2 - Building &amp; Civils (PACE 2) (Enhancement - Uncertain Funding and Timelines)</t>
  </si>
  <si>
    <t>Stage 2 - Electrification &amp; Plant (Enhancement - Uncertain Funding and Timelines)</t>
  </si>
  <si>
    <t>Access For All (AFA) Various Schemes</t>
  </si>
  <si>
    <t>Stage 1 - Outline &amp; Detailed design - Building &amp; Civils - 14 Schemes - No Current Funding</t>
  </si>
  <si>
    <t>Stage 2 - Building &amp; Civils - 15 Schemes - No Current Funding</t>
  </si>
  <si>
    <t>Multi-disciplinary Framework (Enhancement - Uncertain Funding and Timelines)</t>
  </si>
  <si>
    <t>Direct Award</t>
  </si>
  <si>
    <t>Estimated Procurement Start Date</t>
  </si>
  <si>
    <t>The maximum estimated value of the contract to be procured. This value is indicative and will be subject to change and refinement</t>
  </si>
  <si>
    <t>Scotland's Railway</t>
  </si>
  <si>
    <t>Electricity Supply</t>
  </si>
  <si>
    <t>Rail Skills</t>
  </si>
  <si>
    <t>Internal Audit, Risk, and Advisory Services Framework</t>
  </si>
  <si>
    <t>Diagrammatic Maps of the Track</t>
  </si>
  <si>
    <t>Application Programming Interface (API)</t>
  </si>
  <si>
    <t xml:space="preserve">Exhibitions, Events, Promotions and Sampling at Managed Stations </t>
  </si>
  <si>
    <t>Independent Reporter Framework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</si>
</sst>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43" formatCode="_-* #,##0.00_-;\-* #,##0.00_-;_-* &quot;-&quot;??_-;_-@_-"/>
    <numFmt numFmtId="164" formatCode="dd/mm/yyyy;@"/>
    <numFmt numFmtId="165" formatCode="_-[$£-809]* #,##0_-;\-[$£-809]* #,##0_-;_-[$£-809]* &quot;-&quot;??_-;_-@_-"/>
    <numFmt numFmtId="166" formatCode="_-[$£-809]* #,##0.00_-;\-[$£-809]* #,##0.00_-;_-[$£-809]* &quot;-&quot;??_-;_-@_-"/>
  </numFmts>
  <fonts count="15" x14ac:knownFonts="1">
    <font>
      <sz val="11"/>
      <color theme="1"/>
      <name val="Aptos Narrow"/>
      <family val="2"/>
      <scheme val="minor"/>
    </font>
    <font>
      <sz val="11"/>
      <color theme="1"/>
      <name val="Aptos Narrow"/>
      <family val="2"/>
      <scheme val="minor"/>
    </font>
    <font>
      <b/>
      <i/>
      <u/>
      <sz val="14"/>
      <color indexed="8"/>
      <name val="Network Rail Sans"/>
    </font>
    <font>
      <sz val="11"/>
      <color theme="1"/>
      <name val="Network Rail Sans"/>
    </font>
    <font>
      <i/>
      <sz val="10"/>
      <color indexed="8"/>
      <name val="Network Rail Sans"/>
    </font>
    <font>
      <sz val="11"/>
      <color rgb="FF9C0006"/>
      <name val="Aptos Narrow"/>
      <family val="2"/>
      <scheme val="minor"/>
    </font>
    <font>
      <u/>
      <sz val="11"/>
      <color theme="10"/>
      <name val="Aptos Narrow"/>
      <family val="2"/>
      <scheme val="minor"/>
    </font>
    <font>
      <sz val="11"/>
      <color rgb="FF000000"/>
      <name val="Aptos Narrow"/>
      <family val="2"/>
      <scheme val="minor"/>
    </font>
    <font>
      <sz val="10"/>
      <name val="Arial"/>
      <family val="2"/>
    </font>
    <font>
      <b/>
      <sz val="11"/>
      <color theme="0"/>
      <name val="Aptos Narrow"/>
      <family val="2"/>
      <scheme val="minor"/>
    </font>
    <font>
      <sz val="11"/>
      <name val="Network Rail Sans"/>
    </font>
    <font>
      <sz val="11"/>
      <color rgb="FF000000"/>
      <name val="Network Rail Sans"/>
    </font>
    <font>
      <sz val="11"/>
      <color rgb="FF363636"/>
      <name val="Network Rail Sans"/>
    </font>
    <font>
      <b/>
      <sz val="11"/>
      <color theme="2"/>
      <name val="Network Rail Sans"/>
    </font>
    <font>
      <sz val="11"/>
      <color theme="2"/>
      <name val="Network Rail Sans"/>
    </font>
  </fonts>
  <fills count="5">
    <fill>
      <patternFill patternType="none"/>
    </fill>
    <fill>
      <patternFill patternType="gray125"/>
    </fill>
    <fill>
      <patternFill patternType="solid">
        <fgColor theme="0"/>
        <bgColor indexed="64"/>
      </patternFill>
    </fill>
    <fill>
      <patternFill patternType="solid">
        <fgColor rgb="FFFFC7CE"/>
      </patternFill>
    </fill>
    <fill>
      <patternFill patternType="solid">
        <fgColor theme="4"/>
        <bgColor indexed="64"/>
      </patternFill>
    </fill>
  </fills>
  <borders count="1">
    <border>
      <left/>
      <right/>
      <top/>
      <bottom/>
      <diagonal/>
    </border>
  </borders>
  <cellStyleXfs count="7">
    <xf numFmtId="0" fontId="0" fillId="0" borderId="0"/>
    <xf numFmtId="44" fontId="1" fillId="0" borderId="0" applyFont="0" applyFill="0" applyBorder="0" applyAlignment="0" applyProtection="0"/>
    <xf numFmtId="0" fontId="5" fillId="3" borderId="0" applyNumberFormat="0" applyBorder="0" applyAlignment="0" applyProtection="0"/>
    <xf numFmtId="0" fontId="6" fillId="0" borderId="0" applyNumberFormat="0" applyFill="0" applyBorder="0" applyAlignment="0" applyProtection="0"/>
    <xf numFmtId="0" fontId="1" fillId="0" borderId="0"/>
    <xf numFmtId="43" fontId="1" fillId="0" borderId="0" applyFont="0" applyFill="0" applyBorder="0" applyAlignment="0" applyProtection="0"/>
    <xf numFmtId="0" fontId="8" fillId="0" borderId="0"/>
  </cellStyleXfs>
  <cellXfs count="52">
    <xf numFmtId="0" fontId="0" fillId="0" borderId="0" xfId="0"/>
    <xf numFmtId="0" fontId="3" fillId="2" borderId="0" xfId="0" applyFont="1" applyFill="1"/>
    <xf numFmtId="0" fontId="4" fillId="2" borderId="0" xfId="0" applyFont="1" applyFill="1" applyAlignment="1">
      <alignment vertical="center" wrapText="1"/>
    </xf>
    <xf numFmtId="0" fontId="0" fillId="0" borderId="0" xfId="0" applyAlignment="1">
      <alignment horizontal="center" vertical="center" wrapText="1"/>
    </xf>
    <xf numFmtId="0" fontId="10" fillId="0" borderId="0" xfId="3" applyFont="1" applyFill="1" applyBorder="1" applyAlignment="1">
      <alignment horizontal="left" vertical="center"/>
    </xf>
    <xf numFmtId="0" fontId="10" fillId="0" borderId="0" xfId="2" applyFont="1" applyFill="1" applyBorder="1" applyAlignment="1">
      <alignment horizontal="left" vertical="center" wrapText="1"/>
    </xf>
    <xf numFmtId="165" fontId="11" fillId="0" borderId="0" xfId="1" applyNumberFormat="1" applyFont="1" applyFill="1" applyBorder="1" applyAlignment="1">
      <alignment horizontal="left" vertical="center" wrapText="1"/>
    </xf>
    <xf numFmtId="0" fontId="10" fillId="0" borderId="0" xfId="3" applyFont="1" applyFill="1" applyBorder="1" applyAlignment="1">
      <alignment horizontal="lef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164" fontId="3" fillId="0" borderId="0" xfId="0" applyNumberFormat="1"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14" fontId="12" fillId="0" borderId="0" xfId="0" applyNumberFormat="1" applyFont="1" applyAlignment="1">
      <alignment horizontal="left"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9" fillId="4" borderId="0" xfId="0" applyFont="1" applyFill="1" applyAlignment="1">
      <alignment horizontal="center" vertical="center" wrapText="1"/>
    </xf>
    <xf numFmtId="0" fontId="0" fillId="0" borderId="0" xfId="0" applyAlignment="1">
      <alignment wrapText="1"/>
    </xf>
    <xf numFmtId="14" fontId="3" fillId="0" borderId="0" xfId="0" applyNumberFormat="1" applyFont="1" applyAlignment="1">
      <alignment horizontal="left" vertical="center"/>
    </xf>
    <xf numFmtId="14" fontId="3" fillId="0" borderId="0" xfId="0" applyNumberFormat="1" applyFont="1" applyAlignment="1">
      <alignment horizontal="left" vertical="center" wrapText="1"/>
    </xf>
    <xf numFmtId="14" fontId="10" fillId="0" borderId="0" xfId="0" applyNumberFormat="1" applyFont="1" applyAlignment="1">
      <alignment horizontal="left" vertical="center"/>
    </xf>
    <xf numFmtId="49" fontId="3" fillId="0" borderId="0" xfId="0" applyNumberFormat="1" applyFont="1" applyAlignment="1">
      <alignment horizontal="left" vertical="center"/>
    </xf>
    <xf numFmtId="14" fontId="11" fillId="0" borderId="0" xfId="0" applyNumberFormat="1" applyFont="1" applyAlignment="1">
      <alignment horizontal="left" vertical="center" wrapText="1"/>
    </xf>
    <xf numFmtId="17" fontId="11" fillId="0" borderId="0" xfId="0" applyNumberFormat="1" applyFont="1" applyAlignment="1">
      <alignment horizontal="left" vertical="center" wrapText="1"/>
    </xf>
    <xf numFmtId="17" fontId="10" fillId="0" borderId="0" xfId="0" applyNumberFormat="1" applyFont="1" applyAlignment="1">
      <alignment horizontal="left" vertical="center" wrapText="1"/>
    </xf>
    <xf numFmtId="0" fontId="14" fillId="0" borderId="0" xfId="0" applyFont="1" applyAlignment="1">
      <alignment horizontal="left" vertical="center"/>
    </xf>
    <xf numFmtId="0" fontId="10" fillId="0" borderId="0" xfId="0" applyFont="1" applyAlignment="1" applyProtection="1">
      <alignment horizontal="left" vertical="center"/>
      <protection locked="0"/>
    </xf>
    <xf numFmtId="0" fontId="3" fillId="0" borderId="0" xfId="0" applyFont="1" applyAlignment="1" applyProtection="1">
      <alignment horizontal="left" vertical="center" wrapText="1"/>
      <protection locked="0"/>
    </xf>
    <xf numFmtId="14" fontId="10" fillId="0" borderId="0" xfId="0" applyNumberFormat="1" applyFont="1" applyAlignment="1">
      <alignment horizontal="left" vertical="center" wrapText="1"/>
    </xf>
    <xf numFmtId="14" fontId="10" fillId="0" borderId="0" xfId="0" applyNumberFormat="1"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14" fontId="10" fillId="0" borderId="0" xfId="0" applyNumberFormat="1" applyFont="1" applyAlignment="1" applyProtection="1">
      <alignment horizontal="left" vertical="center"/>
      <protection locked="0"/>
    </xf>
    <xf numFmtId="44" fontId="10" fillId="0" borderId="0" xfId="1" applyFont="1" applyAlignment="1">
      <alignment horizontal="left" vertical="center" wrapText="1"/>
    </xf>
    <xf numFmtId="44" fontId="10" fillId="0" borderId="0" xfId="1" applyFont="1" applyAlignment="1">
      <alignment horizontal="left" vertical="center"/>
    </xf>
    <xf numFmtId="44" fontId="3" fillId="0" borderId="0" xfId="1" applyFont="1" applyAlignment="1">
      <alignment horizontal="left" vertical="center" wrapText="1"/>
    </xf>
    <xf numFmtId="0" fontId="6" fillId="0" borderId="0" xfId="3" applyFill="1" applyBorder="1" applyAlignment="1">
      <alignment horizontal="left" vertical="center" wrapText="1"/>
    </xf>
    <xf numFmtId="14" fontId="10" fillId="0" borderId="0" xfId="4" applyNumberFormat="1" applyFont="1" applyAlignment="1">
      <alignment horizontal="left" vertical="center" wrapText="1"/>
    </xf>
    <xf numFmtId="166" fontId="3" fillId="0" borderId="0" xfId="1" applyNumberFormat="1" applyFont="1" applyFill="1" applyBorder="1" applyAlignment="1">
      <alignment horizontal="left" vertical="center"/>
    </xf>
    <xf numFmtId="0" fontId="0" fillId="0" borderId="0" xfId="0" applyAlignment="1">
      <alignment horizontal="left" vertical="center"/>
    </xf>
    <xf numFmtId="166" fontId="0" fillId="0" borderId="0" xfId="1" applyNumberFormat="1" applyFont="1" applyFill="1" applyAlignment="1">
      <alignment horizontal="left" vertical="center"/>
    </xf>
    <xf numFmtId="14" fontId="0" fillId="0" borderId="0" xfId="0" applyNumberFormat="1" applyAlignment="1">
      <alignment horizontal="left" vertical="center"/>
    </xf>
    <xf numFmtId="166" fontId="3" fillId="0" borderId="0" xfId="0" applyNumberFormat="1" applyFont="1" applyAlignment="1">
      <alignment horizontal="left" vertical="center"/>
    </xf>
    <xf numFmtId="166" fontId="11" fillId="0" borderId="0" xfId="5" applyNumberFormat="1" applyFont="1" applyFill="1" applyBorder="1" applyAlignment="1">
      <alignment horizontal="left" vertical="center" wrapText="1"/>
    </xf>
    <xf numFmtId="8" fontId="7" fillId="0" borderId="0" xfId="0" applyNumberFormat="1" applyFont="1" applyAlignment="1">
      <alignment horizontal="left" vertical="center"/>
    </xf>
    <xf numFmtId="0" fontId="13" fillId="4" borderId="0" xfId="0" applyFont="1" applyFill="1" applyAlignment="1">
      <alignment horizontal="left" vertical="center"/>
    </xf>
    <xf numFmtId="166" fontId="13" fillId="4" borderId="0" xfId="1" applyNumberFormat="1" applyFont="1" applyFill="1" applyBorder="1" applyAlignment="1">
      <alignment horizontal="left" vertical="center"/>
    </xf>
    <xf numFmtId="164" fontId="13" fillId="4" borderId="0" xfId="0" applyNumberFormat="1" applyFont="1" applyFill="1" applyAlignment="1">
      <alignment horizontal="left" vertical="center"/>
    </xf>
    <xf numFmtId="14" fontId="13" fillId="4" borderId="0" xfId="0" applyNumberFormat="1" applyFont="1" applyFill="1" applyAlignment="1">
      <alignment horizontal="left" vertical="center"/>
    </xf>
    <xf numFmtId="0" fontId="3" fillId="2" borderId="0" xfId="0" applyFont="1" applyFill="1"/>
    <xf numFmtId="0" fontId="2" fillId="2" borderId="0" xfId="0" applyFont="1" applyFill="1" applyAlignment="1">
      <alignment horizontal="center" vertical="center"/>
    </xf>
    <xf numFmtId="164" fontId="3" fillId="2" borderId="0" xfId="0" applyNumberFormat="1" applyFont="1" applyFill="1" applyAlignment="1">
      <alignment horizontal="center" vertical="center"/>
    </xf>
    <xf numFmtId="0" fontId="4" fillId="2" borderId="0" xfId="0" applyFont="1" applyFill="1" applyAlignment="1">
      <alignment horizontal="center" vertical="center" wrapText="1"/>
    </xf>
  </cellXfs>
  <cellStyles count="7">
    <cellStyle name="% 2" xfId="6" xr:uid="{7023CCDF-01FB-4020-9DC9-8A0E0FB2A7A2}"/>
    <cellStyle name="Bad" xfId="2" builtinId="27"/>
    <cellStyle name="Comma" xfId="5" builtinId="3"/>
    <cellStyle name="Currency" xfId="1" builtinId="4"/>
    <cellStyle name="Hyperlink" xfId="3" builtinId="8"/>
    <cellStyle name="Normal" xfId="0" builtinId="0"/>
    <cellStyle name="Normal 3" xfId="4" xr:uid="{BD17EB74-2DF9-4597-95E4-F01D87D647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307975</xdr:colOff>
      <xdr:row>6</xdr:row>
      <xdr:rowOff>39160</xdr:rowOff>
    </xdr:from>
    <xdr:to>
      <xdr:col>9</xdr:col>
      <xdr:colOff>268393</xdr:colOff>
      <xdr:row>27</xdr:row>
      <xdr:rowOff>12384</xdr:rowOff>
    </xdr:to>
    <xdr:pic>
      <xdr:nvPicPr>
        <xdr:cNvPr id="2" name="Picture 1">
          <a:extLst>
            <a:ext uri="{FF2B5EF4-FFF2-40B4-BE49-F238E27FC236}">
              <a16:creationId xmlns:a16="http://schemas.microsoft.com/office/drawing/2014/main" id="{9D6DE1FF-02A7-41E3-ACA6-7AB1C95DBE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10125" y="1696510"/>
          <a:ext cx="4227618" cy="43540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mailto:Susan.Bulfield@networkrail.co.uk;" TargetMode="External"/><Relationship Id="rId13" Type="http://schemas.openxmlformats.org/officeDocument/2006/relationships/hyperlink" Target="mailto:sasha.bradford@networkrail.co.uk" TargetMode="External"/><Relationship Id="rId18" Type="http://schemas.openxmlformats.org/officeDocument/2006/relationships/hyperlink" Target="mailto:sarah.turner@networkrail.co.uk" TargetMode="External"/><Relationship Id="rId3" Type="http://schemas.openxmlformats.org/officeDocument/2006/relationships/hyperlink" Target="mailto:megan.stirrup@networkrail.co.uk" TargetMode="External"/><Relationship Id="rId21" Type="http://schemas.openxmlformats.org/officeDocument/2006/relationships/hyperlink" Target="mailto:danny.samuels@networkrail.co.uk" TargetMode="External"/><Relationship Id="rId7" Type="http://schemas.openxmlformats.org/officeDocument/2006/relationships/hyperlink" Target="mailto:Susan.Bulfield@networkrail.co.uk;" TargetMode="External"/><Relationship Id="rId12" Type="http://schemas.openxmlformats.org/officeDocument/2006/relationships/hyperlink" Target="mailto:paul.baigent@networkrail.co.uk" TargetMode="External"/><Relationship Id="rId17" Type="http://schemas.openxmlformats.org/officeDocument/2006/relationships/hyperlink" Target="mailto:sarah.turner@networkrail.co.uk" TargetMode="External"/><Relationship Id="rId25" Type="http://schemas.openxmlformats.org/officeDocument/2006/relationships/hyperlink" Target="mailto:andra.rosu@networkrail.co.uk" TargetMode="External"/><Relationship Id="rId2" Type="http://schemas.openxmlformats.org/officeDocument/2006/relationships/hyperlink" Target="mailto:megan.stirrup@networkrail.co.uk" TargetMode="External"/><Relationship Id="rId16" Type="http://schemas.openxmlformats.org/officeDocument/2006/relationships/hyperlink" Target="mailto:sasha.bradford@networkrail.co.uk" TargetMode="External"/><Relationship Id="rId20" Type="http://schemas.openxmlformats.org/officeDocument/2006/relationships/hyperlink" Target="mailto:ingrid.norman@sre.co.uk" TargetMode="External"/><Relationship Id="rId1" Type="http://schemas.openxmlformats.org/officeDocument/2006/relationships/hyperlink" Target="mailto:megan.stirrup@networkrail.co.uk" TargetMode="External"/><Relationship Id="rId6" Type="http://schemas.openxmlformats.org/officeDocument/2006/relationships/hyperlink" Target="mailto:Susan.Bulfield@networkrail.co.uk;" TargetMode="External"/><Relationship Id="rId11" Type="http://schemas.openxmlformats.org/officeDocument/2006/relationships/hyperlink" Target="mailto:paul.baigent@networkrail.co.uk" TargetMode="External"/><Relationship Id="rId24" Type="http://schemas.openxmlformats.org/officeDocument/2006/relationships/hyperlink" Target="mailto:danny.samuels@networkrail.co.uk" TargetMode="External"/><Relationship Id="rId5" Type="http://schemas.openxmlformats.org/officeDocument/2006/relationships/hyperlink" Target="mailto:Susan.Bulfield@networkrail.co.uk;" TargetMode="External"/><Relationship Id="rId15" Type="http://schemas.openxmlformats.org/officeDocument/2006/relationships/hyperlink" Target="mailto:susan.goss@networkrail.co.uk" TargetMode="External"/><Relationship Id="rId23" Type="http://schemas.openxmlformats.org/officeDocument/2006/relationships/hyperlink" Target="mailto:susan.goss@networkrail.co.uk" TargetMode="External"/><Relationship Id="rId10" Type="http://schemas.openxmlformats.org/officeDocument/2006/relationships/hyperlink" Target="mailto:danny.samuels@networkrail.co.uk" TargetMode="External"/><Relationship Id="rId19" Type="http://schemas.openxmlformats.org/officeDocument/2006/relationships/hyperlink" Target="https://www.iand.com/" TargetMode="External"/><Relationship Id="rId4" Type="http://schemas.openxmlformats.org/officeDocument/2006/relationships/hyperlink" Target="mailto:Susan.Bulfield@networkrail.co.uk;" TargetMode="External"/><Relationship Id="rId9" Type="http://schemas.openxmlformats.org/officeDocument/2006/relationships/hyperlink" Target="mailto:andra.rosu@networkrail.co.uk" TargetMode="External"/><Relationship Id="rId14" Type="http://schemas.openxmlformats.org/officeDocument/2006/relationships/hyperlink" Target="mailto:sasha.bradford@networkrail.co.uk" TargetMode="External"/><Relationship Id="rId22" Type="http://schemas.openxmlformats.org/officeDocument/2006/relationships/hyperlink" Target="mailto:danny.samuels@networkrail.co.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0BD4B-E84A-4D83-9C29-24095ABE791A}">
  <dimension ref="A1:J30"/>
  <sheetViews>
    <sheetView tabSelected="1" workbookViewId="0">
      <selection sqref="A1:J2"/>
    </sheetView>
  </sheetViews>
  <sheetFormatPr defaultRowHeight="14.5" x14ac:dyDescent="0.35"/>
  <sheetData>
    <row r="1" spans="1:10" x14ac:dyDescent="0.35">
      <c r="A1" s="49" t="s">
        <v>607</v>
      </c>
      <c r="B1" s="49"/>
      <c r="C1" s="49"/>
      <c r="D1" s="49"/>
      <c r="E1" s="49"/>
      <c r="F1" s="49"/>
      <c r="G1" s="49"/>
      <c r="H1" s="49"/>
      <c r="I1" s="49"/>
      <c r="J1" s="49"/>
    </row>
    <row r="2" spans="1:10" x14ac:dyDescent="0.35">
      <c r="A2" s="49"/>
      <c r="B2" s="49"/>
      <c r="C2" s="49"/>
      <c r="D2" s="49"/>
      <c r="E2" s="49"/>
      <c r="F2" s="49"/>
      <c r="G2" s="49"/>
      <c r="H2" s="49"/>
      <c r="I2" s="49"/>
      <c r="J2" s="49"/>
    </row>
    <row r="3" spans="1:10" x14ac:dyDescent="0.35">
      <c r="A3" s="50">
        <v>45791</v>
      </c>
      <c r="B3" s="50"/>
      <c r="C3" s="50"/>
      <c r="D3" s="50"/>
      <c r="E3" s="50"/>
      <c r="F3" s="50"/>
      <c r="G3" s="50"/>
      <c r="H3" s="50"/>
      <c r="I3" s="50"/>
      <c r="J3" s="50"/>
    </row>
    <row r="4" spans="1:10" x14ac:dyDescent="0.35">
      <c r="A4" s="50"/>
      <c r="B4" s="50"/>
      <c r="C4" s="50"/>
      <c r="D4" s="50"/>
      <c r="E4" s="50"/>
      <c r="F4" s="50"/>
      <c r="G4" s="50"/>
      <c r="H4" s="50"/>
      <c r="I4" s="50"/>
      <c r="J4" s="50"/>
    </row>
    <row r="5" spans="1:10" x14ac:dyDescent="0.35">
      <c r="A5" s="1"/>
      <c r="B5" s="1"/>
      <c r="C5" s="1"/>
      <c r="D5" s="1"/>
      <c r="E5" s="1"/>
      <c r="F5" s="1"/>
      <c r="G5" s="1"/>
      <c r="H5" s="1"/>
      <c r="I5" s="1"/>
      <c r="J5" s="1"/>
    </row>
    <row r="6" spans="1:10" x14ac:dyDescent="0.35">
      <c r="A6" s="1"/>
      <c r="B6" s="1"/>
      <c r="C6" s="1"/>
      <c r="D6" s="1"/>
      <c r="E6" s="1"/>
      <c r="F6" s="1"/>
      <c r="G6" s="1"/>
      <c r="H6" s="1"/>
      <c r="I6" s="1"/>
      <c r="J6" s="1"/>
    </row>
    <row r="7" spans="1:10" x14ac:dyDescent="0.35">
      <c r="A7" s="1"/>
      <c r="B7" s="1"/>
      <c r="C7" s="1"/>
      <c r="D7" s="1"/>
      <c r="E7" s="1"/>
      <c r="F7" s="1"/>
      <c r="G7" s="1"/>
      <c r="H7" s="1"/>
      <c r="I7" s="1"/>
      <c r="J7" s="1"/>
    </row>
    <row r="8" spans="1:10" x14ac:dyDescent="0.35">
      <c r="A8" s="51"/>
      <c r="B8" s="51"/>
      <c r="C8" s="1"/>
      <c r="D8" s="1"/>
      <c r="E8" s="1"/>
      <c r="F8" s="1"/>
      <c r="G8" s="1"/>
      <c r="H8" s="1"/>
      <c r="I8" s="1"/>
      <c r="J8" s="1"/>
    </row>
    <row r="9" spans="1:10" x14ac:dyDescent="0.35">
      <c r="A9" s="51"/>
      <c r="B9" s="51"/>
      <c r="C9" s="1"/>
      <c r="D9" s="1"/>
      <c r="E9" s="1"/>
      <c r="F9" s="1"/>
      <c r="G9" s="1"/>
      <c r="H9" s="1"/>
      <c r="I9" s="1"/>
      <c r="J9" s="1"/>
    </row>
    <row r="10" spans="1:10" x14ac:dyDescent="0.35">
      <c r="A10" s="51"/>
      <c r="B10" s="51"/>
      <c r="C10" s="1"/>
      <c r="D10" s="1"/>
      <c r="E10" s="1"/>
      <c r="F10" s="1"/>
      <c r="G10" s="1"/>
      <c r="H10" s="1"/>
      <c r="I10" s="1"/>
      <c r="J10" s="1"/>
    </row>
    <row r="11" spans="1:10" x14ac:dyDescent="0.35">
      <c r="A11" s="51"/>
      <c r="B11" s="51"/>
      <c r="C11" s="1"/>
      <c r="D11" s="1"/>
      <c r="E11" s="1"/>
      <c r="F11" s="1"/>
      <c r="G11" s="1"/>
      <c r="H11" s="1"/>
      <c r="I11" s="1"/>
      <c r="J11" s="1"/>
    </row>
    <row r="12" spans="1:10" x14ac:dyDescent="0.35">
      <c r="A12" s="51"/>
      <c r="B12" s="51"/>
      <c r="C12" s="1"/>
      <c r="D12" s="1"/>
      <c r="E12" s="1"/>
      <c r="F12" s="1"/>
      <c r="G12" s="1"/>
      <c r="H12" s="1"/>
      <c r="I12" s="1"/>
      <c r="J12" s="1"/>
    </row>
    <row r="13" spans="1:10" ht="54.65" customHeight="1" x14ac:dyDescent="0.35">
      <c r="A13" s="51"/>
      <c r="B13" s="51"/>
      <c r="C13" s="1"/>
      <c r="D13" s="1"/>
      <c r="E13" s="1"/>
      <c r="F13" s="1"/>
      <c r="G13" s="1"/>
      <c r="H13" s="1"/>
      <c r="I13" s="1"/>
      <c r="J13" s="1"/>
    </row>
    <row r="14" spans="1:10" x14ac:dyDescent="0.35">
      <c r="A14" s="2"/>
      <c r="B14" s="2"/>
      <c r="C14" s="1"/>
      <c r="D14" s="1"/>
      <c r="E14" s="1"/>
      <c r="F14" s="1"/>
      <c r="G14" s="1"/>
      <c r="H14" s="1"/>
      <c r="I14" s="1"/>
      <c r="J14" s="1"/>
    </row>
    <row r="15" spans="1:10" x14ac:dyDescent="0.35">
      <c r="A15" s="2"/>
      <c r="B15" s="2"/>
      <c r="C15" s="1"/>
      <c r="D15" s="1"/>
      <c r="E15" s="1"/>
      <c r="F15" s="1"/>
      <c r="G15" s="1"/>
      <c r="H15" s="1"/>
      <c r="I15" s="1"/>
      <c r="J15" s="1"/>
    </row>
    <row r="16" spans="1:10" x14ac:dyDescent="0.35">
      <c r="A16" s="2"/>
      <c r="B16" s="2"/>
      <c r="C16" s="1"/>
      <c r="D16" s="1"/>
      <c r="E16" s="1"/>
      <c r="F16" s="1"/>
      <c r="G16" s="1"/>
      <c r="H16" s="1"/>
      <c r="I16" s="1"/>
      <c r="J16" s="1"/>
    </row>
    <row r="17" spans="1:10" x14ac:dyDescent="0.35">
      <c r="A17" s="2"/>
      <c r="B17" s="2"/>
      <c r="C17" s="1"/>
      <c r="D17" s="1"/>
      <c r="E17" s="1"/>
      <c r="F17" s="1"/>
      <c r="G17" s="1"/>
      <c r="H17" s="1"/>
      <c r="I17" s="1"/>
      <c r="J17" s="1"/>
    </row>
    <row r="18" spans="1:10" x14ac:dyDescent="0.35">
      <c r="A18" s="2"/>
      <c r="B18" s="2"/>
      <c r="C18" s="1"/>
      <c r="D18" s="1"/>
      <c r="E18" s="1"/>
      <c r="F18" s="1"/>
      <c r="G18" s="1"/>
      <c r="H18" s="1"/>
      <c r="I18" s="1"/>
      <c r="J18" s="1"/>
    </row>
    <row r="19" spans="1:10" x14ac:dyDescent="0.35">
      <c r="A19" s="48"/>
      <c r="B19" s="48"/>
      <c r="C19" s="1"/>
      <c r="D19" s="1"/>
      <c r="E19" s="1"/>
      <c r="F19" s="1"/>
      <c r="G19" s="1"/>
      <c r="H19" s="1"/>
      <c r="I19" s="1"/>
      <c r="J19" s="1"/>
    </row>
    <row r="20" spans="1:10" x14ac:dyDescent="0.35">
      <c r="A20" s="48"/>
      <c r="B20" s="48"/>
      <c r="C20" s="1"/>
      <c r="D20" s="1"/>
      <c r="E20" s="1"/>
      <c r="F20" s="1"/>
      <c r="G20" s="1"/>
      <c r="H20" s="1"/>
      <c r="I20" s="1"/>
      <c r="J20" s="1"/>
    </row>
    <row r="21" spans="1:10" x14ac:dyDescent="0.35">
      <c r="A21" s="48"/>
      <c r="B21" s="48"/>
      <c r="C21" s="1"/>
      <c r="D21" s="1"/>
      <c r="E21" s="1"/>
      <c r="F21" s="1"/>
      <c r="G21" s="1"/>
      <c r="H21" s="1"/>
      <c r="I21" s="1"/>
      <c r="J21" s="1"/>
    </row>
    <row r="22" spans="1:10" x14ac:dyDescent="0.35">
      <c r="A22" s="48"/>
      <c r="B22" s="48"/>
      <c r="C22" s="1"/>
      <c r="D22" s="1"/>
      <c r="E22" s="1"/>
      <c r="F22" s="1"/>
      <c r="G22" s="1"/>
      <c r="H22" s="1"/>
      <c r="I22" s="1"/>
      <c r="J22" s="1"/>
    </row>
    <row r="23" spans="1:10" x14ac:dyDescent="0.35">
      <c r="A23" s="48"/>
      <c r="B23" s="48"/>
      <c r="C23" s="1"/>
      <c r="D23" s="1"/>
      <c r="E23" s="1"/>
      <c r="F23" s="1"/>
      <c r="G23" s="1"/>
      <c r="H23" s="1"/>
      <c r="I23" s="1"/>
      <c r="J23" s="1"/>
    </row>
    <row r="24" spans="1:10" x14ac:dyDescent="0.35">
      <c r="A24" s="48"/>
      <c r="B24" s="48"/>
      <c r="C24" s="1"/>
      <c r="D24" s="1"/>
      <c r="E24" s="1"/>
      <c r="F24" s="1"/>
      <c r="G24" s="1"/>
      <c r="H24" s="1"/>
      <c r="I24" s="1"/>
      <c r="J24" s="1"/>
    </row>
    <row r="25" spans="1:10" x14ac:dyDescent="0.35">
      <c r="A25" s="48"/>
      <c r="B25" s="48"/>
      <c r="C25" s="1"/>
      <c r="D25" s="1"/>
      <c r="E25" s="1"/>
      <c r="F25" s="1"/>
      <c r="G25" s="1"/>
      <c r="H25" s="1"/>
      <c r="I25" s="1"/>
      <c r="J25" s="1"/>
    </row>
    <row r="26" spans="1:10" x14ac:dyDescent="0.35">
      <c r="A26" s="48"/>
      <c r="B26" s="48"/>
      <c r="C26" s="1"/>
      <c r="D26" s="1"/>
      <c r="E26" s="1"/>
      <c r="F26" s="1"/>
      <c r="G26" s="1"/>
      <c r="H26" s="1"/>
      <c r="I26" s="1"/>
      <c r="J26" s="1"/>
    </row>
    <row r="27" spans="1:10" x14ac:dyDescent="0.35">
      <c r="A27" s="48"/>
      <c r="B27" s="48"/>
      <c r="C27" s="1"/>
      <c r="D27" s="1"/>
      <c r="E27" s="1"/>
      <c r="F27" s="1"/>
      <c r="G27" s="1"/>
      <c r="H27" s="1"/>
      <c r="I27" s="1"/>
      <c r="J27" s="1"/>
    </row>
    <row r="28" spans="1:10" x14ac:dyDescent="0.35">
      <c r="A28" s="48"/>
      <c r="B28" s="48"/>
      <c r="C28" s="1"/>
      <c r="D28" s="1"/>
      <c r="E28" s="1"/>
      <c r="F28" s="1"/>
      <c r="G28" s="1"/>
      <c r="H28" s="1"/>
      <c r="I28" s="1"/>
      <c r="J28" s="1"/>
    </row>
    <row r="29" spans="1:10" x14ac:dyDescent="0.35">
      <c r="A29" s="48"/>
      <c r="B29" s="48"/>
      <c r="C29" s="1"/>
      <c r="D29" s="1"/>
      <c r="E29" s="1"/>
      <c r="F29" s="1"/>
      <c r="G29" s="1"/>
      <c r="H29" s="1"/>
      <c r="I29" s="1"/>
      <c r="J29" s="1"/>
    </row>
    <row r="30" spans="1:10" x14ac:dyDescent="0.35">
      <c r="A30" s="48"/>
      <c r="B30" s="48"/>
      <c r="C30" s="1"/>
      <c r="D30" s="1"/>
      <c r="E30" s="1"/>
      <c r="F30" s="1"/>
      <c r="G30" s="1"/>
      <c r="H30" s="1"/>
      <c r="I30" s="1"/>
      <c r="J30" s="1"/>
    </row>
  </sheetData>
  <sheetProtection algorithmName="SHA-512" hashValue="VnQ7qULMK4L4eVH/pOpQ304PBSS8TowgC9+LTImVrH06u3RX9ZEnyZJBUAIrEmviSIyCHQoEpLyOAu5QCIgA/A==" saltValue="m1ipfQMQWr/p1OyvVWjZCA==" spinCount="100000" sheet="1" formatCells="0" autoFilter="0"/>
  <mergeCells count="15">
    <mergeCell ref="A20:B20"/>
    <mergeCell ref="A1:J2"/>
    <mergeCell ref="A3:J4"/>
    <mergeCell ref="A8:B13"/>
    <mergeCell ref="A19:B19"/>
    <mergeCell ref="A27:B27"/>
    <mergeCell ref="A28:B28"/>
    <mergeCell ref="A29:B29"/>
    <mergeCell ref="A30:B30"/>
    <mergeCell ref="A21:B21"/>
    <mergeCell ref="A22:B22"/>
    <mergeCell ref="A23:B23"/>
    <mergeCell ref="A24:B24"/>
    <mergeCell ref="A25:B25"/>
    <mergeCell ref="A26:B2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867C4-F39B-4B54-8449-D71FB6D43A42}">
  <dimension ref="A1:M514"/>
  <sheetViews>
    <sheetView zoomScaleNormal="100" workbookViewId="0"/>
  </sheetViews>
  <sheetFormatPr defaultColWidth="35.6328125" defaultRowHeight="14" x14ac:dyDescent="0.35"/>
  <cols>
    <col min="1" max="1" width="16.81640625" style="8" customWidth="1"/>
    <col min="2" max="2" width="62.1796875" style="8" customWidth="1"/>
    <col min="3" max="3" width="55.81640625" style="8" customWidth="1"/>
    <col min="4" max="4" width="35.6328125" style="8"/>
    <col min="5" max="5" width="35.6328125" style="41"/>
    <col min="6" max="6" width="35.6328125" style="8"/>
    <col min="7" max="7" width="21.6328125" style="8" customWidth="1"/>
    <col min="8" max="8" width="35.6328125" style="8"/>
    <col min="9" max="9" width="35.6328125" style="18"/>
    <col min="10" max="16384" width="35.6328125" style="8"/>
  </cols>
  <sheetData>
    <row r="1" spans="1:13" s="25" customFormat="1" ht="20" customHeight="1" x14ac:dyDescent="0.35">
      <c r="A1" s="44" t="s">
        <v>1002</v>
      </c>
      <c r="B1" s="44" t="s">
        <v>1003</v>
      </c>
      <c r="C1" s="44" t="s">
        <v>1004</v>
      </c>
      <c r="D1" s="44" t="s">
        <v>1005</v>
      </c>
      <c r="E1" s="45" t="s">
        <v>1006</v>
      </c>
      <c r="F1" s="44" t="s">
        <v>1007</v>
      </c>
      <c r="G1" s="44" t="s">
        <v>1008</v>
      </c>
      <c r="H1" s="46" t="s">
        <v>1143</v>
      </c>
      <c r="I1" s="47" t="s">
        <v>1009</v>
      </c>
      <c r="J1" s="46" t="s">
        <v>1010</v>
      </c>
      <c r="K1" s="46" t="s">
        <v>1011</v>
      </c>
      <c r="L1" s="44" t="s">
        <v>1012</v>
      </c>
      <c r="M1" s="44" t="s">
        <v>1130</v>
      </c>
    </row>
    <row r="2" spans="1:13" ht="28" x14ac:dyDescent="0.35">
      <c r="A2" s="8" t="s">
        <v>578</v>
      </c>
      <c r="B2" s="8" t="s">
        <v>579</v>
      </c>
      <c r="C2" s="9" t="s">
        <v>823</v>
      </c>
      <c r="D2" s="4" t="s">
        <v>801</v>
      </c>
      <c r="E2" s="37">
        <v>100000000</v>
      </c>
      <c r="F2" s="9" t="s">
        <v>822</v>
      </c>
      <c r="G2" s="8" t="s">
        <v>580</v>
      </c>
      <c r="H2" s="10">
        <v>46055</v>
      </c>
      <c r="I2" s="18">
        <v>46692</v>
      </c>
      <c r="J2" s="10">
        <v>46692</v>
      </c>
      <c r="K2" s="10">
        <v>49613</v>
      </c>
      <c r="L2" s="8" t="s">
        <v>552</v>
      </c>
    </row>
    <row r="3" spans="1:13" ht="28" x14ac:dyDescent="0.35">
      <c r="A3" s="8" t="s">
        <v>650</v>
      </c>
      <c r="B3" s="8" t="s">
        <v>772</v>
      </c>
      <c r="C3" s="9" t="s">
        <v>821</v>
      </c>
      <c r="D3" s="4" t="s">
        <v>801</v>
      </c>
      <c r="E3" s="37">
        <v>900000000</v>
      </c>
      <c r="F3" s="9" t="s">
        <v>822</v>
      </c>
      <c r="G3" s="8">
        <v>45000000</v>
      </c>
      <c r="H3" s="10">
        <v>46023</v>
      </c>
      <c r="I3" s="18">
        <v>46966</v>
      </c>
      <c r="J3" s="10">
        <v>46997</v>
      </c>
      <c r="K3" s="10">
        <v>49918</v>
      </c>
      <c r="L3" s="8" t="s">
        <v>552</v>
      </c>
    </row>
    <row r="4" spans="1:13" ht="28" x14ac:dyDescent="0.35">
      <c r="A4" s="8" t="s">
        <v>564</v>
      </c>
      <c r="B4" s="8" t="s">
        <v>831</v>
      </c>
      <c r="C4" s="9" t="s">
        <v>832</v>
      </c>
      <c r="D4" s="4" t="s">
        <v>801</v>
      </c>
      <c r="E4" s="37">
        <v>900000000</v>
      </c>
      <c r="F4" s="9" t="s">
        <v>822</v>
      </c>
      <c r="G4" s="8">
        <v>45000000</v>
      </c>
      <c r="H4" s="10">
        <v>47201</v>
      </c>
      <c r="I4" s="18">
        <v>47544</v>
      </c>
      <c r="J4" s="10">
        <v>47572</v>
      </c>
      <c r="K4" s="10">
        <v>49398</v>
      </c>
      <c r="L4" s="8" t="s">
        <v>552</v>
      </c>
    </row>
    <row r="5" spans="1:13" ht="28" x14ac:dyDescent="0.35">
      <c r="A5" s="8" t="s">
        <v>562</v>
      </c>
      <c r="B5" s="8" t="s">
        <v>563</v>
      </c>
      <c r="C5" s="9" t="s">
        <v>833</v>
      </c>
      <c r="D5" s="4" t="s">
        <v>801</v>
      </c>
      <c r="E5" s="37">
        <v>5000000</v>
      </c>
      <c r="F5" s="9" t="s">
        <v>822</v>
      </c>
      <c r="G5" s="8">
        <v>31120000</v>
      </c>
      <c r="H5" s="10">
        <v>47202</v>
      </c>
      <c r="I5" s="18">
        <v>47545</v>
      </c>
      <c r="J5" s="10">
        <v>47573</v>
      </c>
      <c r="K5" s="10">
        <v>49400</v>
      </c>
      <c r="L5" s="8" t="s">
        <v>552</v>
      </c>
    </row>
    <row r="6" spans="1:13" ht="28" x14ac:dyDescent="0.35">
      <c r="A6" s="8" t="s">
        <v>555</v>
      </c>
      <c r="B6" s="8" t="s">
        <v>824</v>
      </c>
      <c r="C6" s="9" t="s">
        <v>825</v>
      </c>
      <c r="D6" s="4" t="s">
        <v>801</v>
      </c>
      <c r="E6" s="37">
        <v>21000000</v>
      </c>
      <c r="F6" s="9" t="s">
        <v>826</v>
      </c>
      <c r="G6" s="8">
        <v>45000000</v>
      </c>
      <c r="H6" s="10">
        <v>46277</v>
      </c>
      <c r="I6" s="18">
        <v>46620</v>
      </c>
      <c r="J6" s="10">
        <v>46648</v>
      </c>
      <c r="K6" s="10">
        <v>48475</v>
      </c>
      <c r="L6" s="8" t="s">
        <v>552</v>
      </c>
    </row>
    <row r="7" spans="1:13" x14ac:dyDescent="0.35">
      <c r="A7" s="8" t="s">
        <v>553</v>
      </c>
      <c r="B7" s="8" t="s">
        <v>554</v>
      </c>
      <c r="C7" s="9" t="s">
        <v>816</v>
      </c>
      <c r="D7" s="4" t="s">
        <v>801</v>
      </c>
      <c r="E7" s="37">
        <v>1500000</v>
      </c>
      <c r="F7" s="9" t="s">
        <v>817</v>
      </c>
      <c r="G7" s="8">
        <v>50220000</v>
      </c>
      <c r="H7" s="10">
        <v>45908</v>
      </c>
      <c r="I7" s="18">
        <v>46251</v>
      </c>
      <c r="J7" s="10">
        <v>46279</v>
      </c>
      <c r="K7" s="10">
        <v>48106</v>
      </c>
      <c r="L7" s="8" t="s">
        <v>552</v>
      </c>
    </row>
    <row r="8" spans="1:13" x14ac:dyDescent="0.35">
      <c r="A8" s="8" t="s">
        <v>560</v>
      </c>
      <c r="B8" s="8" t="s">
        <v>561</v>
      </c>
      <c r="C8" s="9" t="s">
        <v>816</v>
      </c>
      <c r="D8" s="4" t="s">
        <v>801</v>
      </c>
      <c r="E8" s="37">
        <v>100000</v>
      </c>
      <c r="F8" s="9" t="s">
        <v>817</v>
      </c>
      <c r="G8" s="8">
        <v>50220000</v>
      </c>
      <c r="H8" s="10">
        <v>46837</v>
      </c>
      <c r="I8" s="18">
        <v>47180</v>
      </c>
      <c r="J8" s="10">
        <v>47208</v>
      </c>
      <c r="K8" s="10">
        <v>49041</v>
      </c>
      <c r="L8" s="8" t="s">
        <v>552</v>
      </c>
    </row>
    <row r="9" spans="1:13" ht="42" x14ac:dyDescent="0.35">
      <c r="A9" s="8" t="s">
        <v>558</v>
      </c>
      <c r="B9" s="8" t="s">
        <v>559</v>
      </c>
      <c r="C9" s="9" t="s">
        <v>830</v>
      </c>
      <c r="D9" s="4" t="s">
        <v>801</v>
      </c>
      <c r="E9" s="37">
        <v>1000000</v>
      </c>
      <c r="F9" s="9" t="s">
        <v>829</v>
      </c>
      <c r="G9" s="8">
        <v>38127000</v>
      </c>
      <c r="H9" s="10">
        <v>46837</v>
      </c>
      <c r="I9" s="18">
        <v>47180</v>
      </c>
      <c r="J9" s="10">
        <v>47208</v>
      </c>
      <c r="K9" s="10">
        <v>49035</v>
      </c>
      <c r="L9" s="8" t="s">
        <v>552</v>
      </c>
    </row>
    <row r="10" spans="1:13" ht="42" x14ac:dyDescent="0.35">
      <c r="A10" s="8" t="s">
        <v>557</v>
      </c>
      <c r="B10" s="8" t="s">
        <v>827</v>
      </c>
      <c r="C10" s="9" t="s">
        <v>828</v>
      </c>
      <c r="D10" s="4" t="s">
        <v>801</v>
      </c>
      <c r="E10" s="37">
        <v>679243</v>
      </c>
      <c r="F10" s="9" t="s">
        <v>829</v>
      </c>
      <c r="G10" s="8">
        <v>98330000</v>
      </c>
      <c r="H10" s="10">
        <v>46837</v>
      </c>
      <c r="I10" s="18">
        <v>47180</v>
      </c>
      <c r="J10" s="10">
        <v>47208</v>
      </c>
      <c r="K10" s="10">
        <v>49035</v>
      </c>
      <c r="L10" s="8" t="s">
        <v>552</v>
      </c>
    </row>
    <row r="11" spans="1:13" ht="42" x14ac:dyDescent="0.35">
      <c r="A11" s="8" t="s">
        <v>566</v>
      </c>
      <c r="B11" s="8" t="s">
        <v>567</v>
      </c>
      <c r="C11" s="9" t="s">
        <v>813</v>
      </c>
      <c r="D11" s="4" t="s">
        <v>801</v>
      </c>
      <c r="E11" s="37">
        <v>20000000</v>
      </c>
      <c r="F11" s="9" t="s">
        <v>814</v>
      </c>
      <c r="G11" s="8" t="s">
        <v>568</v>
      </c>
      <c r="H11" s="10">
        <v>45901</v>
      </c>
      <c r="I11" s="18">
        <v>46083</v>
      </c>
      <c r="J11" s="10">
        <v>46083</v>
      </c>
      <c r="K11" s="10">
        <v>46477</v>
      </c>
      <c r="L11" s="8" t="s">
        <v>552</v>
      </c>
    </row>
    <row r="12" spans="1:13" ht="28" x14ac:dyDescent="0.35">
      <c r="A12" s="8" t="s">
        <v>565</v>
      </c>
      <c r="B12" s="8" t="s">
        <v>818</v>
      </c>
      <c r="C12" s="9" t="s">
        <v>819</v>
      </c>
      <c r="D12" s="4" t="s">
        <v>801</v>
      </c>
      <c r="E12" s="37">
        <v>4000000</v>
      </c>
      <c r="F12" s="9" t="s">
        <v>820</v>
      </c>
      <c r="G12" s="8">
        <v>34940000</v>
      </c>
      <c r="H12" s="10">
        <v>45924</v>
      </c>
      <c r="I12" s="18">
        <v>46267</v>
      </c>
      <c r="J12" s="10">
        <v>46295</v>
      </c>
      <c r="K12" s="10">
        <v>48856</v>
      </c>
      <c r="L12" s="8" t="s">
        <v>552</v>
      </c>
    </row>
    <row r="13" spans="1:13" ht="14.5" x14ac:dyDescent="0.35">
      <c r="A13" s="38">
        <v>41189</v>
      </c>
      <c r="B13" s="38" t="s">
        <v>1087</v>
      </c>
      <c r="C13" s="38" t="s">
        <v>1122</v>
      </c>
      <c r="D13" s="38" t="s">
        <v>1108</v>
      </c>
      <c r="E13" s="39">
        <v>995000</v>
      </c>
      <c r="F13" s="8" t="s">
        <v>548</v>
      </c>
      <c r="H13" s="18">
        <f t="shared" ref="H13:H23" si="0">J13-7*8</f>
        <v>45845</v>
      </c>
      <c r="I13" s="18">
        <f t="shared" ref="I13:I23" si="1">J13-7*1</f>
        <v>45894</v>
      </c>
      <c r="J13" s="40">
        <v>45901</v>
      </c>
      <c r="K13" s="40">
        <v>46112</v>
      </c>
      <c r="L13" s="8" t="s">
        <v>591</v>
      </c>
      <c r="M13" s="38"/>
    </row>
    <row r="14" spans="1:13" ht="41.4" customHeight="1" x14ac:dyDescent="0.35">
      <c r="A14" s="38">
        <v>39953</v>
      </c>
      <c r="B14" s="38" t="s">
        <v>1065</v>
      </c>
      <c r="C14" s="38" t="s">
        <v>650</v>
      </c>
      <c r="D14" s="38" t="s">
        <v>1098</v>
      </c>
      <c r="E14" s="39">
        <v>11400000</v>
      </c>
      <c r="F14" s="8" t="s">
        <v>548</v>
      </c>
      <c r="H14" s="18">
        <f t="shared" si="0"/>
        <v>45875</v>
      </c>
      <c r="I14" s="18">
        <f t="shared" si="1"/>
        <v>45924</v>
      </c>
      <c r="J14" s="40">
        <v>45931</v>
      </c>
      <c r="K14" s="40">
        <v>46357</v>
      </c>
      <c r="L14" s="8" t="s">
        <v>591</v>
      </c>
      <c r="M14" s="38"/>
    </row>
    <row r="15" spans="1:13" ht="14.5" x14ac:dyDescent="0.35">
      <c r="A15" s="38">
        <v>39954</v>
      </c>
      <c r="B15" s="38" t="s">
        <v>1066</v>
      </c>
      <c r="C15" s="38" t="s">
        <v>650</v>
      </c>
      <c r="D15" s="38" t="s">
        <v>1098</v>
      </c>
      <c r="E15" s="39">
        <v>69000000</v>
      </c>
      <c r="F15" s="8" t="s">
        <v>548</v>
      </c>
      <c r="H15" s="18">
        <f t="shared" si="0"/>
        <v>45967</v>
      </c>
      <c r="I15" s="18">
        <f t="shared" si="1"/>
        <v>46016</v>
      </c>
      <c r="J15" s="40">
        <v>46023</v>
      </c>
      <c r="K15" s="40">
        <v>47238</v>
      </c>
      <c r="L15" s="8" t="s">
        <v>591</v>
      </c>
      <c r="M15" s="38"/>
    </row>
    <row r="16" spans="1:13" ht="14.5" x14ac:dyDescent="0.35">
      <c r="A16" s="38">
        <v>39960</v>
      </c>
      <c r="B16" s="38" t="s">
        <v>1067</v>
      </c>
      <c r="C16" s="38" t="s">
        <v>650</v>
      </c>
      <c r="D16" s="38" t="s">
        <v>1098</v>
      </c>
      <c r="E16" s="39">
        <v>3200000</v>
      </c>
      <c r="F16" s="8" t="s">
        <v>548</v>
      </c>
      <c r="H16" s="18">
        <f t="shared" si="0"/>
        <v>45845</v>
      </c>
      <c r="I16" s="18">
        <f t="shared" si="1"/>
        <v>45894</v>
      </c>
      <c r="J16" s="40">
        <v>45901</v>
      </c>
      <c r="K16" s="40">
        <v>47238</v>
      </c>
      <c r="L16" s="8" t="s">
        <v>591</v>
      </c>
      <c r="M16" s="38"/>
    </row>
    <row r="17" spans="1:13" ht="14.5" x14ac:dyDescent="0.35">
      <c r="A17" s="38">
        <v>39987</v>
      </c>
      <c r="B17" s="38" t="s">
        <v>1073</v>
      </c>
      <c r="C17" s="38" t="s">
        <v>940</v>
      </c>
      <c r="D17" s="38" t="s">
        <v>1098</v>
      </c>
      <c r="E17" s="39">
        <v>9000000</v>
      </c>
      <c r="F17" s="8" t="s">
        <v>548</v>
      </c>
      <c r="H17" s="18">
        <f t="shared" si="0"/>
        <v>46025</v>
      </c>
      <c r="I17" s="18">
        <f t="shared" si="1"/>
        <v>46074</v>
      </c>
      <c r="J17" s="40">
        <v>46081</v>
      </c>
      <c r="K17" s="40">
        <v>47209</v>
      </c>
      <c r="L17" s="8" t="s">
        <v>591</v>
      </c>
      <c r="M17" s="38"/>
    </row>
    <row r="18" spans="1:13" ht="14.5" x14ac:dyDescent="0.35">
      <c r="A18" s="38">
        <v>39985</v>
      </c>
      <c r="B18" s="38" t="s">
        <v>1071</v>
      </c>
      <c r="C18" s="38" t="s">
        <v>940</v>
      </c>
      <c r="D18" s="38" t="s">
        <v>1098</v>
      </c>
      <c r="E18" s="39">
        <v>9000000</v>
      </c>
      <c r="F18" s="8" t="s">
        <v>548</v>
      </c>
      <c r="H18" s="18">
        <f t="shared" si="0"/>
        <v>46390</v>
      </c>
      <c r="I18" s="18">
        <f t="shared" si="1"/>
        <v>46439</v>
      </c>
      <c r="J18" s="40">
        <v>46446</v>
      </c>
      <c r="K18" s="40">
        <v>46507</v>
      </c>
      <c r="L18" s="8" t="s">
        <v>591</v>
      </c>
      <c r="M18" s="38"/>
    </row>
    <row r="19" spans="1:13" ht="14.5" x14ac:dyDescent="0.35">
      <c r="A19" s="38">
        <v>39983</v>
      </c>
      <c r="B19" s="38" t="s">
        <v>1069</v>
      </c>
      <c r="C19" s="38" t="s">
        <v>940</v>
      </c>
      <c r="D19" s="38" t="s">
        <v>1098</v>
      </c>
      <c r="E19" s="39">
        <v>9000000</v>
      </c>
      <c r="F19" s="8" t="s">
        <v>548</v>
      </c>
      <c r="H19" s="18">
        <f t="shared" si="0"/>
        <v>46755</v>
      </c>
      <c r="I19" s="18">
        <f t="shared" si="1"/>
        <v>46804</v>
      </c>
      <c r="J19" s="40">
        <v>46811</v>
      </c>
      <c r="K19" s="40">
        <v>46873</v>
      </c>
      <c r="L19" s="8" t="s">
        <v>591</v>
      </c>
      <c r="M19" s="38"/>
    </row>
    <row r="20" spans="1:13" ht="14.5" x14ac:dyDescent="0.35">
      <c r="A20" s="38">
        <v>39986</v>
      </c>
      <c r="B20" s="38" t="s">
        <v>1072</v>
      </c>
      <c r="C20" s="38" t="s">
        <v>940</v>
      </c>
      <c r="D20" s="38" t="s">
        <v>1098</v>
      </c>
      <c r="E20" s="39">
        <v>9000000</v>
      </c>
      <c r="F20" s="8" t="s">
        <v>548</v>
      </c>
      <c r="H20" s="18">
        <f t="shared" si="0"/>
        <v>46025</v>
      </c>
      <c r="I20" s="18">
        <f t="shared" si="1"/>
        <v>46074</v>
      </c>
      <c r="J20" s="40">
        <v>46081</v>
      </c>
      <c r="K20" s="38"/>
      <c r="L20" s="8" t="s">
        <v>591</v>
      </c>
      <c r="M20" s="38"/>
    </row>
    <row r="21" spans="1:13" ht="14.5" x14ac:dyDescent="0.35">
      <c r="A21" s="38">
        <v>39984</v>
      </c>
      <c r="B21" s="38" t="s">
        <v>1070</v>
      </c>
      <c r="C21" s="38" t="s">
        <v>940</v>
      </c>
      <c r="D21" s="38" t="s">
        <v>1098</v>
      </c>
      <c r="E21" s="39">
        <v>9000000</v>
      </c>
      <c r="F21" s="8" t="s">
        <v>548</v>
      </c>
      <c r="H21" s="18">
        <f t="shared" si="0"/>
        <v>46390</v>
      </c>
      <c r="I21" s="18">
        <f t="shared" si="1"/>
        <v>46439</v>
      </c>
      <c r="J21" s="40">
        <v>46446</v>
      </c>
      <c r="K21" s="40">
        <v>46507</v>
      </c>
      <c r="L21" s="8" t="s">
        <v>591</v>
      </c>
      <c r="M21" s="38"/>
    </row>
    <row r="22" spans="1:13" ht="14.5" x14ac:dyDescent="0.35">
      <c r="A22" s="38">
        <v>39982</v>
      </c>
      <c r="B22" s="38" t="s">
        <v>1068</v>
      </c>
      <c r="C22" s="38" t="s">
        <v>650</v>
      </c>
      <c r="D22" s="38" t="s">
        <v>1098</v>
      </c>
      <c r="E22" s="39">
        <v>9000000</v>
      </c>
      <c r="F22" s="8" t="s">
        <v>548</v>
      </c>
      <c r="H22" s="18">
        <f t="shared" si="0"/>
        <v>46755</v>
      </c>
      <c r="I22" s="18">
        <f t="shared" si="1"/>
        <v>46804</v>
      </c>
      <c r="J22" s="40">
        <v>46811</v>
      </c>
      <c r="K22" s="40">
        <v>46873</v>
      </c>
      <c r="L22" s="8" t="s">
        <v>591</v>
      </c>
      <c r="M22" s="38"/>
    </row>
    <row r="23" spans="1:13" ht="14.5" x14ac:dyDescent="0.35">
      <c r="A23" s="38">
        <v>39952</v>
      </c>
      <c r="B23" s="38" t="s">
        <v>1064</v>
      </c>
      <c r="C23" s="38" t="s">
        <v>650</v>
      </c>
      <c r="D23" s="38" t="s">
        <v>1098</v>
      </c>
      <c r="E23" s="39">
        <v>4000000</v>
      </c>
      <c r="F23" s="8" t="s">
        <v>548</v>
      </c>
      <c r="H23" s="18">
        <f t="shared" si="0"/>
        <v>46057</v>
      </c>
      <c r="I23" s="18">
        <f t="shared" si="1"/>
        <v>46106</v>
      </c>
      <c r="J23" s="40">
        <v>46113</v>
      </c>
      <c r="K23" s="40">
        <v>47109</v>
      </c>
      <c r="L23" s="8" t="s">
        <v>591</v>
      </c>
      <c r="M23" s="38"/>
    </row>
    <row r="24" spans="1:13" ht="14.5" x14ac:dyDescent="0.35">
      <c r="A24" s="8" t="s">
        <v>592</v>
      </c>
      <c r="B24" s="9" t="s">
        <v>964</v>
      </c>
      <c r="C24" s="9" t="s">
        <v>593</v>
      </c>
      <c r="D24" s="8" t="s">
        <v>594</v>
      </c>
      <c r="E24" s="37">
        <v>1000000</v>
      </c>
      <c r="F24" s="8" t="s">
        <v>548</v>
      </c>
      <c r="G24" s="8" t="s">
        <v>595</v>
      </c>
      <c r="H24" s="10">
        <v>45805</v>
      </c>
      <c r="I24" s="18">
        <v>45806</v>
      </c>
      <c r="J24" s="10">
        <v>45806</v>
      </c>
      <c r="K24" s="40">
        <v>47208</v>
      </c>
      <c r="L24" s="8" t="s">
        <v>591</v>
      </c>
      <c r="M24" s="38"/>
    </row>
    <row r="25" spans="1:13" ht="14.5" x14ac:dyDescent="0.35">
      <c r="A25" s="8" t="s">
        <v>164</v>
      </c>
      <c r="B25" s="27" t="s">
        <v>1138</v>
      </c>
      <c r="C25" s="9" t="s">
        <v>1140</v>
      </c>
      <c r="D25" s="35" t="s">
        <v>634</v>
      </c>
      <c r="E25" s="34">
        <v>50000000</v>
      </c>
      <c r="F25" s="5" t="s">
        <v>548</v>
      </c>
      <c r="G25" s="5"/>
      <c r="H25" s="19" t="s">
        <v>674</v>
      </c>
      <c r="I25" s="19" t="s">
        <v>674</v>
      </c>
      <c r="J25" s="18" t="s">
        <v>674</v>
      </c>
      <c r="K25" s="28"/>
      <c r="L25" s="8" t="s">
        <v>612</v>
      </c>
    </row>
    <row r="26" spans="1:13" ht="28" x14ac:dyDescent="0.35">
      <c r="A26" s="8" t="s">
        <v>164</v>
      </c>
      <c r="B26" s="27" t="s">
        <v>1138</v>
      </c>
      <c r="C26" s="9" t="s">
        <v>1139</v>
      </c>
      <c r="D26" s="35" t="s">
        <v>634</v>
      </c>
      <c r="E26" s="34">
        <v>10000000</v>
      </c>
      <c r="F26" s="5" t="s">
        <v>548</v>
      </c>
      <c r="G26" s="5"/>
      <c r="H26" s="19" t="s">
        <v>674</v>
      </c>
      <c r="I26" s="19" t="s">
        <v>674</v>
      </c>
      <c r="J26" s="18" t="s">
        <v>674</v>
      </c>
      <c r="K26" s="28"/>
      <c r="L26" s="8" t="s">
        <v>612</v>
      </c>
    </row>
    <row r="27" spans="1:13" ht="14.5" x14ac:dyDescent="0.35">
      <c r="A27" s="38">
        <v>41339</v>
      </c>
      <c r="B27" s="38" t="s">
        <v>1094</v>
      </c>
      <c r="C27" s="38" t="s">
        <v>1127</v>
      </c>
      <c r="D27" s="38" t="s">
        <v>594</v>
      </c>
      <c r="E27" s="39">
        <v>1000000</v>
      </c>
      <c r="F27" s="8" t="s">
        <v>548</v>
      </c>
      <c r="H27" s="18">
        <f>J27-7*8</f>
        <v>45813</v>
      </c>
      <c r="I27" s="18">
        <f>J27-7*1</f>
        <v>45862</v>
      </c>
      <c r="J27" s="40">
        <v>45869</v>
      </c>
      <c r="K27" s="38"/>
      <c r="L27" s="8" t="s">
        <v>591</v>
      </c>
      <c r="M27" s="38"/>
    </row>
    <row r="28" spans="1:13" x14ac:dyDescent="0.35">
      <c r="A28" s="8" t="s">
        <v>164</v>
      </c>
      <c r="B28" s="26" t="s">
        <v>622</v>
      </c>
      <c r="C28" s="11" t="s">
        <v>622</v>
      </c>
      <c r="D28" s="4" t="s">
        <v>796</v>
      </c>
      <c r="E28" s="33">
        <v>25000000</v>
      </c>
      <c r="F28" s="5" t="s">
        <v>548</v>
      </c>
      <c r="G28" s="5"/>
      <c r="H28" s="20">
        <v>47209</v>
      </c>
      <c r="I28" s="20">
        <v>47331</v>
      </c>
      <c r="J28" s="18">
        <v>47361</v>
      </c>
      <c r="K28" s="20"/>
      <c r="L28" s="8" t="s">
        <v>612</v>
      </c>
    </row>
    <row r="29" spans="1:13" ht="14.5" x14ac:dyDescent="0.35">
      <c r="A29" s="38">
        <v>40698</v>
      </c>
      <c r="B29" s="38" t="s">
        <v>1081</v>
      </c>
      <c r="C29" s="38" t="s">
        <v>1116</v>
      </c>
      <c r="D29" s="38" t="s">
        <v>1104</v>
      </c>
      <c r="E29" s="39">
        <v>1200000</v>
      </c>
      <c r="F29" s="8" t="s">
        <v>548</v>
      </c>
      <c r="H29" s="18">
        <f>J29-7*8</f>
        <v>45875</v>
      </c>
      <c r="I29" s="18">
        <f>J29-7*1</f>
        <v>45924</v>
      </c>
      <c r="J29" s="40">
        <v>45931</v>
      </c>
      <c r="K29" s="40">
        <v>46220</v>
      </c>
      <c r="L29" s="8" t="s">
        <v>591</v>
      </c>
      <c r="M29" s="38"/>
    </row>
    <row r="30" spans="1:13" x14ac:dyDescent="0.35">
      <c r="A30" s="8" t="s">
        <v>164</v>
      </c>
      <c r="B30" s="27" t="s">
        <v>642</v>
      </c>
      <c r="C30" s="9" t="s">
        <v>961</v>
      </c>
      <c r="D30" s="7" t="s">
        <v>634</v>
      </c>
      <c r="E30" s="32">
        <v>5000000</v>
      </c>
      <c r="F30" s="5" t="s">
        <v>548</v>
      </c>
      <c r="G30" s="5"/>
      <c r="H30" s="19">
        <v>45931</v>
      </c>
      <c r="I30" s="19">
        <v>46143</v>
      </c>
      <c r="J30" s="18">
        <v>46173</v>
      </c>
      <c r="K30" s="28"/>
      <c r="L30" s="8" t="s">
        <v>612</v>
      </c>
    </row>
    <row r="31" spans="1:13" ht="28" x14ac:dyDescent="0.35">
      <c r="A31" s="8" t="s">
        <v>164</v>
      </c>
      <c r="B31" s="27" t="s">
        <v>642</v>
      </c>
      <c r="C31" s="9" t="s">
        <v>1136</v>
      </c>
      <c r="D31" s="7" t="s">
        <v>634</v>
      </c>
      <c r="E31" s="34">
        <v>500000</v>
      </c>
      <c r="F31" s="5" t="s">
        <v>548</v>
      </c>
      <c r="G31" s="5"/>
      <c r="H31" s="19">
        <v>45901</v>
      </c>
      <c r="I31" s="19">
        <v>45992</v>
      </c>
      <c r="J31" s="18">
        <v>46022</v>
      </c>
      <c r="K31" s="28"/>
      <c r="L31" s="8" t="s">
        <v>612</v>
      </c>
    </row>
    <row r="32" spans="1:13" x14ac:dyDescent="0.35">
      <c r="A32" s="8" t="s">
        <v>164</v>
      </c>
      <c r="B32" s="26" t="s">
        <v>617</v>
      </c>
      <c r="C32" s="11" t="s">
        <v>617</v>
      </c>
      <c r="D32" s="4" t="s">
        <v>796</v>
      </c>
      <c r="E32" s="32">
        <v>1000000</v>
      </c>
      <c r="F32" s="5" t="s">
        <v>548</v>
      </c>
      <c r="G32" s="5"/>
      <c r="H32" s="20">
        <v>46419</v>
      </c>
      <c r="I32" s="20">
        <v>46632</v>
      </c>
      <c r="J32" s="18">
        <v>46662</v>
      </c>
      <c r="K32" s="20"/>
      <c r="L32" s="8" t="s">
        <v>612</v>
      </c>
    </row>
    <row r="33" spans="1:13" x14ac:dyDescent="0.35">
      <c r="A33" s="8" t="s">
        <v>164</v>
      </c>
      <c r="B33" s="9" t="s">
        <v>670</v>
      </c>
      <c r="C33" s="9" t="s">
        <v>671</v>
      </c>
      <c r="D33" s="7" t="s">
        <v>669</v>
      </c>
      <c r="E33" s="34">
        <v>1000000</v>
      </c>
      <c r="F33" s="5" t="s">
        <v>548</v>
      </c>
      <c r="G33" s="5"/>
      <c r="H33" s="19">
        <v>45809</v>
      </c>
      <c r="I33" s="19">
        <v>45870</v>
      </c>
      <c r="J33" s="19">
        <v>45901</v>
      </c>
      <c r="L33" s="8" t="s">
        <v>612</v>
      </c>
    </row>
    <row r="34" spans="1:13" x14ac:dyDescent="0.35">
      <c r="A34" s="8" t="s">
        <v>164</v>
      </c>
      <c r="B34" s="26" t="s">
        <v>629</v>
      </c>
      <c r="C34" s="11" t="s">
        <v>628</v>
      </c>
      <c r="D34" s="4" t="s">
        <v>796</v>
      </c>
      <c r="E34" s="34">
        <v>75000000</v>
      </c>
      <c r="F34" s="5" t="s">
        <v>548</v>
      </c>
      <c r="G34" s="5"/>
      <c r="H34" s="20">
        <v>47574</v>
      </c>
      <c r="I34" s="20">
        <v>47696</v>
      </c>
      <c r="J34" s="18">
        <v>47726</v>
      </c>
      <c r="K34" s="20"/>
      <c r="L34" s="8" t="s">
        <v>612</v>
      </c>
    </row>
    <row r="35" spans="1:13" ht="84" x14ac:dyDescent="0.35">
      <c r="A35" s="8" t="s">
        <v>164</v>
      </c>
      <c r="B35" s="9" t="s">
        <v>679</v>
      </c>
      <c r="C35" s="9" t="s">
        <v>680</v>
      </c>
      <c r="D35" s="7" t="s">
        <v>669</v>
      </c>
      <c r="E35" s="32">
        <v>1000000</v>
      </c>
      <c r="F35" s="5" t="s">
        <v>548</v>
      </c>
      <c r="G35" s="5"/>
      <c r="H35" s="19">
        <v>45809</v>
      </c>
      <c r="I35" s="19">
        <v>45901</v>
      </c>
      <c r="J35" s="19">
        <v>45901</v>
      </c>
      <c r="L35" s="8" t="s">
        <v>612</v>
      </c>
    </row>
    <row r="36" spans="1:13" x14ac:dyDescent="0.35">
      <c r="A36" s="8" t="s">
        <v>164</v>
      </c>
      <c r="B36" s="26" t="s">
        <v>620</v>
      </c>
      <c r="C36" s="11" t="s">
        <v>621</v>
      </c>
      <c r="D36" s="4" t="s">
        <v>796</v>
      </c>
      <c r="E36" s="33">
        <v>20000000</v>
      </c>
      <c r="F36" s="5" t="s">
        <v>548</v>
      </c>
      <c r="G36" s="5"/>
      <c r="H36" s="20">
        <v>46874</v>
      </c>
      <c r="I36" s="20">
        <v>46997</v>
      </c>
      <c r="J36" s="18">
        <v>47027</v>
      </c>
      <c r="K36" s="20"/>
      <c r="L36" s="8" t="s">
        <v>612</v>
      </c>
    </row>
    <row r="37" spans="1:13" ht="28" x14ac:dyDescent="0.35">
      <c r="A37" s="8" t="s">
        <v>164</v>
      </c>
      <c r="B37" s="27" t="s">
        <v>640</v>
      </c>
      <c r="C37" s="9" t="s">
        <v>1134</v>
      </c>
      <c r="D37" s="7" t="s">
        <v>634</v>
      </c>
      <c r="E37" s="33">
        <v>30000000</v>
      </c>
      <c r="F37" s="5" t="s">
        <v>548</v>
      </c>
      <c r="G37" s="5"/>
      <c r="H37" s="28">
        <v>45842</v>
      </c>
      <c r="I37" s="19">
        <v>45992</v>
      </c>
      <c r="J37" s="18">
        <v>46022</v>
      </c>
      <c r="K37" s="28"/>
      <c r="L37" s="8" t="s">
        <v>612</v>
      </c>
    </row>
    <row r="38" spans="1:13" x14ac:dyDescent="0.35">
      <c r="A38" s="8" t="s">
        <v>164</v>
      </c>
      <c r="B38" s="15" t="s">
        <v>639</v>
      </c>
      <c r="C38" s="8" t="s">
        <v>1133</v>
      </c>
      <c r="D38" s="7" t="s">
        <v>634</v>
      </c>
      <c r="E38" s="34">
        <v>500000</v>
      </c>
      <c r="F38" s="5" t="s">
        <v>548</v>
      </c>
      <c r="G38" s="5"/>
      <c r="H38" s="36">
        <v>45839</v>
      </c>
      <c r="I38" s="36">
        <v>45901</v>
      </c>
      <c r="J38" s="18">
        <v>45931</v>
      </c>
      <c r="K38" s="28"/>
      <c r="L38" s="8" t="s">
        <v>612</v>
      </c>
    </row>
    <row r="39" spans="1:13" ht="14.5" x14ac:dyDescent="0.35">
      <c r="A39" s="38">
        <v>41190</v>
      </c>
      <c r="B39" s="38" t="s">
        <v>1088</v>
      </c>
      <c r="C39" s="38" t="s">
        <v>1123</v>
      </c>
      <c r="D39" s="38" t="s">
        <v>1109</v>
      </c>
      <c r="E39" s="39">
        <v>1019000</v>
      </c>
      <c r="F39" s="8" t="s">
        <v>548</v>
      </c>
      <c r="H39" s="18">
        <f>J39-7*8</f>
        <v>45908</v>
      </c>
      <c r="I39" s="18">
        <f>J39-7*1</f>
        <v>45957</v>
      </c>
      <c r="J39" s="40">
        <v>45964</v>
      </c>
      <c r="K39" s="38"/>
      <c r="L39" s="8" t="s">
        <v>591</v>
      </c>
      <c r="M39" s="38"/>
    </row>
    <row r="40" spans="1:13" ht="28" x14ac:dyDescent="0.35">
      <c r="A40" s="8" t="s">
        <v>164</v>
      </c>
      <c r="B40" s="27" t="s">
        <v>641</v>
      </c>
      <c r="C40" s="9" t="s">
        <v>1132</v>
      </c>
      <c r="D40" s="7" t="s">
        <v>634</v>
      </c>
      <c r="E40" s="32">
        <v>2000000</v>
      </c>
      <c r="F40" s="5" t="s">
        <v>548</v>
      </c>
      <c r="G40" s="5"/>
      <c r="H40" s="19">
        <v>45931</v>
      </c>
      <c r="I40" s="19">
        <v>46173</v>
      </c>
      <c r="J40" s="18">
        <v>46203</v>
      </c>
      <c r="K40" s="28"/>
      <c r="L40" s="8" t="s">
        <v>612</v>
      </c>
    </row>
    <row r="41" spans="1:13" ht="28" x14ac:dyDescent="0.35">
      <c r="A41" s="8" t="s">
        <v>164</v>
      </c>
      <c r="B41" s="27" t="s">
        <v>641</v>
      </c>
      <c r="C41" s="9" t="s">
        <v>1135</v>
      </c>
      <c r="D41" s="7" t="s">
        <v>634</v>
      </c>
      <c r="E41" s="34">
        <v>500000</v>
      </c>
      <c r="F41" s="5" t="s">
        <v>548</v>
      </c>
      <c r="G41" s="5"/>
      <c r="H41" s="19">
        <v>45899</v>
      </c>
      <c r="I41" s="19">
        <v>45930</v>
      </c>
      <c r="J41" s="18">
        <v>45960</v>
      </c>
      <c r="K41" s="28"/>
      <c r="L41" s="8" t="s">
        <v>612</v>
      </c>
    </row>
    <row r="42" spans="1:13" x14ac:dyDescent="0.35">
      <c r="A42" s="8" t="s">
        <v>164</v>
      </c>
      <c r="B42" s="9" t="s">
        <v>692</v>
      </c>
      <c r="C42" s="9" t="s">
        <v>693</v>
      </c>
      <c r="D42" s="7" t="s">
        <v>669</v>
      </c>
      <c r="E42" s="32">
        <v>1000000</v>
      </c>
      <c r="F42" s="5" t="s">
        <v>548</v>
      </c>
      <c r="G42" s="5"/>
      <c r="H42" s="28">
        <v>45839</v>
      </c>
      <c r="I42" s="19">
        <v>45870</v>
      </c>
      <c r="J42" s="19">
        <v>45900</v>
      </c>
      <c r="K42" s="28"/>
      <c r="L42" s="8" t="s">
        <v>612</v>
      </c>
    </row>
    <row r="43" spans="1:13" x14ac:dyDescent="0.35">
      <c r="A43" s="8" t="s">
        <v>164</v>
      </c>
      <c r="B43" s="9" t="s">
        <v>694</v>
      </c>
      <c r="C43" s="9" t="s">
        <v>693</v>
      </c>
      <c r="D43" s="7" t="s">
        <v>669</v>
      </c>
      <c r="E43" s="32">
        <v>1000000</v>
      </c>
      <c r="F43" s="5" t="s">
        <v>548</v>
      </c>
      <c r="G43" s="5"/>
      <c r="H43" s="28">
        <v>45839</v>
      </c>
      <c r="I43" s="19">
        <v>45870</v>
      </c>
      <c r="J43" s="19">
        <v>45900</v>
      </c>
      <c r="K43" s="28"/>
      <c r="L43" s="8" t="s">
        <v>612</v>
      </c>
    </row>
    <row r="44" spans="1:13" x14ac:dyDescent="0.35">
      <c r="A44" s="8" t="s">
        <v>164</v>
      </c>
      <c r="B44" s="26" t="s">
        <v>613</v>
      </c>
      <c r="C44" s="11" t="s">
        <v>614</v>
      </c>
      <c r="D44" s="4" t="s">
        <v>796</v>
      </c>
      <c r="E44" s="33">
        <v>10000000</v>
      </c>
      <c r="F44" s="5" t="s">
        <v>548</v>
      </c>
      <c r="G44" s="5"/>
      <c r="H44" s="20">
        <v>45870</v>
      </c>
      <c r="I44" s="20">
        <v>45962</v>
      </c>
      <c r="J44" s="18">
        <v>45992</v>
      </c>
      <c r="K44" s="20"/>
      <c r="L44" s="8" t="s">
        <v>612</v>
      </c>
    </row>
    <row r="45" spans="1:13" ht="14.5" x14ac:dyDescent="0.35">
      <c r="A45" s="38">
        <v>41310</v>
      </c>
      <c r="B45" s="38" t="s">
        <v>1091</v>
      </c>
      <c r="C45" s="38" t="s">
        <v>1126</v>
      </c>
      <c r="D45" s="38" t="s">
        <v>1105</v>
      </c>
      <c r="E45" s="39">
        <v>250000</v>
      </c>
      <c r="F45" s="8" t="s">
        <v>548</v>
      </c>
      <c r="H45" s="18">
        <f>J45-7*8</f>
        <v>45845</v>
      </c>
      <c r="I45" s="18">
        <f>J45-7*1</f>
        <v>45894</v>
      </c>
      <c r="J45" s="40">
        <v>45901</v>
      </c>
      <c r="K45" s="40">
        <v>46021</v>
      </c>
      <c r="L45" s="8" t="s">
        <v>591</v>
      </c>
      <c r="M45" s="38"/>
    </row>
    <row r="46" spans="1:13" ht="14.5" x14ac:dyDescent="0.35">
      <c r="A46" s="38">
        <v>41311</v>
      </c>
      <c r="B46" s="38" t="s">
        <v>1092</v>
      </c>
      <c r="C46" s="38" t="s">
        <v>1126</v>
      </c>
      <c r="D46" s="38" t="s">
        <v>1105</v>
      </c>
      <c r="E46" s="39">
        <v>350000</v>
      </c>
      <c r="F46" s="8" t="s">
        <v>548</v>
      </c>
      <c r="H46" s="18">
        <f>J46-7*8</f>
        <v>45845</v>
      </c>
      <c r="I46" s="18">
        <f>J46-7*1</f>
        <v>45894</v>
      </c>
      <c r="J46" s="40">
        <v>45901</v>
      </c>
      <c r="K46" s="40">
        <v>46108</v>
      </c>
      <c r="L46" s="8" t="s">
        <v>591</v>
      </c>
      <c r="M46" s="38"/>
    </row>
    <row r="47" spans="1:13" ht="14.5" x14ac:dyDescent="0.35">
      <c r="A47" s="38">
        <v>41312</v>
      </c>
      <c r="B47" s="38" t="s">
        <v>1093</v>
      </c>
      <c r="C47" s="38" t="s">
        <v>1126</v>
      </c>
      <c r="D47" s="38" t="s">
        <v>1105</v>
      </c>
      <c r="E47" s="39">
        <v>100000</v>
      </c>
      <c r="F47" s="8" t="s">
        <v>548</v>
      </c>
      <c r="H47" s="18">
        <f>J47-7*8</f>
        <v>45814</v>
      </c>
      <c r="I47" s="18">
        <f>J47-7*1</f>
        <v>45863</v>
      </c>
      <c r="J47" s="40">
        <v>45870</v>
      </c>
      <c r="K47" s="40">
        <v>46104</v>
      </c>
      <c r="L47" s="8" t="s">
        <v>591</v>
      </c>
      <c r="M47" s="38"/>
    </row>
    <row r="48" spans="1:13" ht="28" x14ac:dyDescent="0.35">
      <c r="A48" s="8" t="s">
        <v>164</v>
      </c>
      <c r="B48" s="9" t="s">
        <v>667</v>
      </c>
      <c r="C48" s="9" t="s">
        <v>668</v>
      </c>
      <c r="D48" s="7" t="s">
        <v>669</v>
      </c>
      <c r="E48" s="32">
        <v>2000000</v>
      </c>
      <c r="F48" s="5" t="s">
        <v>548</v>
      </c>
      <c r="G48" s="5"/>
      <c r="H48" s="19">
        <v>45809</v>
      </c>
      <c r="I48" s="19">
        <v>45870</v>
      </c>
      <c r="J48" s="19">
        <v>45901</v>
      </c>
      <c r="L48" s="8" t="s">
        <v>612</v>
      </c>
    </row>
    <row r="49" spans="1:13" x14ac:dyDescent="0.35">
      <c r="A49" s="8" t="s">
        <v>164</v>
      </c>
      <c r="B49" s="26" t="s">
        <v>627</v>
      </c>
      <c r="C49" s="11" t="s">
        <v>628</v>
      </c>
      <c r="D49" s="4" t="s">
        <v>796</v>
      </c>
      <c r="E49" s="33">
        <v>20000000</v>
      </c>
      <c r="F49" s="5" t="s">
        <v>548</v>
      </c>
      <c r="G49" s="5"/>
      <c r="H49" s="20">
        <v>47574</v>
      </c>
      <c r="I49" s="20">
        <v>47696</v>
      </c>
      <c r="J49" s="18">
        <v>47726</v>
      </c>
      <c r="K49" s="20"/>
      <c r="L49" s="8" t="s">
        <v>612</v>
      </c>
    </row>
    <row r="50" spans="1:13" x14ac:dyDescent="0.35">
      <c r="A50" s="8" t="s">
        <v>164</v>
      </c>
      <c r="B50" s="26" t="s">
        <v>630</v>
      </c>
      <c r="C50" s="11" t="s">
        <v>631</v>
      </c>
      <c r="D50" s="4" t="s">
        <v>796</v>
      </c>
      <c r="E50" s="33">
        <v>50000000</v>
      </c>
      <c r="F50" s="5" t="s">
        <v>548</v>
      </c>
      <c r="G50" s="5"/>
      <c r="H50" s="20">
        <v>47574</v>
      </c>
      <c r="I50" s="20">
        <v>47696</v>
      </c>
      <c r="J50" s="18">
        <v>47726</v>
      </c>
      <c r="K50" s="20"/>
      <c r="L50" s="8" t="s">
        <v>612</v>
      </c>
    </row>
    <row r="51" spans="1:13" ht="14.5" x14ac:dyDescent="0.35">
      <c r="A51" s="38">
        <v>40767</v>
      </c>
      <c r="B51" s="38" t="s">
        <v>1083</v>
      </c>
      <c r="C51" s="38" t="s">
        <v>1118</v>
      </c>
      <c r="D51" s="38" t="s">
        <v>1100</v>
      </c>
      <c r="E51" s="39">
        <v>30000</v>
      </c>
      <c r="F51" s="8" t="s">
        <v>548</v>
      </c>
      <c r="H51" s="18">
        <f>J51-7*8</f>
        <v>45807</v>
      </c>
      <c r="I51" s="18">
        <f>J51-7*1</f>
        <v>45856</v>
      </c>
      <c r="J51" s="40">
        <v>45863</v>
      </c>
      <c r="K51" s="40">
        <v>46112</v>
      </c>
      <c r="L51" s="8" t="s">
        <v>591</v>
      </c>
      <c r="M51" s="38"/>
    </row>
    <row r="52" spans="1:13" ht="14.5" x14ac:dyDescent="0.35">
      <c r="A52" s="38">
        <v>41188</v>
      </c>
      <c r="B52" s="38" t="s">
        <v>1086</v>
      </c>
      <c r="C52" s="38" t="s">
        <v>1121</v>
      </c>
      <c r="D52" s="38" t="s">
        <v>1108</v>
      </c>
      <c r="E52" s="39">
        <v>660000</v>
      </c>
      <c r="F52" s="8" t="s">
        <v>548</v>
      </c>
      <c r="H52" s="18">
        <f>J52-7*8</f>
        <v>45877</v>
      </c>
      <c r="I52" s="18">
        <f>J52-7*1</f>
        <v>45926</v>
      </c>
      <c r="J52" s="40">
        <v>45933</v>
      </c>
      <c r="K52" s="40">
        <v>46101</v>
      </c>
      <c r="L52" s="8" t="s">
        <v>591</v>
      </c>
      <c r="M52" s="38"/>
    </row>
    <row r="53" spans="1:13" x14ac:dyDescent="0.35">
      <c r="A53" s="8" t="s">
        <v>164</v>
      </c>
      <c r="B53" s="9" t="s">
        <v>696</v>
      </c>
      <c r="C53" s="9" t="s">
        <v>697</v>
      </c>
      <c r="D53" s="7" t="s">
        <v>669</v>
      </c>
      <c r="E53" s="32">
        <v>1000000</v>
      </c>
      <c r="F53" s="5" t="s">
        <v>548</v>
      </c>
      <c r="G53" s="5"/>
      <c r="H53" s="19">
        <v>45931</v>
      </c>
      <c r="I53" s="19">
        <v>46022</v>
      </c>
      <c r="J53" s="19">
        <v>46053</v>
      </c>
      <c r="L53" s="8" t="s">
        <v>612</v>
      </c>
    </row>
    <row r="54" spans="1:13" x14ac:dyDescent="0.35">
      <c r="A54" s="8" t="s">
        <v>164</v>
      </c>
      <c r="B54" s="9" t="s">
        <v>681</v>
      </c>
      <c r="C54" s="9" t="s">
        <v>682</v>
      </c>
      <c r="D54" s="7" t="s">
        <v>669</v>
      </c>
      <c r="E54" s="32">
        <v>1000000</v>
      </c>
      <c r="F54" s="5" t="s">
        <v>548</v>
      </c>
      <c r="G54" s="5"/>
      <c r="H54" s="19">
        <v>45809</v>
      </c>
      <c r="I54" s="19">
        <v>45901</v>
      </c>
      <c r="J54" s="19">
        <v>45901</v>
      </c>
      <c r="L54" s="8" t="s">
        <v>612</v>
      </c>
    </row>
    <row r="55" spans="1:13" x14ac:dyDescent="0.35">
      <c r="A55" s="8" t="s">
        <v>164</v>
      </c>
      <c r="B55" s="26" t="s">
        <v>625</v>
      </c>
      <c r="C55" s="11" t="s">
        <v>626</v>
      </c>
      <c r="D55" s="4" t="s">
        <v>796</v>
      </c>
      <c r="E55" s="33">
        <v>10000000</v>
      </c>
      <c r="F55" s="5" t="s">
        <v>548</v>
      </c>
      <c r="G55" s="5"/>
      <c r="H55" s="20">
        <v>47574</v>
      </c>
      <c r="I55" s="20">
        <v>47574</v>
      </c>
      <c r="J55" s="18">
        <v>47604</v>
      </c>
      <c r="K55" s="20"/>
      <c r="L55" s="8" t="s">
        <v>612</v>
      </c>
    </row>
    <row r="56" spans="1:13" x14ac:dyDescent="0.35">
      <c r="A56" s="8" t="s">
        <v>164</v>
      </c>
      <c r="B56" s="26" t="s">
        <v>618</v>
      </c>
      <c r="C56" s="11" t="s">
        <v>619</v>
      </c>
      <c r="D56" s="4" t="s">
        <v>796</v>
      </c>
      <c r="E56" s="33">
        <v>20000000</v>
      </c>
      <c r="F56" s="5" t="s">
        <v>548</v>
      </c>
      <c r="G56" s="5"/>
      <c r="H56" s="20">
        <v>46874</v>
      </c>
      <c r="I56" s="20">
        <v>46997</v>
      </c>
      <c r="J56" s="18">
        <v>47027</v>
      </c>
      <c r="K56" s="20"/>
      <c r="L56" s="8" t="s">
        <v>612</v>
      </c>
    </row>
    <row r="57" spans="1:13" ht="14.5" x14ac:dyDescent="0.35">
      <c r="A57" s="38">
        <v>41060</v>
      </c>
      <c r="B57" s="38" t="s">
        <v>1085</v>
      </c>
      <c r="C57" s="38" t="s">
        <v>1120</v>
      </c>
      <c r="D57" s="38" t="s">
        <v>1097</v>
      </c>
      <c r="E57" s="39">
        <v>25000</v>
      </c>
      <c r="F57" s="8" t="s">
        <v>548</v>
      </c>
      <c r="H57" s="18">
        <f>J57-7*8</f>
        <v>45837</v>
      </c>
      <c r="I57" s="18">
        <f>J57-7*1</f>
        <v>45886</v>
      </c>
      <c r="J57" s="40">
        <v>45893</v>
      </c>
      <c r="K57" s="40">
        <v>47573</v>
      </c>
      <c r="L57" s="8" t="s">
        <v>591</v>
      </c>
      <c r="M57" s="38"/>
    </row>
    <row r="58" spans="1:13" ht="14.5" x14ac:dyDescent="0.35">
      <c r="A58" s="38">
        <v>41296</v>
      </c>
      <c r="B58" s="38" t="s">
        <v>1090</v>
      </c>
      <c r="C58" s="38" t="s">
        <v>1125</v>
      </c>
      <c r="D58" s="38" t="s">
        <v>1101</v>
      </c>
      <c r="E58" s="39">
        <v>249000</v>
      </c>
      <c r="F58" s="8" t="s">
        <v>548</v>
      </c>
      <c r="H58" s="18">
        <f>J58-7*8</f>
        <v>45936</v>
      </c>
      <c r="I58" s="18">
        <f>J58-7*1</f>
        <v>45985</v>
      </c>
      <c r="J58" s="40">
        <v>45992</v>
      </c>
      <c r="K58" s="40">
        <v>46021</v>
      </c>
      <c r="L58" s="8" t="s">
        <v>591</v>
      </c>
      <c r="M58" s="38"/>
    </row>
    <row r="59" spans="1:13" ht="28" x14ac:dyDescent="0.35">
      <c r="A59" s="8" t="s">
        <v>164</v>
      </c>
      <c r="B59" s="27" t="s">
        <v>638</v>
      </c>
      <c r="C59" s="9" t="s">
        <v>1132</v>
      </c>
      <c r="D59" s="7" t="s">
        <v>634</v>
      </c>
      <c r="E59" s="33">
        <v>30000000</v>
      </c>
      <c r="F59" s="5" t="s">
        <v>548</v>
      </c>
      <c r="G59" s="5"/>
      <c r="H59" s="28">
        <v>46327</v>
      </c>
      <c r="I59" s="19">
        <v>46477</v>
      </c>
      <c r="J59" s="18">
        <v>46507</v>
      </c>
      <c r="K59" s="28"/>
      <c r="L59" s="8" t="s">
        <v>612</v>
      </c>
    </row>
    <row r="60" spans="1:13" ht="28" x14ac:dyDescent="0.35">
      <c r="A60" s="8" t="s">
        <v>164</v>
      </c>
      <c r="B60" s="30" t="s">
        <v>638</v>
      </c>
      <c r="C60" s="12" t="s">
        <v>1131</v>
      </c>
      <c r="D60" s="7" t="s">
        <v>634</v>
      </c>
      <c r="E60" s="32">
        <v>2000000</v>
      </c>
      <c r="F60" s="5" t="s">
        <v>548</v>
      </c>
      <c r="G60" s="5"/>
      <c r="H60" s="28">
        <v>45818</v>
      </c>
      <c r="I60" s="28">
        <v>45869</v>
      </c>
      <c r="J60" s="20">
        <v>45899</v>
      </c>
      <c r="K60" s="28"/>
      <c r="L60" s="11" t="s">
        <v>612</v>
      </c>
    </row>
    <row r="61" spans="1:13" ht="14.5" x14ac:dyDescent="0.35">
      <c r="A61" s="38">
        <v>40289</v>
      </c>
      <c r="B61" s="38" t="s">
        <v>1075</v>
      </c>
      <c r="C61" s="38" t="s">
        <v>1111</v>
      </c>
      <c r="D61" s="38" t="s">
        <v>1100</v>
      </c>
      <c r="E61" s="39">
        <v>800000</v>
      </c>
      <c r="F61" s="8" t="s">
        <v>548</v>
      </c>
      <c r="H61" s="18">
        <f>J61-7*8</f>
        <v>45845</v>
      </c>
      <c r="I61" s="18">
        <f>J61-7*1</f>
        <v>45894</v>
      </c>
      <c r="J61" s="40">
        <v>45901</v>
      </c>
      <c r="K61" s="40">
        <v>46673</v>
      </c>
      <c r="L61" s="8" t="s">
        <v>591</v>
      </c>
      <c r="M61" s="38"/>
    </row>
    <row r="62" spans="1:13" ht="28" x14ac:dyDescent="0.35">
      <c r="A62" s="8" t="s">
        <v>164</v>
      </c>
      <c r="B62" s="27" t="s">
        <v>963</v>
      </c>
      <c r="C62" s="9" t="s">
        <v>1132</v>
      </c>
      <c r="D62" s="7" t="s">
        <v>634</v>
      </c>
      <c r="E62" s="33">
        <v>7500000</v>
      </c>
      <c r="F62" s="5" t="s">
        <v>548</v>
      </c>
      <c r="G62" s="5"/>
      <c r="H62" s="19">
        <v>45839</v>
      </c>
      <c r="I62" s="19">
        <v>45900</v>
      </c>
      <c r="J62" s="18">
        <v>45930</v>
      </c>
      <c r="K62" s="28"/>
      <c r="L62" s="8" t="s">
        <v>612</v>
      </c>
    </row>
    <row r="63" spans="1:13" ht="70" x14ac:dyDescent="0.35">
      <c r="A63" s="8" t="s">
        <v>164</v>
      </c>
      <c r="B63" s="26" t="s">
        <v>610</v>
      </c>
      <c r="C63" s="12" t="s">
        <v>611</v>
      </c>
      <c r="D63" s="4" t="s">
        <v>796</v>
      </c>
      <c r="E63" s="32">
        <v>1000000</v>
      </c>
      <c r="F63" s="5" t="s">
        <v>548</v>
      </c>
      <c r="G63" s="5"/>
      <c r="H63" s="20">
        <v>45809</v>
      </c>
      <c r="I63" s="20">
        <v>45962</v>
      </c>
      <c r="J63" s="18">
        <v>45992</v>
      </c>
      <c r="K63" s="13">
        <v>46508</v>
      </c>
      <c r="L63" s="8" t="s">
        <v>612</v>
      </c>
    </row>
    <row r="64" spans="1:13" x14ac:dyDescent="0.35">
      <c r="A64" s="8" t="s">
        <v>164</v>
      </c>
      <c r="B64" s="27" t="s">
        <v>632</v>
      </c>
      <c r="C64" s="9" t="s">
        <v>633</v>
      </c>
      <c r="D64" s="7" t="s">
        <v>634</v>
      </c>
      <c r="E64" s="34">
        <v>500000</v>
      </c>
      <c r="F64" s="5" t="s">
        <v>548</v>
      </c>
      <c r="G64" s="5"/>
      <c r="H64" s="19">
        <v>46023</v>
      </c>
      <c r="I64" s="19">
        <v>46111</v>
      </c>
      <c r="J64" s="18">
        <v>46141</v>
      </c>
      <c r="K64" s="28"/>
      <c r="L64" s="8" t="s">
        <v>612</v>
      </c>
    </row>
    <row r="65" spans="1:13" ht="14.5" x14ac:dyDescent="0.35">
      <c r="A65" s="38">
        <v>40946</v>
      </c>
      <c r="B65" s="38" t="s">
        <v>1084</v>
      </c>
      <c r="C65" s="38" t="s">
        <v>1119</v>
      </c>
      <c r="D65" s="38" t="s">
        <v>1106</v>
      </c>
      <c r="E65" s="39">
        <v>900000</v>
      </c>
      <c r="F65" s="8" t="s">
        <v>548</v>
      </c>
      <c r="H65" s="18">
        <f>J65-7*8</f>
        <v>45814</v>
      </c>
      <c r="I65" s="18">
        <f>J65-7*1</f>
        <v>45863</v>
      </c>
      <c r="J65" s="40">
        <v>45870</v>
      </c>
      <c r="K65" s="40">
        <v>45894</v>
      </c>
      <c r="L65" s="8" t="s">
        <v>591</v>
      </c>
      <c r="M65" s="38"/>
    </row>
    <row r="66" spans="1:13" x14ac:dyDescent="0.35">
      <c r="A66" s="8" t="s">
        <v>164</v>
      </c>
      <c r="B66" s="9" t="s">
        <v>683</v>
      </c>
      <c r="C66" s="9" t="s">
        <v>684</v>
      </c>
      <c r="D66" s="7" t="s">
        <v>669</v>
      </c>
      <c r="E66" s="32">
        <v>1000000</v>
      </c>
      <c r="F66" s="5" t="s">
        <v>548</v>
      </c>
      <c r="G66" s="5"/>
      <c r="H66" s="19">
        <v>45809</v>
      </c>
      <c r="I66" s="19">
        <v>45901</v>
      </c>
      <c r="J66" s="19">
        <v>45901</v>
      </c>
      <c r="L66" s="8" t="s">
        <v>612</v>
      </c>
    </row>
    <row r="67" spans="1:13" x14ac:dyDescent="0.35">
      <c r="A67" s="8" t="s">
        <v>164</v>
      </c>
      <c r="B67" s="9" t="s">
        <v>702</v>
      </c>
      <c r="C67" s="9" t="s">
        <v>703</v>
      </c>
      <c r="D67" s="7" t="s">
        <v>669</v>
      </c>
      <c r="E67" s="34">
        <v>500000</v>
      </c>
      <c r="F67" s="5" t="s">
        <v>548</v>
      </c>
      <c r="G67" s="5"/>
      <c r="H67" s="19">
        <v>46113</v>
      </c>
      <c r="I67" s="19">
        <v>46204</v>
      </c>
      <c r="J67" s="19">
        <v>46235</v>
      </c>
      <c r="L67" s="8" t="s">
        <v>612</v>
      </c>
    </row>
    <row r="68" spans="1:13" ht="14.5" x14ac:dyDescent="0.35">
      <c r="A68" s="38">
        <v>40429</v>
      </c>
      <c r="B68" s="38" t="s">
        <v>1077</v>
      </c>
      <c r="C68" s="38" t="s">
        <v>1077</v>
      </c>
      <c r="D68" s="38" t="s">
        <v>1103</v>
      </c>
      <c r="E68" s="39">
        <v>390000</v>
      </c>
      <c r="F68" s="8" t="s">
        <v>548</v>
      </c>
      <c r="H68" s="18">
        <f>J68-7*8</f>
        <v>46057</v>
      </c>
      <c r="I68" s="18">
        <f>J68-7*1</f>
        <v>46106</v>
      </c>
      <c r="J68" s="40">
        <v>46113</v>
      </c>
      <c r="K68" s="40">
        <v>46170</v>
      </c>
      <c r="L68" s="8" t="s">
        <v>591</v>
      </c>
      <c r="M68" s="38"/>
    </row>
    <row r="69" spans="1:13" x14ac:dyDescent="0.35">
      <c r="A69" s="8" t="s">
        <v>164</v>
      </c>
      <c r="B69" s="26" t="s">
        <v>623</v>
      </c>
      <c r="C69" s="11" t="s">
        <v>624</v>
      </c>
      <c r="D69" s="4" t="s">
        <v>796</v>
      </c>
      <c r="E69" s="33">
        <v>20000000</v>
      </c>
      <c r="F69" s="5" t="s">
        <v>548</v>
      </c>
      <c r="G69" s="5"/>
      <c r="H69" s="20">
        <v>47209</v>
      </c>
      <c r="I69" s="20">
        <v>47331</v>
      </c>
      <c r="J69" s="18">
        <v>47361</v>
      </c>
      <c r="K69" s="20"/>
      <c r="L69" s="8" t="s">
        <v>612</v>
      </c>
    </row>
    <row r="70" spans="1:13" ht="14.5" x14ac:dyDescent="0.35">
      <c r="A70" s="38">
        <v>40716</v>
      </c>
      <c r="B70" s="38" t="s">
        <v>1082</v>
      </c>
      <c r="C70" s="38" t="s">
        <v>1117</v>
      </c>
      <c r="D70" s="38" t="s">
        <v>594</v>
      </c>
      <c r="E70" s="39">
        <v>40000000</v>
      </c>
      <c r="F70" s="8" t="s">
        <v>548</v>
      </c>
      <c r="H70" s="18">
        <f>J70-7*8</f>
        <v>46057</v>
      </c>
      <c r="I70" s="18">
        <f>J70-7*1</f>
        <v>46106</v>
      </c>
      <c r="J70" s="40">
        <v>46113</v>
      </c>
      <c r="K70" s="38"/>
      <c r="L70" s="8" t="s">
        <v>591</v>
      </c>
      <c r="M70" s="38"/>
    </row>
    <row r="71" spans="1:13" ht="28" x14ac:dyDescent="0.35">
      <c r="A71" s="8" t="s">
        <v>164</v>
      </c>
      <c r="B71" s="27" t="s">
        <v>646</v>
      </c>
      <c r="C71" s="9" t="s">
        <v>1132</v>
      </c>
      <c r="D71" s="7" t="s">
        <v>634</v>
      </c>
      <c r="E71" s="33">
        <v>5000000</v>
      </c>
      <c r="F71" s="5" t="s">
        <v>548</v>
      </c>
      <c r="G71" s="5"/>
      <c r="H71" s="19">
        <v>46296</v>
      </c>
      <c r="I71" s="19">
        <v>46388</v>
      </c>
      <c r="J71" s="18">
        <v>46418</v>
      </c>
      <c r="K71" s="28"/>
      <c r="L71" s="8" t="s">
        <v>612</v>
      </c>
    </row>
    <row r="72" spans="1:13" x14ac:dyDescent="0.35">
      <c r="A72" s="8" t="s">
        <v>164</v>
      </c>
      <c r="B72" s="9" t="s">
        <v>685</v>
      </c>
      <c r="C72" s="9" t="s">
        <v>686</v>
      </c>
      <c r="D72" s="7" t="s">
        <v>669</v>
      </c>
      <c r="E72" s="34">
        <v>500000</v>
      </c>
      <c r="F72" s="5" t="s">
        <v>548</v>
      </c>
      <c r="G72" s="5"/>
      <c r="H72" s="19">
        <v>45809</v>
      </c>
      <c r="I72" s="19">
        <v>45901</v>
      </c>
      <c r="J72" s="19">
        <v>45901</v>
      </c>
      <c r="L72" s="8" t="s">
        <v>612</v>
      </c>
    </row>
    <row r="73" spans="1:13" ht="27.65" customHeight="1" x14ac:dyDescent="0.35">
      <c r="A73" s="38">
        <v>40241</v>
      </c>
      <c r="B73" s="38" t="s">
        <v>1074</v>
      </c>
      <c r="C73" s="38" t="s">
        <v>1110</v>
      </c>
      <c r="D73" s="38" t="s">
        <v>1099</v>
      </c>
      <c r="E73" s="39">
        <v>1000000</v>
      </c>
      <c r="F73" s="8" t="s">
        <v>548</v>
      </c>
      <c r="H73" s="18">
        <f>J73-7*8</f>
        <v>45966</v>
      </c>
      <c r="I73" s="18">
        <f>J73-7*1</f>
        <v>46015</v>
      </c>
      <c r="J73" s="40">
        <v>46022</v>
      </c>
      <c r="K73" s="40">
        <v>46544</v>
      </c>
      <c r="L73" s="8" t="s">
        <v>591</v>
      </c>
      <c r="M73" s="38"/>
    </row>
    <row r="74" spans="1:13" ht="14.5" x14ac:dyDescent="0.35">
      <c r="A74" s="38">
        <v>41294</v>
      </c>
      <c r="B74" s="38" t="s">
        <v>1089</v>
      </c>
      <c r="C74" s="38" t="s">
        <v>1124</v>
      </c>
      <c r="D74" s="38" t="s">
        <v>1098</v>
      </c>
      <c r="E74" s="39">
        <v>90000</v>
      </c>
      <c r="F74" s="8" t="s">
        <v>548</v>
      </c>
      <c r="H74" s="18">
        <f>J74-7*8</f>
        <v>45905</v>
      </c>
      <c r="I74" s="18">
        <f>J74-7*1</f>
        <v>45954</v>
      </c>
      <c r="J74" s="40">
        <v>45961</v>
      </c>
      <c r="K74" s="40">
        <v>46021</v>
      </c>
      <c r="L74" s="8" t="s">
        <v>591</v>
      </c>
      <c r="M74" s="38"/>
    </row>
    <row r="75" spans="1:13" ht="28" x14ac:dyDescent="0.35">
      <c r="A75" s="8" t="s">
        <v>164</v>
      </c>
      <c r="B75" s="27" t="s">
        <v>643</v>
      </c>
      <c r="C75" s="9" t="s">
        <v>1137</v>
      </c>
      <c r="D75" s="7" t="s">
        <v>634</v>
      </c>
      <c r="E75" s="32">
        <v>2000000</v>
      </c>
      <c r="F75" s="5" t="s">
        <v>548</v>
      </c>
      <c r="G75" s="5"/>
      <c r="H75" s="19">
        <v>45938</v>
      </c>
      <c r="I75" s="19">
        <v>46023</v>
      </c>
      <c r="J75" s="18">
        <v>46053</v>
      </c>
      <c r="K75" s="28"/>
      <c r="L75" s="8" t="s">
        <v>612</v>
      </c>
    </row>
    <row r="76" spans="1:13" ht="28" x14ac:dyDescent="0.35">
      <c r="A76" s="8" t="s">
        <v>164</v>
      </c>
      <c r="B76" s="9" t="s">
        <v>675</v>
      </c>
      <c r="C76" s="9" t="s">
        <v>676</v>
      </c>
      <c r="D76" s="7" t="s">
        <v>669</v>
      </c>
      <c r="E76" s="33">
        <v>10000000</v>
      </c>
      <c r="F76" s="5" t="s">
        <v>548</v>
      </c>
      <c r="G76" s="5"/>
      <c r="H76" s="19">
        <v>45748</v>
      </c>
      <c r="I76" s="19">
        <v>46112</v>
      </c>
      <c r="J76" s="19" t="s">
        <v>674</v>
      </c>
      <c r="L76" s="8" t="s">
        <v>612</v>
      </c>
    </row>
    <row r="77" spans="1:13" ht="28" x14ac:dyDescent="0.35">
      <c r="A77" s="8" t="s">
        <v>164</v>
      </c>
      <c r="B77" s="9" t="s">
        <v>672</v>
      </c>
      <c r="C77" s="9" t="s">
        <v>673</v>
      </c>
      <c r="D77" s="7" t="s">
        <v>669</v>
      </c>
      <c r="E77" s="33">
        <v>30000000</v>
      </c>
      <c r="F77" s="5" t="s">
        <v>548</v>
      </c>
      <c r="G77" s="5"/>
      <c r="H77" s="19">
        <v>45748</v>
      </c>
      <c r="I77" s="19">
        <v>46112</v>
      </c>
      <c r="J77" s="19" t="s">
        <v>674</v>
      </c>
      <c r="L77" s="8" t="s">
        <v>612</v>
      </c>
    </row>
    <row r="78" spans="1:13" ht="28" x14ac:dyDescent="0.35">
      <c r="A78" s="8" t="s">
        <v>164</v>
      </c>
      <c r="B78" s="9" t="s">
        <v>677</v>
      </c>
      <c r="C78" s="9" t="s">
        <v>678</v>
      </c>
      <c r="D78" s="7" t="s">
        <v>669</v>
      </c>
      <c r="E78" s="33">
        <v>10000000</v>
      </c>
      <c r="F78" s="5" t="s">
        <v>548</v>
      </c>
      <c r="G78" s="5"/>
      <c r="H78" s="19">
        <v>45748</v>
      </c>
      <c r="I78" s="19">
        <v>46112</v>
      </c>
      <c r="J78" s="19" t="s">
        <v>674</v>
      </c>
      <c r="L78" s="8" t="s">
        <v>612</v>
      </c>
    </row>
    <row r="79" spans="1:13" ht="52" customHeight="1" x14ac:dyDescent="0.35">
      <c r="A79" s="8" t="s">
        <v>164</v>
      </c>
      <c r="B79" s="9" t="s">
        <v>698</v>
      </c>
      <c r="C79" s="9" t="s">
        <v>676</v>
      </c>
      <c r="D79" s="7" t="s">
        <v>669</v>
      </c>
      <c r="E79" s="33">
        <v>10000000</v>
      </c>
      <c r="F79" s="5" t="s">
        <v>548</v>
      </c>
      <c r="G79" s="5"/>
      <c r="H79" s="28">
        <v>45962</v>
      </c>
      <c r="I79" s="19">
        <v>46113</v>
      </c>
      <c r="J79" s="19">
        <v>46143</v>
      </c>
      <c r="K79" s="28"/>
      <c r="L79" s="8" t="s">
        <v>612</v>
      </c>
    </row>
    <row r="80" spans="1:13" ht="28" x14ac:dyDescent="0.35">
      <c r="A80" s="8" t="s">
        <v>164</v>
      </c>
      <c r="B80" s="9" t="s">
        <v>699</v>
      </c>
      <c r="C80" s="9" t="s">
        <v>673</v>
      </c>
      <c r="D80" s="7" t="s">
        <v>669</v>
      </c>
      <c r="E80" s="33">
        <v>30000000</v>
      </c>
      <c r="F80" s="5" t="s">
        <v>548</v>
      </c>
      <c r="G80" s="5"/>
      <c r="H80" s="28">
        <v>45962</v>
      </c>
      <c r="I80" s="19">
        <v>46113</v>
      </c>
      <c r="J80" s="19">
        <v>46143</v>
      </c>
      <c r="K80" s="28"/>
      <c r="L80" s="8" t="s">
        <v>612</v>
      </c>
    </row>
    <row r="81" spans="1:12" ht="28" x14ac:dyDescent="0.35">
      <c r="A81" s="8" t="s">
        <v>164</v>
      </c>
      <c r="B81" s="9" t="s">
        <v>700</v>
      </c>
      <c r="C81" s="9" t="s">
        <v>678</v>
      </c>
      <c r="D81" s="7" t="s">
        <v>669</v>
      </c>
      <c r="E81" s="33">
        <v>10000000</v>
      </c>
      <c r="F81" s="5" t="s">
        <v>548</v>
      </c>
      <c r="G81" s="5"/>
      <c r="H81" s="28">
        <v>45962</v>
      </c>
      <c r="I81" s="19">
        <v>46113</v>
      </c>
      <c r="J81" s="19">
        <v>46143</v>
      </c>
      <c r="K81" s="28"/>
      <c r="L81" s="8" t="s">
        <v>612</v>
      </c>
    </row>
    <row r="82" spans="1:12" x14ac:dyDescent="0.35">
      <c r="A82" s="8" t="s">
        <v>164</v>
      </c>
      <c r="B82" s="9" t="s">
        <v>687</v>
      </c>
      <c r="C82" s="9" t="s">
        <v>688</v>
      </c>
      <c r="D82" s="7" t="s">
        <v>669</v>
      </c>
      <c r="E82" s="32">
        <v>1000000</v>
      </c>
      <c r="F82" s="5" t="s">
        <v>548</v>
      </c>
      <c r="G82" s="5"/>
      <c r="H82" s="19">
        <v>45748</v>
      </c>
      <c r="I82" s="19">
        <v>46112</v>
      </c>
      <c r="J82" s="19" t="s">
        <v>674</v>
      </c>
      <c r="L82" s="8" t="s">
        <v>612</v>
      </c>
    </row>
    <row r="83" spans="1:12" ht="28" x14ac:dyDescent="0.35">
      <c r="A83" s="8" t="s">
        <v>164</v>
      </c>
      <c r="B83" s="9" t="s">
        <v>689</v>
      </c>
      <c r="C83" s="9" t="s">
        <v>690</v>
      </c>
      <c r="D83" s="7" t="s">
        <v>669</v>
      </c>
      <c r="E83" s="32">
        <v>1000000</v>
      </c>
      <c r="F83" s="5" t="s">
        <v>548</v>
      </c>
      <c r="G83" s="5"/>
      <c r="H83" s="19">
        <v>45748</v>
      </c>
      <c r="I83" s="19">
        <v>46112</v>
      </c>
      <c r="J83" s="19" t="s">
        <v>674</v>
      </c>
      <c r="L83" s="8" t="s">
        <v>612</v>
      </c>
    </row>
    <row r="84" spans="1:12" x14ac:dyDescent="0.35">
      <c r="A84" s="8" t="s">
        <v>164</v>
      </c>
      <c r="B84" s="9" t="s">
        <v>701</v>
      </c>
      <c r="C84" s="9" t="s">
        <v>688</v>
      </c>
      <c r="D84" s="7" t="s">
        <v>669</v>
      </c>
      <c r="E84" s="32">
        <v>1000000</v>
      </c>
      <c r="F84" s="5" t="s">
        <v>548</v>
      </c>
      <c r="G84" s="5"/>
      <c r="H84" s="28">
        <v>45962</v>
      </c>
      <c r="I84" s="19">
        <v>46113</v>
      </c>
      <c r="J84" s="19">
        <v>46143</v>
      </c>
      <c r="K84" s="28"/>
      <c r="L84" s="8" t="s">
        <v>612</v>
      </c>
    </row>
    <row r="85" spans="1:12" x14ac:dyDescent="0.35">
      <c r="A85" s="8" t="s">
        <v>549</v>
      </c>
      <c r="B85" s="8" t="s">
        <v>550</v>
      </c>
      <c r="C85" s="8" t="s">
        <v>550</v>
      </c>
      <c r="D85" s="8" t="s">
        <v>513</v>
      </c>
      <c r="E85" s="32">
        <v>320000</v>
      </c>
      <c r="F85" s="8" t="s">
        <v>548</v>
      </c>
      <c r="G85" s="8" t="s">
        <v>551</v>
      </c>
      <c r="H85" s="36">
        <v>45809</v>
      </c>
      <c r="I85" s="18">
        <v>46204</v>
      </c>
      <c r="J85" s="18"/>
      <c r="K85" s="18"/>
      <c r="L85" s="8" t="s">
        <v>4</v>
      </c>
    </row>
    <row r="86" spans="1:12" ht="56" x14ac:dyDescent="0.35">
      <c r="A86" s="8" t="s">
        <v>581</v>
      </c>
      <c r="B86" s="8" t="s">
        <v>582</v>
      </c>
      <c r="C86" s="9" t="s">
        <v>815</v>
      </c>
      <c r="D86" s="4" t="s">
        <v>801</v>
      </c>
      <c r="E86" s="37">
        <v>70000000</v>
      </c>
      <c r="F86" s="9" t="s">
        <v>570</v>
      </c>
      <c r="G86" s="8" t="s">
        <v>583</v>
      </c>
      <c r="H86" s="10">
        <v>45901</v>
      </c>
      <c r="I86" s="18">
        <v>46204</v>
      </c>
      <c r="J86" s="10">
        <v>46296</v>
      </c>
      <c r="K86" s="10">
        <v>48121</v>
      </c>
      <c r="L86" s="8" t="s">
        <v>552</v>
      </c>
    </row>
    <row r="87" spans="1:12" ht="28" x14ac:dyDescent="0.35">
      <c r="A87" s="8" t="s">
        <v>587</v>
      </c>
      <c r="B87" s="8" t="s">
        <v>588</v>
      </c>
      <c r="C87" s="9" t="s">
        <v>596</v>
      </c>
      <c r="D87" s="4" t="s">
        <v>801</v>
      </c>
      <c r="E87" s="37">
        <v>16000000</v>
      </c>
      <c r="F87" s="9" t="s">
        <v>570</v>
      </c>
      <c r="G87" s="8" t="s">
        <v>589</v>
      </c>
      <c r="H87" s="10">
        <v>45901</v>
      </c>
      <c r="I87" s="18">
        <v>46143</v>
      </c>
      <c r="J87" s="10">
        <v>46143</v>
      </c>
      <c r="K87" s="10">
        <v>46508</v>
      </c>
      <c r="L87" s="8" t="s">
        <v>552</v>
      </c>
    </row>
    <row r="88" spans="1:12" ht="28" x14ac:dyDescent="0.35">
      <c r="A88" s="8" t="s">
        <v>569</v>
      </c>
      <c r="B88" s="8" t="s">
        <v>806</v>
      </c>
      <c r="C88" s="9" t="s">
        <v>807</v>
      </c>
      <c r="D88" s="4" t="s">
        <v>801</v>
      </c>
      <c r="E88" s="37">
        <v>1000000</v>
      </c>
      <c r="F88" s="9" t="s">
        <v>570</v>
      </c>
      <c r="G88" s="8" t="s">
        <v>571</v>
      </c>
      <c r="H88" s="10">
        <v>45839</v>
      </c>
      <c r="I88" s="18">
        <v>45901</v>
      </c>
      <c r="J88" s="10">
        <v>45901</v>
      </c>
      <c r="K88" s="10">
        <v>46265</v>
      </c>
      <c r="L88" s="8" t="s">
        <v>552</v>
      </c>
    </row>
    <row r="89" spans="1:12" ht="28" x14ac:dyDescent="0.35">
      <c r="A89" s="8" t="s">
        <v>584</v>
      </c>
      <c r="B89" s="8" t="s">
        <v>585</v>
      </c>
      <c r="C89" s="9" t="s">
        <v>597</v>
      </c>
      <c r="D89" s="4" t="s">
        <v>801</v>
      </c>
      <c r="E89" s="37">
        <v>10800000</v>
      </c>
      <c r="F89" s="9" t="s">
        <v>570</v>
      </c>
      <c r="G89" s="8" t="s">
        <v>586</v>
      </c>
      <c r="H89" s="10">
        <v>45786</v>
      </c>
      <c r="I89" s="18">
        <v>45901</v>
      </c>
      <c r="J89" s="10">
        <v>45962</v>
      </c>
      <c r="K89" s="10">
        <v>48152</v>
      </c>
      <c r="L89" s="8" t="s">
        <v>552</v>
      </c>
    </row>
    <row r="90" spans="1:12" x14ac:dyDescent="0.35">
      <c r="A90" s="8" t="s">
        <v>556</v>
      </c>
      <c r="B90" s="8" t="s">
        <v>811</v>
      </c>
      <c r="C90" s="9" t="s">
        <v>812</v>
      </c>
      <c r="D90" s="4" t="s">
        <v>801</v>
      </c>
      <c r="E90" s="37">
        <v>10000000</v>
      </c>
      <c r="F90" s="9" t="s">
        <v>570</v>
      </c>
      <c r="G90" s="8">
        <v>75241100</v>
      </c>
      <c r="H90" s="10">
        <v>45894</v>
      </c>
      <c r="I90" s="18">
        <v>46237</v>
      </c>
      <c r="J90" s="10">
        <v>46265</v>
      </c>
      <c r="K90" s="10">
        <v>47362</v>
      </c>
      <c r="L90" s="8" t="s">
        <v>552</v>
      </c>
    </row>
    <row r="91" spans="1:12" ht="28" x14ac:dyDescent="0.35">
      <c r="A91" s="8" t="s">
        <v>452</v>
      </c>
      <c r="B91" s="9" t="s">
        <v>453</v>
      </c>
      <c r="C91" s="9" t="s">
        <v>1026</v>
      </c>
      <c r="D91" s="8" t="s">
        <v>454</v>
      </c>
      <c r="E91" s="37">
        <v>1749000</v>
      </c>
      <c r="F91" s="8" t="s">
        <v>3</v>
      </c>
      <c r="H91" s="10">
        <v>46747</v>
      </c>
      <c r="I91" s="18">
        <v>47090</v>
      </c>
      <c r="J91" s="10">
        <v>47118</v>
      </c>
      <c r="K91" s="10">
        <v>48599</v>
      </c>
      <c r="L91" s="8" t="s">
        <v>27</v>
      </c>
    </row>
    <row r="92" spans="1:12" x14ac:dyDescent="0.35">
      <c r="A92" s="8" t="s">
        <v>521</v>
      </c>
      <c r="B92" s="9" t="s">
        <v>522</v>
      </c>
      <c r="C92" s="9" t="s">
        <v>522</v>
      </c>
      <c r="D92" s="8" t="s">
        <v>468</v>
      </c>
      <c r="E92" s="37">
        <v>246888</v>
      </c>
      <c r="F92" s="8" t="s">
        <v>3</v>
      </c>
      <c r="H92" s="10">
        <v>45854</v>
      </c>
      <c r="I92" s="18">
        <v>46197</v>
      </c>
      <c r="J92" s="10">
        <v>46225</v>
      </c>
      <c r="K92" s="10">
        <v>46592</v>
      </c>
      <c r="L92" s="8" t="s">
        <v>12</v>
      </c>
    </row>
    <row r="93" spans="1:12" x14ac:dyDescent="0.35">
      <c r="A93" s="8" t="s">
        <v>436</v>
      </c>
      <c r="B93" s="9" t="s">
        <v>437</v>
      </c>
      <c r="C93" s="9"/>
      <c r="D93" s="8" t="s">
        <v>50</v>
      </c>
      <c r="E93" s="37">
        <v>19503315.289999999</v>
      </c>
      <c r="F93" s="8" t="s">
        <v>3</v>
      </c>
      <c r="H93" s="10">
        <v>47432</v>
      </c>
      <c r="I93" s="18">
        <v>47775</v>
      </c>
      <c r="J93" s="10">
        <v>47803</v>
      </c>
      <c r="K93" s="10">
        <v>49994</v>
      </c>
      <c r="L93" s="8" t="s">
        <v>8</v>
      </c>
    </row>
    <row r="94" spans="1:12" ht="14.5" x14ac:dyDescent="0.35">
      <c r="A94" s="8">
        <v>40077</v>
      </c>
      <c r="B94" s="8" t="s">
        <v>1041</v>
      </c>
      <c r="C94" s="43"/>
      <c r="D94" s="8" t="s">
        <v>1062</v>
      </c>
      <c r="E94" s="37">
        <v>2000000</v>
      </c>
      <c r="F94" s="8" t="s">
        <v>3</v>
      </c>
      <c r="H94" s="10"/>
      <c r="I94" s="18">
        <f>J94-7*4</f>
        <v>45845</v>
      </c>
      <c r="J94" s="10">
        <v>45873</v>
      </c>
      <c r="K94" s="10">
        <v>45965</v>
      </c>
      <c r="L94" s="8" t="s">
        <v>27</v>
      </c>
    </row>
    <row r="95" spans="1:12" ht="27.65" customHeight="1" x14ac:dyDescent="0.35">
      <c r="A95" s="8" t="s">
        <v>455</v>
      </c>
      <c r="B95" s="9" t="s">
        <v>456</v>
      </c>
      <c r="C95" s="9"/>
      <c r="D95" s="8" t="s">
        <v>45</v>
      </c>
      <c r="E95" s="37">
        <v>999000</v>
      </c>
      <c r="F95" s="8" t="s">
        <v>3</v>
      </c>
      <c r="H95" s="10">
        <v>46106</v>
      </c>
      <c r="I95" s="18">
        <v>46449</v>
      </c>
      <c r="J95" s="10">
        <v>46477</v>
      </c>
      <c r="K95" s="10">
        <v>47762</v>
      </c>
      <c r="L95" s="8" t="s">
        <v>27</v>
      </c>
    </row>
    <row r="96" spans="1:12" x14ac:dyDescent="0.35">
      <c r="A96" s="8" t="s">
        <v>284</v>
      </c>
      <c r="B96" s="9" t="s">
        <v>285</v>
      </c>
      <c r="C96" s="9"/>
      <c r="D96" s="8" t="s">
        <v>71</v>
      </c>
      <c r="E96" s="37">
        <v>12953561.310000001</v>
      </c>
      <c r="F96" s="8" t="s">
        <v>3</v>
      </c>
      <c r="H96" s="10">
        <v>46629</v>
      </c>
      <c r="I96" s="18">
        <v>46972</v>
      </c>
      <c r="J96" s="10">
        <v>47000</v>
      </c>
      <c r="K96" s="10">
        <v>48646</v>
      </c>
      <c r="L96" s="8" t="s">
        <v>8</v>
      </c>
    </row>
    <row r="97" spans="1:12" ht="42" x14ac:dyDescent="0.35">
      <c r="A97" s="8" t="s">
        <v>164</v>
      </c>
      <c r="B97" s="9" t="s">
        <v>661</v>
      </c>
      <c r="C97" s="9" t="s">
        <v>662</v>
      </c>
      <c r="D97" s="7" t="s">
        <v>799</v>
      </c>
      <c r="E97" s="34">
        <v>1000000</v>
      </c>
      <c r="F97" s="9" t="s">
        <v>3</v>
      </c>
      <c r="G97" s="9"/>
      <c r="H97" s="19">
        <v>45796</v>
      </c>
      <c r="I97" s="19">
        <f>H97+120</f>
        <v>45916</v>
      </c>
      <c r="J97" s="19">
        <v>45922</v>
      </c>
      <c r="K97" s="18">
        <v>47747</v>
      </c>
      <c r="L97" s="8" t="s">
        <v>612</v>
      </c>
    </row>
    <row r="98" spans="1:12" x14ac:dyDescent="0.35">
      <c r="A98" s="8" t="s">
        <v>502</v>
      </c>
      <c r="B98" s="9" t="s">
        <v>503</v>
      </c>
      <c r="C98" s="9"/>
      <c r="D98" s="8" t="s">
        <v>409</v>
      </c>
      <c r="E98" s="37">
        <v>172916</v>
      </c>
      <c r="F98" s="8" t="s">
        <v>3</v>
      </c>
      <c r="H98" s="10">
        <v>46837</v>
      </c>
      <c r="I98" s="18">
        <v>47180</v>
      </c>
      <c r="J98" s="10">
        <v>47208</v>
      </c>
      <c r="K98" s="10">
        <v>48670</v>
      </c>
      <c r="L98" s="8" t="s">
        <v>8</v>
      </c>
    </row>
    <row r="99" spans="1:12" ht="28" x14ac:dyDescent="0.35">
      <c r="A99" s="8" t="s">
        <v>245</v>
      </c>
      <c r="B99" s="9" t="s">
        <v>246</v>
      </c>
      <c r="C99" s="9"/>
      <c r="D99" s="8" t="s">
        <v>206</v>
      </c>
      <c r="E99" s="37">
        <v>12500000</v>
      </c>
      <c r="F99" s="8" t="s">
        <v>3</v>
      </c>
      <c r="H99" s="10">
        <v>46686</v>
      </c>
      <c r="I99" s="18">
        <v>47029</v>
      </c>
      <c r="J99" s="10">
        <v>47057</v>
      </c>
      <c r="K99" s="10">
        <v>48882</v>
      </c>
      <c r="L99" s="8" t="s">
        <v>8</v>
      </c>
    </row>
    <row r="100" spans="1:12" x14ac:dyDescent="0.35">
      <c r="A100" s="8" t="s">
        <v>286</v>
      </c>
      <c r="B100" s="9" t="s">
        <v>287</v>
      </c>
      <c r="C100" s="9"/>
      <c r="D100" s="8" t="s">
        <v>182</v>
      </c>
      <c r="E100" s="37">
        <v>623089.19999999995</v>
      </c>
      <c r="F100" s="8" t="s">
        <v>3</v>
      </c>
      <c r="H100" s="10">
        <v>46106</v>
      </c>
      <c r="I100" s="18">
        <v>46449</v>
      </c>
      <c r="J100" s="10">
        <v>46477</v>
      </c>
      <c r="K100" s="10">
        <v>47573</v>
      </c>
      <c r="L100" s="8" t="s">
        <v>8</v>
      </c>
    </row>
    <row r="101" spans="1:12" x14ac:dyDescent="0.35">
      <c r="A101" s="8" t="s">
        <v>167</v>
      </c>
      <c r="B101" s="9" t="s">
        <v>168</v>
      </c>
      <c r="C101" s="9" t="s">
        <v>1013</v>
      </c>
      <c r="E101" s="37">
        <v>600000</v>
      </c>
      <c r="F101" s="8" t="s">
        <v>3</v>
      </c>
      <c r="H101" s="10"/>
      <c r="J101" s="10"/>
      <c r="K101" s="10">
        <v>47238</v>
      </c>
      <c r="L101" s="8" t="s">
        <v>27</v>
      </c>
    </row>
    <row r="102" spans="1:12" x14ac:dyDescent="0.35">
      <c r="A102" s="8" t="s">
        <v>73</v>
      </c>
      <c r="B102" s="9" t="s">
        <v>74</v>
      </c>
      <c r="C102" s="9"/>
      <c r="D102" s="8" t="s">
        <v>71</v>
      </c>
      <c r="E102" s="37">
        <v>2300450</v>
      </c>
      <c r="F102" s="8" t="s">
        <v>3</v>
      </c>
      <c r="G102" s="8">
        <v>72000000</v>
      </c>
      <c r="H102" s="10">
        <v>46894</v>
      </c>
      <c r="I102" s="18">
        <v>47237</v>
      </c>
      <c r="J102" s="10">
        <v>47265</v>
      </c>
      <c r="K102" s="10">
        <v>50553</v>
      </c>
      <c r="L102" s="8" t="s">
        <v>8</v>
      </c>
    </row>
    <row r="103" spans="1:12" ht="42" x14ac:dyDescent="0.35">
      <c r="A103" s="8" t="s">
        <v>339</v>
      </c>
      <c r="B103" s="9" t="s">
        <v>998</v>
      </c>
      <c r="C103" s="9" t="s">
        <v>999</v>
      </c>
      <c r="D103" s="8" t="s">
        <v>182</v>
      </c>
      <c r="E103" s="37">
        <v>63964.18</v>
      </c>
      <c r="F103" s="8" t="s">
        <v>3</v>
      </c>
      <c r="G103" s="8">
        <v>72000000</v>
      </c>
      <c r="H103" s="10">
        <v>46840</v>
      </c>
      <c r="I103" s="18">
        <v>47183</v>
      </c>
      <c r="J103" s="10">
        <v>47211</v>
      </c>
      <c r="K103" s="10">
        <v>48978</v>
      </c>
      <c r="L103" s="8" t="s">
        <v>8</v>
      </c>
    </row>
    <row r="104" spans="1:12" x14ac:dyDescent="0.35">
      <c r="A104" s="8" t="s">
        <v>440</v>
      </c>
      <c r="B104" s="9" t="s">
        <v>441</v>
      </c>
      <c r="C104" s="9"/>
      <c r="D104" s="8" t="s">
        <v>442</v>
      </c>
      <c r="E104" s="37">
        <v>181103.54</v>
      </c>
      <c r="F104" s="8" t="s">
        <v>3</v>
      </c>
      <c r="H104" s="10">
        <v>46345</v>
      </c>
      <c r="I104" s="18">
        <v>46688</v>
      </c>
      <c r="J104" s="10">
        <v>46716</v>
      </c>
      <c r="K104" s="10">
        <v>47816</v>
      </c>
      <c r="L104" s="8" t="s">
        <v>8</v>
      </c>
    </row>
    <row r="105" spans="1:12" x14ac:dyDescent="0.35">
      <c r="A105" s="21" t="s">
        <v>758</v>
      </c>
      <c r="B105" s="12" t="s">
        <v>759</v>
      </c>
      <c r="C105" s="12" t="s">
        <v>759</v>
      </c>
      <c r="D105" s="4" t="s">
        <v>757</v>
      </c>
      <c r="E105" s="41">
        <v>12000000</v>
      </c>
      <c r="F105" s="19" t="s">
        <v>3</v>
      </c>
      <c r="G105" s="19"/>
      <c r="H105" s="19">
        <f>J105-7*53</f>
        <v>45854</v>
      </c>
      <c r="I105" s="19">
        <f>J105-7*12</f>
        <v>46141</v>
      </c>
      <c r="J105" s="20">
        <v>46225</v>
      </c>
      <c r="K105" s="20">
        <v>48050</v>
      </c>
      <c r="L105" s="8" t="s">
        <v>605</v>
      </c>
    </row>
    <row r="106" spans="1:12" ht="42" x14ac:dyDescent="0.35">
      <c r="A106" s="8" t="s">
        <v>126</v>
      </c>
      <c r="B106" s="9" t="s">
        <v>127</v>
      </c>
      <c r="C106" s="9" t="s">
        <v>598</v>
      </c>
      <c r="D106" s="8" t="s">
        <v>972</v>
      </c>
      <c r="E106" s="37">
        <v>500000</v>
      </c>
      <c r="F106" s="8" t="s">
        <v>3</v>
      </c>
      <c r="G106" s="8">
        <v>72000000</v>
      </c>
      <c r="H106" s="10">
        <f>I106-(7*53)</f>
        <v>45567</v>
      </c>
      <c r="I106" s="18">
        <f>J106-(12*7)</f>
        <v>45938</v>
      </c>
      <c r="J106" s="10">
        <v>46022</v>
      </c>
      <c r="K106" s="10">
        <v>46112</v>
      </c>
      <c r="L106" s="8" t="s">
        <v>8</v>
      </c>
    </row>
    <row r="107" spans="1:12" x14ac:dyDescent="0.35">
      <c r="A107" s="8" t="s">
        <v>271</v>
      </c>
      <c r="B107" s="9" t="s">
        <v>272</v>
      </c>
      <c r="C107" s="9"/>
      <c r="D107" s="8" t="s">
        <v>182</v>
      </c>
      <c r="E107" s="37">
        <v>537200.16</v>
      </c>
      <c r="F107" s="8" t="s">
        <v>3</v>
      </c>
      <c r="H107" s="10">
        <v>46777</v>
      </c>
      <c r="I107" s="18">
        <v>47120</v>
      </c>
      <c r="J107" s="10">
        <v>47148</v>
      </c>
      <c r="K107" s="10">
        <v>48976</v>
      </c>
      <c r="L107" s="8" t="s">
        <v>8</v>
      </c>
    </row>
    <row r="108" spans="1:12" ht="28" x14ac:dyDescent="0.35">
      <c r="A108" s="8" t="s">
        <v>304</v>
      </c>
      <c r="B108" s="9" t="s">
        <v>272</v>
      </c>
      <c r="C108" s="9" t="s">
        <v>995</v>
      </c>
      <c r="D108" s="8" t="s">
        <v>156</v>
      </c>
      <c r="E108" s="37">
        <v>28107.25</v>
      </c>
      <c r="F108" s="8" t="s">
        <v>3</v>
      </c>
      <c r="G108" s="8">
        <v>72000000</v>
      </c>
      <c r="H108" s="10">
        <v>46776</v>
      </c>
      <c r="I108" s="18">
        <v>47119</v>
      </c>
      <c r="J108" s="10">
        <v>47147</v>
      </c>
      <c r="K108" s="10">
        <v>48974</v>
      </c>
      <c r="L108" s="8" t="s">
        <v>8</v>
      </c>
    </row>
    <row r="109" spans="1:12" x14ac:dyDescent="0.35">
      <c r="A109" s="8" t="s">
        <v>484</v>
      </c>
      <c r="B109" s="9" t="s">
        <v>485</v>
      </c>
      <c r="C109" s="9"/>
      <c r="D109" s="8" t="s">
        <v>50</v>
      </c>
      <c r="E109" s="37">
        <v>630345</v>
      </c>
      <c r="F109" s="8" t="s">
        <v>3</v>
      </c>
      <c r="H109" s="10">
        <v>46394</v>
      </c>
      <c r="I109" s="18">
        <v>46737</v>
      </c>
      <c r="J109" s="10">
        <v>46765</v>
      </c>
      <c r="K109" s="10">
        <v>47861</v>
      </c>
      <c r="L109" s="8" t="s">
        <v>8</v>
      </c>
    </row>
    <row r="110" spans="1:12" ht="28" x14ac:dyDescent="0.35">
      <c r="A110" s="8" t="s">
        <v>229</v>
      </c>
      <c r="B110" s="9" t="s">
        <v>230</v>
      </c>
      <c r="C110" s="9" t="s">
        <v>231</v>
      </c>
      <c r="E110" s="37">
        <v>100000000</v>
      </c>
      <c r="F110" s="8" t="s">
        <v>3</v>
      </c>
      <c r="H110" s="10">
        <f>J110-7*53</f>
        <v>47005</v>
      </c>
      <c r="I110" s="18">
        <f>J110-7*4</f>
        <v>47348</v>
      </c>
      <c r="J110" s="10">
        <v>47376</v>
      </c>
      <c r="K110" s="10">
        <v>47376</v>
      </c>
      <c r="L110" s="8" t="s">
        <v>27</v>
      </c>
    </row>
    <row r="111" spans="1:12" ht="28" x14ac:dyDescent="0.35">
      <c r="A111" s="8" t="s">
        <v>232</v>
      </c>
      <c r="B111" s="9" t="s">
        <v>233</v>
      </c>
      <c r="C111" s="9" t="s">
        <v>234</v>
      </c>
      <c r="E111" s="37">
        <v>100000000</v>
      </c>
      <c r="F111" s="8" t="s">
        <v>3</v>
      </c>
      <c r="H111" s="10">
        <f>J111-7*53</f>
        <v>47005</v>
      </c>
      <c r="I111" s="18">
        <f>J111-7*4</f>
        <v>47348</v>
      </c>
      <c r="J111" s="10">
        <v>47376</v>
      </c>
      <c r="K111" s="10">
        <v>47376</v>
      </c>
      <c r="L111" s="8" t="s">
        <v>27</v>
      </c>
    </row>
    <row r="112" spans="1:12" x14ac:dyDescent="0.35">
      <c r="A112" s="8" t="s">
        <v>482</v>
      </c>
      <c r="B112" s="9" t="s">
        <v>483</v>
      </c>
      <c r="C112" s="9"/>
      <c r="D112" s="8" t="s">
        <v>206</v>
      </c>
      <c r="E112" s="37">
        <v>3000000</v>
      </c>
      <c r="F112" s="8" t="s">
        <v>3</v>
      </c>
      <c r="H112" s="10">
        <v>46052</v>
      </c>
      <c r="I112" s="18">
        <v>46395</v>
      </c>
      <c r="J112" s="10">
        <v>46423</v>
      </c>
      <c r="K112" s="10">
        <v>47154</v>
      </c>
      <c r="L112" s="8" t="s">
        <v>8</v>
      </c>
    </row>
    <row r="113" spans="1:12" x14ac:dyDescent="0.35">
      <c r="A113" s="8" t="s">
        <v>146</v>
      </c>
      <c r="B113" s="9" t="s">
        <v>977</v>
      </c>
      <c r="C113" s="9"/>
      <c r="D113" s="8" t="s">
        <v>147</v>
      </c>
      <c r="E113" s="37">
        <v>698544</v>
      </c>
      <c r="F113" s="8" t="s">
        <v>3</v>
      </c>
      <c r="G113" s="8">
        <v>72000000</v>
      </c>
      <c r="H113" s="10">
        <v>46381</v>
      </c>
      <c r="I113" s="18">
        <v>46724</v>
      </c>
      <c r="J113" s="10">
        <v>46752</v>
      </c>
      <c r="K113" s="10">
        <v>48579</v>
      </c>
      <c r="L113" s="8" t="s">
        <v>8</v>
      </c>
    </row>
    <row r="114" spans="1:12" ht="28" x14ac:dyDescent="0.35">
      <c r="A114" s="8" t="s">
        <v>343</v>
      </c>
      <c r="B114" s="9" t="s">
        <v>344</v>
      </c>
      <c r="C114" s="9" t="s">
        <v>345</v>
      </c>
      <c r="E114" s="37">
        <v>250000</v>
      </c>
      <c r="F114" s="8" t="s">
        <v>3</v>
      </c>
      <c r="H114" s="10"/>
      <c r="J114" s="10"/>
      <c r="K114" s="10">
        <v>47907</v>
      </c>
      <c r="L114" s="8" t="s">
        <v>27</v>
      </c>
    </row>
    <row r="115" spans="1:12" ht="42" x14ac:dyDescent="0.35">
      <c r="A115" s="8" t="s">
        <v>144</v>
      </c>
      <c r="B115" s="9" t="s">
        <v>976</v>
      </c>
      <c r="C115" s="9" t="s">
        <v>145</v>
      </c>
      <c r="D115" s="8" t="s">
        <v>972</v>
      </c>
      <c r="E115" s="37">
        <v>500000</v>
      </c>
      <c r="F115" s="8" t="s">
        <v>3</v>
      </c>
      <c r="G115" s="8">
        <v>72000000</v>
      </c>
      <c r="H115" s="10">
        <f>I115-(7*53)</f>
        <v>46389</v>
      </c>
      <c r="I115" s="18">
        <f>J115-(12*7)</f>
        <v>46760</v>
      </c>
      <c r="J115" s="10">
        <v>46844</v>
      </c>
      <c r="K115" s="10">
        <v>47208</v>
      </c>
      <c r="L115" s="8" t="s">
        <v>8</v>
      </c>
    </row>
    <row r="116" spans="1:12" x14ac:dyDescent="0.35">
      <c r="A116" s="8" t="s">
        <v>204</v>
      </c>
      <c r="B116" s="9" t="s">
        <v>205</v>
      </c>
      <c r="C116" s="9"/>
      <c r="D116" s="8" t="s">
        <v>147</v>
      </c>
      <c r="E116" s="37">
        <v>801207</v>
      </c>
      <c r="F116" s="8" t="s">
        <v>3</v>
      </c>
      <c r="G116" s="8">
        <v>72000000</v>
      </c>
      <c r="H116" s="10">
        <v>45894</v>
      </c>
      <c r="I116" s="18">
        <v>46237</v>
      </c>
      <c r="J116" s="10">
        <v>46265</v>
      </c>
      <c r="K116" s="10">
        <v>47362</v>
      </c>
      <c r="L116" s="8" t="s">
        <v>8</v>
      </c>
    </row>
    <row r="117" spans="1:12" x14ac:dyDescent="0.35">
      <c r="A117" s="8" t="s">
        <v>457</v>
      </c>
      <c r="B117" s="9" t="s">
        <v>458</v>
      </c>
      <c r="C117" s="9" t="s">
        <v>756</v>
      </c>
      <c r="D117" s="8" t="s">
        <v>459</v>
      </c>
      <c r="E117" s="37">
        <v>141790006</v>
      </c>
      <c r="F117" s="8" t="s">
        <v>3</v>
      </c>
      <c r="H117" s="10">
        <v>47112</v>
      </c>
      <c r="I117" s="18">
        <v>47455</v>
      </c>
      <c r="J117" s="10">
        <v>47483</v>
      </c>
      <c r="K117" s="10">
        <v>49309</v>
      </c>
      <c r="L117" s="8" t="s">
        <v>12</v>
      </c>
    </row>
    <row r="118" spans="1:12" ht="28" x14ac:dyDescent="0.35">
      <c r="A118" s="8" t="s">
        <v>86</v>
      </c>
      <c r="B118" s="9" t="s">
        <v>87</v>
      </c>
      <c r="C118" s="9"/>
      <c r="D118" s="8" t="s">
        <v>50</v>
      </c>
      <c r="E118" s="37">
        <v>1887733</v>
      </c>
      <c r="F118" s="8" t="s">
        <v>3</v>
      </c>
      <c r="G118" s="8">
        <v>72000000</v>
      </c>
      <c r="H118" s="10">
        <v>45985</v>
      </c>
      <c r="I118" s="18">
        <v>46328</v>
      </c>
      <c r="J118" s="10">
        <v>46356</v>
      </c>
      <c r="K118" s="10">
        <v>48182</v>
      </c>
      <c r="L118" s="8" t="s">
        <v>8</v>
      </c>
    </row>
    <row r="119" spans="1:12" x14ac:dyDescent="0.35">
      <c r="A119" s="8" t="s">
        <v>310</v>
      </c>
      <c r="B119" s="9" t="s">
        <v>311</v>
      </c>
      <c r="C119" s="9"/>
      <c r="D119" s="8" t="s">
        <v>26</v>
      </c>
      <c r="E119" s="37">
        <v>181002.5</v>
      </c>
      <c r="F119" s="8" t="s">
        <v>3</v>
      </c>
      <c r="H119" s="10">
        <v>46106</v>
      </c>
      <c r="I119" s="18">
        <v>46449</v>
      </c>
      <c r="J119" s="10">
        <v>46477</v>
      </c>
      <c r="K119" s="10">
        <v>47574</v>
      </c>
      <c r="L119" s="8" t="s">
        <v>27</v>
      </c>
    </row>
    <row r="120" spans="1:12" x14ac:dyDescent="0.35">
      <c r="A120" s="8" t="s">
        <v>760</v>
      </c>
      <c r="B120" s="12" t="s">
        <v>761</v>
      </c>
      <c r="C120" s="12" t="s">
        <v>761</v>
      </c>
      <c r="D120" s="4" t="s">
        <v>757</v>
      </c>
      <c r="E120" s="41">
        <v>14000000</v>
      </c>
      <c r="F120" s="19" t="s">
        <v>3</v>
      </c>
      <c r="G120" s="19"/>
      <c r="H120" s="19">
        <f>J120-7*53</f>
        <v>45833</v>
      </c>
      <c r="I120" s="19">
        <f>J120-7*12</f>
        <v>46120</v>
      </c>
      <c r="J120" s="20">
        <v>46204</v>
      </c>
      <c r="K120" s="20">
        <v>48029</v>
      </c>
      <c r="L120" s="8" t="s">
        <v>605</v>
      </c>
    </row>
    <row r="121" spans="1:12" x14ac:dyDescent="0.35">
      <c r="A121" s="8" t="s">
        <v>222</v>
      </c>
      <c r="B121" s="9" t="s">
        <v>600</v>
      </c>
      <c r="C121" s="9"/>
      <c r="D121" s="8" t="s">
        <v>223</v>
      </c>
      <c r="E121" s="37">
        <v>355161</v>
      </c>
      <c r="F121" s="8" t="s">
        <v>3</v>
      </c>
      <c r="H121" s="10">
        <v>45963</v>
      </c>
      <c r="I121" s="18">
        <v>46306</v>
      </c>
      <c r="J121" s="10">
        <v>46334</v>
      </c>
      <c r="K121" s="10">
        <v>47430</v>
      </c>
      <c r="L121" s="8" t="s">
        <v>8</v>
      </c>
    </row>
    <row r="122" spans="1:12" x14ac:dyDescent="0.35">
      <c r="A122" s="8" t="s">
        <v>122</v>
      </c>
      <c r="B122" s="9" t="s">
        <v>123</v>
      </c>
      <c r="C122" s="9"/>
      <c r="D122" s="8" t="s">
        <v>94</v>
      </c>
      <c r="E122" s="37">
        <v>4984211</v>
      </c>
      <c r="F122" s="8" t="s">
        <v>3</v>
      </c>
      <c r="G122" s="8">
        <v>72000000</v>
      </c>
      <c r="H122" s="10">
        <v>46167</v>
      </c>
      <c r="I122" s="18">
        <v>46510</v>
      </c>
      <c r="J122" s="10">
        <v>46538</v>
      </c>
      <c r="K122" s="10">
        <v>48365</v>
      </c>
      <c r="L122" s="8" t="s">
        <v>8</v>
      </c>
    </row>
    <row r="123" spans="1:12" x14ac:dyDescent="0.35">
      <c r="A123" s="8" t="s">
        <v>762</v>
      </c>
      <c r="B123" s="12" t="s">
        <v>763</v>
      </c>
      <c r="C123" s="12" t="s">
        <v>763</v>
      </c>
      <c r="D123" s="4" t="s">
        <v>757</v>
      </c>
      <c r="E123" s="41">
        <v>40000000</v>
      </c>
      <c r="F123" s="19" t="s">
        <v>3</v>
      </c>
      <c r="G123" s="19"/>
      <c r="H123" s="19">
        <f>J123-7*53</f>
        <v>45907</v>
      </c>
      <c r="I123" s="19">
        <f>J123-7*12</f>
        <v>46194</v>
      </c>
      <c r="J123" s="20">
        <v>46278</v>
      </c>
      <c r="K123" s="20">
        <v>48103</v>
      </c>
      <c r="L123" s="8" t="s">
        <v>605</v>
      </c>
    </row>
    <row r="124" spans="1:12" ht="14.5" x14ac:dyDescent="0.35">
      <c r="A124" s="8">
        <v>39838</v>
      </c>
      <c r="B124" s="8" t="s">
        <v>1037</v>
      </c>
      <c r="C124" s="43"/>
      <c r="D124" s="8" t="s">
        <v>1060</v>
      </c>
      <c r="E124" s="37">
        <v>4000000000</v>
      </c>
      <c r="F124" s="8" t="s">
        <v>3</v>
      </c>
      <c r="H124" s="10"/>
      <c r="I124" s="18">
        <f>J124-7*4</f>
        <v>45782</v>
      </c>
      <c r="J124" s="10">
        <v>45810</v>
      </c>
      <c r="K124" s="10">
        <v>47641</v>
      </c>
      <c r="L124" s="8" t="s">
        <v>27</v>
      </c>
    </row>
    <row r="125" spans="1:12" ht="37.5" customHeight="1" x14ac:dyDescent="0.35">
      <c r="A125" s="8" t="s">
        <v>545</v>
      </c>
      <c r="B125" s="9" t="s">
        <v>546</v>
      </c>
      <c r="C125" s="9" t="s">
        <v>1015</v>
      </c>
      <c r="D125" s="8" t="s">
        <v>547</v>
      </c>
      <c r="E125" s="37">
        <v>0</v>
      </c>
      <c r="F125" s="8" t="s">
        <v>3</v>
      </c>
      <c r="H125" s="10">
        <v>46106</v>
      </c>
      <c r="I125" s="18">
        <v>46449</v>
      </c>
      <c r="J125" s="10">
        <v>46477</v>
      </c>
      <c r="K125" s="10">
        <v>49400</v>
      </c>
      <c r="L125" s="8" t="s">
        <v>27</v>
      </c>
    </row>
    <row r="126" spans="1:12" ht="26" customHeight="1" x14ac:dyDescent="0.35">
      <c r="A126" s="8" t="s">
        <v>61</v>
      </c>
      <c r="B126" s="9" t="s">
        <v>62</v>
      </c>
      <c r="C126" s="9" t="s">
        <v>746</v>
      </c>
      <c r="D126" s="8" t="s">
        <v>63</v>
      </c>
      <c r="E126" s="37">
        <v>10000000</v>
      </c>
      <c r="F126" s="8" t="s">
        <v>3</v>
      </c>
      <c r="H126" s="10">
        <v>45892</v>
      </c>
      <c r="I126" s="18">
        <v>46235</v>
      </c>
      <c r="J126" s="10">
        <v>46263</v>
      </c>
      <c r="K126" s="10">
        <v>49155</v>
      </c>
      <c r="L126" s="8" t="s">
        <v>12</v>
      </c>
    </row>
    <row r="127" spans="1:12" ht="23" customHeight="1" x14ac:dyDescent="0.35">
      <c r="A127" s="8">
        <v>40551</v>
      </c>
      <c r="B127" s="8" t="s">
        <v>1047</v>
      </c>
      <c r="C127" s="43"/>
      <c r="D127" s="8" t="s">
        <v>1057</v>
      </c>
      <c r="E127" s="37">
        <v>4000000</v>
      </c>
      <c r="F127" s="8" t="s">
        <v>3</v>
      </c>
      <c r="H127" s="10"/>
      <c r="J127" s="10"/>
      <c r="K127" s="10"/>
      <c r="L127" s="8" t="s">
        <v>27</v>
      </c>
    </row>
    <row r="128" spans="1:12" ht="28" x14ac:dyDescent="0.35">
      <c r="A128" s="8" t="s">
        <v>235</v>
      </c>
      <c r="B128" s="9" t="s">
        <v>236</v>
      </c>
      <c r="C128" s="9" t="s">
        <v>237</v>
      </c>
      <c r="E128" s="37">
        <v>1265000000</v>
      </c>
      <c r="F128" s="8" t="s">
        <v>3</v>
      </c>
      <c r="H128" s="10">
        <f>J128-7*53</f>
        <v>51132</v>
      </c>
      <c r="I128" s="18">
        <f>J128-7*4</f>
        <v>51475</v>
      </c>
      <c r="J128" s="10">
        <v>51503</v>
      </c>
      <c r="K128" s="10">
        <v>51503</v>
      </c>
      <c r="L128" s="8" t="s">
        <v>27</v>
      </c>
    </row>
    <row r="129" spans="1:12" x14ac:dyDescent="0.35">
      <c r="A129" s="8" t="s">
        <v>317</v>
      </c>
      <c r="B129" s="9" t="s">
        <v>318</v>
      </c>
      <c r="C129" s="9"/>
      <c r="D129" s="8" t="s">
        <v>156</v>
      </c>
      <c r="E129" s="37">
        <v>2399519.0499999998</v>
      </c>
      <c r="F129" s="8" t="s">
        <v>3</v>
      </c>
      <c r="H129" s="10">
        <v>46169</v>
      </c>
      <c r="I129" s="18">
        <v>46512</v>
      </c>
      <c r="J129" s="10">
        <v>46540</v>
      </c>
      <c r="K129" s="10">
        <v>47636</v>
      </c>
      <c r="L129" s="8" t="s">
        <v>8</v>
      </c>
    </row>
    <row r="130" spans="1:12" ht="28" x14ac:dyDescent="0.35">
      <c r="A130" s="8" t="s">
        <v>164</v>
      </c>
      <c r="B130" s="30" t="s">
        <v>645</v>
      </c>
      <c r="C130" s="9" t="s">
        <v>1141</v>
      </c>
      <c r="D130" s="7" t="s">
        <v>634</v>
      </c>
      <c r="E130" s="32">
        <v>500000000</v>
      </c>
      <c r="F130" s="12" t="s">
        <v>3</v>
      </c>
      <c r="G130" s="12"/>
      <c r="H130" s="28">
        <v>46023</v>
      </c>
      <c r="I130" s="28">
        <v>46477</v>
      </c>
      <c r="J130" s="18">
        <v>46507</v>
      </c>
      <c r="K130" s="28"/>
      <c r="L130" s="8" t="s">
        <v>612</v>
      </c>
    </row>
    <row r="131" spans="1:12" ht="28" x14ac:dyDescent="0.35">
      <c r="A131" s="8" t="s">
        <v>279</v>
      </c>
      <c r="B131" s="9" t="s">
        <v>601</v>
      </c>
      <c r="C131" s="9"/>
      <c r="D131" s="8" t="s">
        <v>223</v>
      </c>
      <c r="E131" s="37">
        <v>19999999.329999998</v>
      </c>
      <c r="F131" s="8" t="s">
        <v>3</v>
      </c>
      <c r="H131" s="10">
        <v>47508</v>
      </c>
      <c r="I131" s="18">
        <v>47851</v>
      </c>
      <c r="J131" s="10">
        <v>47879</v>
      </c>
      <c r="K131" s="10">
        <v>50436</v>
      </c>
      <c r="L131" s="8" t="s">
        <v>8</v>
      </c>
    </row>
    <row r="132" spans="1:12" x14ac:dyDescent="0.35">
      <c r="A132" s="8" t="s">
        <v>523</v>
      </c>
      <c r="B132" s="9" t="s">
        <v>524</v>
      </c>
      <c r="C132" s="9"/>
      <c r="D132" s="8" t="s">
        <v>228</v>
      </c>
      <c r="E132" s="37">
        <v>8000000</v>
      </c>
      <c r="F132" s="8" t="s">
        <v>3</v>
      </c>
      <c r="H132" s="10">
        <v>46594</v>
      </c>
      <c r="I132" s="18">
        <v>46937</v>
      </c>
      <c r="J132" s="10">
        <v>46965</v>
      </c>
      <c r="K132" s="10">
        <v>48427</v>
      </c>
      <c r="L132" s="8" t="s">
        <v>27</v>
      </c>
    </row>
    <row r="133" spans="1:12" x14ac:dyDescent="0.35">
      <c r="A133" s="8" t="s">
        <v>82</v>
      </c>
      <c r="B133" s="9" t="s">
        <v>83</v>
      </c>
      <c r="C133" s="9" t="s">
        <v>84</v>
      </c>
      <c r="E133" s="37">
        <v>600000000</v>
      </c>
      <c r="F133" s="8" t="s">
        <v>3</v>
      </c>
      <c r="H133" s="10"/>
      <c r="J133" s="10"/>
      <c r="K133" s="10">
        <v>47848</v>
      </c>
      <c r="L133" s="8" t="s">
        <v>85</v>
      </c>
    </row>
    <row r="134" spans="1:12" x14ac:dyDescent="0.35">
      <c r="A134" s="8" t="s">
        <v>764</v>
      </c>
      <c r="B134" s="12" t="s">
        <v>765</v>
      </c>
      <c r="C134" s="12" t="s">
        <v>765</v>
      </c>
      <c r="D134" s="4" t="s">
        <v>757</v>
      </c>
      <c r="E134" s="41">
        <v>35000000</v>
      </c>
      <c r="F134" s="19" t="s">
        <v>3</v>
      </c>
      <c r="G134" s="19"/>
      <c r="H134" s="19">
        <v>45809</v>
      </c>
      <c r="I134" s="19">
        <f>J134-7*12</f>
        <v>46029</v>
      </c>
      <c r="J134" s="20">
        <v>46113</v>
      </c>
      <c r="K134" s="20">
        <v>47573</v>
      </c>
      <c r="L134" s="8" t="s">
        <v>605</v>
      </c>
    </row>
    <row r="135" spans="1:12" x14ac:dyDescent="0.35">
      <c r="A135" s="8" t="s">
        <v>164</v>
      </c>
      <c r="B135" s="26" t="s">
        <v>653</v>
      </c>
      <c r="C135" s="11" t="s">
        <v>936</v>
      </c>
      <c r="D135" s="4" t="s">
        <v>649</v>
      </c>
      <c r="E135" s="33">
        <v>30000000</v>
      </c>
      <c r="F135" s="12" t="s">
        <v>3</v>
      </c>
      <c r="G135" s="12"/>
      <c r="H135" s="20">
        <v>46024</v>
      </c>
      <c r="I135" s="20">
        <v>46297</v>
      </c>
      <c r="J135" s="18">
        <v>46327</v>
      </c>
      <c r="K135" s="20"/>
      <c r="L135" s="8" t="s">
        <v>612</v>
      </c>
    </row>
    <row r="136" spans="1:12" x14ac:dyDescent="0.35">
      <c r="A136" s="8" t="s">
        <v>297</v>
      </c>
      <c r="B136" s="9" t="s">
        <v>602</v>
      </c>
      <c r="C136" s="9"/>
      <c r="D136" s="8" t="s">
        <v>223</v>
      </c>
      <c r="E136" s="37">
        <v>5685834</v>
      </c>
      <c r="F136" s="8" t="s">
        <v>3</v>
      </c>
      <c r="H136" s="10">
        <v>46837</v>
      </c>
      <c r="I136" s="18">
        <v>47180</v>
      </c>
      <c r="J136" s="10">
        <v>47208</v>
      </c>
      <c r="K136" s="10">
        <v>49035</v>
      </c>
      <c r="L136" s="8" t="s">
        <v>8</v>
      </c>
    </row>
    <row r="137" spans="1:12" x14ac:dyDescent="0.35">
      <c r="A137" s="8" t="s">
        <v>302</v>
      </c>
      <c r="B137" s="9" t="s">
        <v>1025</v>
      </c>
      <c r="C137" s="9" t="s">
        <v>1025</v>
      </c>
      <c r="D137" s="8" t="s">
        <v>303</v>
      </c>
      <c r="E137" s="37"/>
      <c r="F137" s="8" t="s">
        <v>3</v>
      </c>
      <c r="H137" s="10">
        <v>46820</v>
      </c>
      <c r="I137" s="18">
        <v>47163</v>
      </c>
      <c r="J137" s="10">
        <v>47191</v>
      </c>
      <c r="K137" s="10">
        <v>49017</v>
      </c>
      <c r="L137" s="8" t="s">
        <v>27</v>
      </c>
    </row>
    <row r="138" spans="1:12" x14ac:dyDescent="0.35">
      <c r="A138" s="8" t="s">
        <v>766</v>
      </c>
      <c r="B138" s="12" t="s">
        <v>767</v>
      </c>
      <c r="C138" s="12" t="s">
        <v>767</v>
      </c>
      <c r="D138" s="4" t="s">
        <v>757</v>
      </c>
      <c r="E138" s="41">
        <v>8000000</v>
      </c>
      <c r="F138" s="19" t="s">
        <v>3</v>
      </c>
      <c r="G138" s="19"/>
      <c r="H138" s="19">
        <f>J138-7*53</f>
        <v>45873</v>
      </c>
      <c r="I138" s="19">
        <f>J138-7*12</f>
        <v>46160</v>
      </c>
      <c r="J138" s="20">
        <v>46244</v>
      </c>
      <c r="K138" s="20">
        <v>48069</v>
      </c>
      <c r="L138" s="8" t="s">
        <v>605</v>
      </c>
    </row>
    <row r="139" spans="1:12" ht="42" x14ac:dyDescent="0.35">
      <c r="A139" s="8" t="s">
        <v>176</v>
      </c>
      <c r="B139" s="9" t="s">
        <v>177</v>
      </c>
      <c r="C139" s="9" t="s">
        <v>990</v>
      </c>
      <c r="D139" s="8" t="s">
        <v>972</v>
      </c>
      <c r="E139" s="37">
        <v>2500000</v>
      </c>
      <c r="F139" s="8" t="s">
        <v>3</v>
      </c>
      <c r="G139" s="8">
        <v>72000000</v>
      </c>
      <c r="H139" s="10">
        <f>I139-(7*53)</f>
        <v>45932</v>
      </c>
      <c r="I139" s="18">
        <f>J139-(12*7)</f>
        <v>46303</v>
      </c>
      <c r="J139" s="10">
        <v>46387</v>
      </c>
      <c r="K139" s="10">
        <v>47118</v>
      </c>
      <c r="L139" s="8" t="s">
        <v>8</v>
      </c>
    </row>
    <row r="140" spans="1:12" x14ac:dyDescent="0.35">
      <c r="A140" s="8" t="s">
        <v>113</v>
      </c>
      <c r="B140" s="9" t="s">
        <v>973</v>
      </c>
      <c r="C140" s="9"/>
      <c r="D140" s="8" t="s">
        <v>71</v>
      </c>
      <c r="E140" s="37">
        <v>25164355</v>
      </c>
      <c r="F140" s="8" t="s">
        <v>3</v>
      </c>
      <c r="G140" s="8">
        <v>72000000</v>
      </c>
      <c r="H140" s="10">
        <v>46075</v>
      </c>
      <c r="I140" s="18">
        <v>46418</v>
      </c>
      <c r="J140" s="10">
        <v>46446</v>
      </c>
      <c r="K140" s="10">
        <v>48272</v>
      </c>
      <c r="L140" s="8" t="s">
        <v>8</v>
      </c>
    </row>
    <row r="141" spans="1:12" x14ac:dyDescent="0.35">
      <c r="A141" s="8" t="s">
        <v>109</v>
      </c>
      <c r="B141" s="9" t="s">
        <v>110</v>
      </c>
      <c r="C141" s="9"/>
      <c r="D141" s="8" t="s">
        <v>71</v>
      </c>
      <c r="E141" s="37">
        <v>205000000</v>
      </c>
      <c r="F141" s="8" t="s">
        <v>3</v>
      </c>
      <c r="G141" s="8">
        <v>72000000</v>
      </c>
      <c r="H141" s="10">
        <v>46078</v>
      </c>
      <c r="I141" s="18">
        <v>46421</v>
      </c>
      <c r="J141" s="10">
        <v>46449</v>
      </c>
      <c r="K141" s="10">
        <v>48275</v>
      </c>
      <c r="L141" s="8" t="s">
        <v>8</v>
      </c>
    </row>
    <row r="142" spans="1:12" ht="28" x14ac:dyDescent="0.35">
      <c r="A142" s="8" t="s">
        <v>336</v>
      </c>
      <c r="B142" s="9" t="s">
        <v>337</v>
      </c>
      <c r="C142" s="9" t="s">
        <v>338</v>
      </c>
      <c r="E142" s="37">
        <v>43000000</v>
      </c>
      <c r="F142" s="8" t="s">
        <v>3</v>
      </c>
      <c r="H142" s="10"/>
      <c r="J142" s="10"/>
      <c r="K142" s="10">
        <v>48457</v>
      </c>
      <c r="L142" s="8" t="s">
        <v>27</v>
      </c>
    </row>
    <row r="143" spans="1:12" x14ac:dyDescent="0.35">
      <c r="A143" s="8" t="s">
        <v>353</v>
      </c>
      <c r="B143" s="9" t="s">
        <v>354</v>
      </c>
      <c r="C143" s="9" t="s">
        <v>354</v>
      </c>
      <c r="E143" s="37">
        <v>27000000</v>
      </c>
      <c r="F143" s="8" t="s">
        <v>3</v>
      </c>
      <c r="H143" s="10"/>
      <c r="J143" s="10"/>
      <c r="K143" s="10">
        <v>50835</v>
      </c>
      <c r="L143" s="8" t="s">
        <v>27</v>
      </c>
    </row>
    <row r="144" spans="1:12" x14ac:dyDescent="0.35">
      <c r="A144" s="8" t="s">
        <v>164</v>
      </c>
      <c r="B144" s="26" t="s">
        <v>654</v>
      </c>
      <c r="C144" s="11" t="s">
        <v>655</v>
      </c>
      <c r="D144" s="4" t="s">
        <v>649</v>
      </c>
      <c r="E144" s="32">
        <v>10000000</v>
      </c>
      <c r="F144" s="12" t="s">
        <v>3</v>
      </c>
      <c r="G144" s="12"/>
      <c r="H144" s="20">
        <v>46266</v>
      </c>
      <c r="I144" s="20">
        <v>46418</v>
      </c>
      <c r="J144" s="18">
        <v>46448</v>
      </c>
      <c r="K144" s="20"/>
      <c r="L144" s="8" t="s">
        <v>612</v>
      </c>
    </row>
    <row r="145" spans="1:12" ht="42" x14ac:dyDescent="0.35">
      <c r="A145" s="8" t="s">
        <v>148</v>
      </c>
      <c r="B145" s="9" t="s">
        <v>978</v>
      </c>
      <c r="C145" s="9" t="s">
        <v>979</v>
      </c>
      <c r="D145" s="8" t="s">
        <v>972</v>
      </c>
      <c r="E145" s="37">
        <v>1500000</v>
      </c>
      <c r="F145" s="8" t="s">
        <v>3</v>
      </c>
      <c r="G145" s="8">
        <v>72000000</v>
      </c>
      <c r="H145" s="10"/>
      <c r="J145" s="10">
        <v>46234</v>
      </c>
      <c r="K145" s="10">
        <v>47208</v>
      </c>
      <c r="L145" s="8" t="s">
        <v>8</v>
      </c>
    </row>
    <row r="146" spans="1:12" x14ac:dyDescent="0.35">
      <c r="A146" s="8" t="s">
        <v>368</v>
      </c>
      <c r="B146" s="9" t="s">
        <v>369</v>
      </c>
      <c r="C146" s="9"/>
      <c r="D146" s="8" t="s">
        <v>26</v>
      </c>
      <c r="E146" s="37">
        <v>610940.88</v>
      </c>
      <c r="F146" s="8" t="s">
        <v>3</v>
      </c>
      <c r="H146" s="10">
        <v>46928</v>
      </c>
      <c r="I146" s="18">
        <v>47271</v>
      </c>
      <c r="J146" s="10">
        <v>47299</v>
      </c>
      <c r="K146" s="10">
        <v>49126</v>
      </c>
      <c r="L146" s="8" t="s">
        <v>27</v>
      </c>
    </row>
    <row r="147" spans="1:12" ht="28" x14ac:dyDescent="0.35">
      <c r="A147" s="8" t="s">
        <v>141</v>
      </c>
      <c r="B147" s="9" t="s">
        <v>142</v>
      </c>
      <c r="C147" s="9" t="s">
        <v>143</v>
      </c>
      <c r="D147" s="8" t="s">
        <v>972</v>
      </c>
      <c r="E147" s="37">
        <v>1600000</v>
      </c>
      <c r="F147" s="8" t="s">
        <v>3</v>
      </c>
      <c r="G147" s="8">
        <v>72000000</v>
      </c>
      <c r="H147" s="10">
        <f>I147-(7*53)</f>
        <v>45446</v>
      </c>
      <c r="I147" s="18">
        <f>J147-(12*7)</f>
        <v>45817</v>
      </c>
      <c r="J147" s="10">
        <v>45901</v>
      </c>
      <c r="K147" s="10">
        <v>47208</v>
      </c>
      <c r="L147" s="8" t="s">
        <v>8</v>
      </c>
    </row>
    <row r="148" spans="1:12" x14ac:dyDescent="0.35">
      <c r="A148" s="8" t="s">
        <v>164</v>
      </c>
      <c r="B148" s="26" t="s">
        <v>647</v>
      </c>
      <c r="C148" s="11" t="s">
        <v>648</v>
      </c>
      <c r="D148" s="4" t="s">
        <v>649</v>
      </c>
      <c r="E148" s="32">
        <v>2000000</v>
      </c>
      <c r="F148" s="12" t="s">
        <v>3</v>
      </c>
      <c r="G148" s="12"/>
      <c r="H148" s="28">
        <v>45824</v>
      </c>
      <c r="I148" s="20">
        <v>46178</v>
      </c>
      <c r="J148" s="18">
        <v>46208</v>
      </c>
      <c r="K148" s="20"/>
      <c r="L148" s="8" t="s">
        <v>612</v>
      </c>
    </row>
    <row r="149" spans="1:12" ht="28" x14ac:dyDescent="0.35">
      <c r="A149" s="8" t="s">
        <v>762</v>
      </c>
      <c r="B149" s="12" t="s">
        <v>768</v>
      </c>
      <c r="C149" s="12" t="s">
        <v>768</v>
      </c>
      <c r="D149" s="4" t="s">
        <v>757</v>
      </c>
      <c r="E149" s="41">
        <v>6000000</v>
      </c>
      <c r="F149" s="19" t="s">
        <v>3</v>
      </c>
      <c r="G149" s="19"/>
      <c r="H149" s="19">
        <f>J149-7*53</f>
        <v>45895</v>
      </c>
      <c r="I149" s="19">
        <f>J149-7*12</f>
        <v>46182</v>
      </c>
      <c r="J149" s="20">
        <v>46266</v>
      </c>
      <c r="K149" s="20">
        <v>47695</v>
      </c>
      <c r="L149" s="8" t="s">
        <v>605</v>
      </c>
    </row>
    <row r="150" spans="1:12" x14ac:dyDescent="0.35">
      <c r="A150" s="8" t="s">
        <v>356</v>
      </c>
      <c r="B150" s="9" t="s">
        <v>608</v>
      </c>
      <c r="C150" s="9"/>
      <c r="D150" s="8" t="s">
        <v>357</v>
      </c>
      <c r="E150" s="37">
        <v>78000000</v>
      </c>
      <c r="F150" s="8" t="s">
        <v>3</v>
      </c>
      <c r="H150" s="10">
        <v>46837</v>
      </c>
      <c r="I150" s="18">
        <v>47180</v>
      </c>
      <c r="J150" s="10">
        <v>47208</v>
      </c>
      <c r="K150" s="10">
        <v>49035</v>
      </c>
      <c r="L150" s="8" t="s">
        <v>27</v>
      </c>
    </row>
    <row r="151" spans="1:12" x14ac:dyDescent="0.35">
      <c r="A151" s="8" t="s">
        <v>295</v>
      </c>
      <c r="B151" s="9" t="s">
        <v>296</v>
      </c>
      <c r="C151" s="9"/>
      <c r="D151" s="8" t="s">
        <v>71</v>
      </c>
      <c r="E151" s="37">
        <v>15498131.279999999</v>
      </c>
      <c r="F151" s="8" t="s">
        <v>3</v>
      </c>
      <c r="H151" s="10">
        <v>46164</v>
      </c>
      <c r="I151" s="18">
        <v>46507</v>
      </c>
      <c r="J151" s="10">
        <v>46535</v>
      </c>
      <c r="K151" s="10">
        <v>47631</v>
      </c>
      <c r="L151" s="8" t="s">
        <v>8</v>
      </c>
    </row>
    <row r="152" spans="1:12" x14ac:dyDescent="0.35">
      <c r="A152" s="8" t="s">
        <v>203</v>
      </c>
      <c r="B152" s="9" t="s">
        <v>991</v>
      </c>
      <c r="C152" s="9"/>
      <c r="D152" s="8" t="s">
        <v>147</v>
      </c>
      <c r="E152" s="37">
        <v>8800605</v>
      </c>
      <c r="F152" s="8" t="s">
        <v>3</v>
      </c>
      <c r="G152" s="8">
        <v>72000000</v>
      </c>
      <c r="H152" s="10">
        <v>45802</v>
      </c>
      <c r="I152" s="18">
        <v>46145</v>
      </c>
      <c r="J152" s="10">
        <v>46173</v>
      </c>
      <c r="K152" s="10">
        <v>47270</v>
      </c>
      <c r="L152" s="8" t="s">
        <v>8</v>
      </c>
    </row>
    <row r="153" spans="1:12" ht="14.5" x14ac:dyDescent="0.35">
      <c r="A153" s="8">
        <v>41373</v>
      </c>
      <c r="B153" s="8" t="s">
        <v>1055</v>
      </c>
      <c r="C153" s="43"/>
      <c r="D153" s="8" t="s">
        <v>228</v>
      </c>
      <c r="E153" s="37">
        <v>350000</v>
      </c>
      <c r="F153" s="8" t="s">
        <v>3</v>
      </c>
      <c r="H153" s="10"/>
      <c r="I153" s="18">
        <f>J153-7*4</f>
        <v>45902</v>
      </c>
      <c r="J153" s="10">
        <v>45930</v>
      </c>
      <c r="K153" s="10">
        <v>46112</v>
      </c>
      <c r="L153" s="8" t="s">
        <v>27</v>
      </c>
    </row>
    <row r="154" spans="1:12" ht="14.5" x14ac:dyDescent="0.35">
      <c r="A154" s="8">
        <v>41372</v>
      </c>
      <c r="B154" s="8" t="s">
        <v>1054</v>
      </c>
      <c r="C154" s="43"/>
      <c r="D154" s="8" t="s">
        <v>228</v>
      </c>
      <c r="E154" s="37">
        <v>400000</v>
      </c>
      <c r="F154" s="8" t="s">
        <v>3</v>
      </c>
      <c r="H154" s="10"/>
      <c r="I154" s="18">
        <f>J154-7*4</f>
        <v>45934</v>
      </c>
      <c r="J154" s="10">
        <v>45962</v>
      </c>
      <c r="K154" s="10">
        <v>46112</v>
      </c>
      <c r="L154" s="8" t="s">
        <v>27</v>
      </c>
    </row>
    <row r="155" spans="1:12" ht="14.5" x14ac:dyDescent="0.35">
      <c r="A155" s="8">
        <v>41144</v>
      </c>
      <c r="B155" s="8" t="s">
        <v>1051</v>
      </c>
      <c r="C155" s="43"/>
      <c r="D155" s="8" t="s">
        <v>303</v>
      </c>
      <c r="E155" s="37">
        <v>1100000</v>
      </c>
      <c r="F155" s="8" t="s">
        <v>3</v>
      </c>
      <c r="H155" s="10"/>
      <c r="I155" s="18">
        <f>J155-7*4</f>
        <v>45855</v>
      </c>
      <c r="J155" s="10">
        <v>45883</v>
      </c>
      <c r="K155" s="10">
        <v>45967</v>
      </c>
      <c r="L155" s="8" t="s">
        <v>27</v>
      </c>
    </row>
    <row r="156" spans="1:12" x14ac:dyDescent="0.35">
      <c r="A156" s="8" t="s">
        <v>535</v>
      </c>
      <c r="B156" s="9" t="s">
        <v>536</v>
      </c>
      <c r="C156" s="9" t="s">
        <v>1016</v>
      </c>
      <c r="D156" s="8" t="s">
        <v>303</v>
      </c>
      <c r="E156" s="37">
        <v>2939920</v>
      </c>
      <c r="F156" s="8" t="s">
        <v>3</v>
      </c>
      <c r="H156" s="10">
        <v>47232</v>
      </c>
      <c r="I156" s="18">
        <v>47575</v>
      </c>
      <c r="J156" s="10">
        <v>47603</v>
      </c>
      <c r="K156" s="10">
        <v>49430</v>
      </c>
      <c r="L156" s="8" t="s">
        <v>27</v>
      </c>
    </row>
    <row r="157" spans="1:12" ht="14.5" x14ac:dyDescent="0.35">
      <c r="A157" s="8">
        <v>39469</v>
      </c>
      <c r="B157" s="8" t="s">
        <v>1034</v>
      </c>
      <c r="C157" s="43"/>
      <c r="D157" s="8" t="s">
        <v>303</v>
      </c>
      <c r="E157" s="37">
        <v>11194560</v>
      </c>
      <c r="F157" s="8" t="s">
        <v>3</v>
      </c>
      <c r="H157" s="10"/>
      <c r="I157" s="18">
        <f>J157-7*4</f>
        <v>45781</v>
      </c>
      <c r="J157" s="10">
        <v>45809</v>
      </c>
      <c r="K157" s="10">
        <v>48729</v>
      </c>
      <c r="L157" s="8" t="s">
        <v>27</v>
      </c>
    </row>
    <row r="158" spans="1:12" x14ac:dyDescent="0.35">
      <c r="A158" s="8" t="s">
        <v>769</v>
      </c>
      <c r="B158" s="12" t="s">
        <v>770</v>
      </c>
      <c r="C158" s="12" t="s">
        <v>770</v>
      </c>
      <c r="D158" s="4" t="s">
        <v>757</v>
      </c>
      <c r="E158" s="41">
        <v>1200000000</v>
      </c>
      <c r="F158" s="19" t="s">
        <v>3</v>
      </c>
      <c r="G158" s="19"/>
      <c r="H158" s="19">
        <f>J158-7*53</f>
        <v>46107</v>
      </c>
      <c r="I158" s="19">
        <f>J158-7*12</f>
        <v>46394</v>
      </c>
      <c r="J158" s="20">
        <v>46478</v>
      </c>
      <c r="K158" s="20">
        <v>48517</v>
      </c>
      <c r="L158" s="8" t="s">
        <v>605</v>
      </c>
    </row>
    <row r="159" spans="1:12" x14ac:dyDescent="0.35">
      <c r="A159" s="8" t="s">
        <v>154</v>
      </c>
      <c r="B159" s="9" t="s">
        <v>982</v>
      </c>
      <c r="C159" s="9" t="s">
        <v>983</v>
      </c>
      <c r="D159" s="8" t="s">
        <v>108</v>
      </c>
      <c r="E159" s="37">
        <v>6910312</v>
      </c>
      <c r="F159" s="8" t="s">
        <v>3</v>
      </c>
      <c r="G159" s="8">
        <v>72000000</v>
      </c>
      <c r="H159" s="10">
        <v>46396</v>
      </c>
      <c r="I159" s="18">
        <v>46739</v>
      </c>
      <c r="J159" s="10">
        <v>46767</v>
      </c>
      <c r="K159" s="10">
        <v>48593</v>
      </c>
      <c r="L159" s="8" t="s">
        <v>8</v>
      </c>
    </row>
    <row r="160" spans="1:12" ht="14.5" x14ac:dyDescent="0.35">
      <c r="A160" s="8">
        <v>39980</v>
      </c>
      <c r="B160" s="8" t="s">
        <v>1038</v>
      </c>
      <c r="C160" s="43"/>
      <c r="D160" s="8" t="s">
        <v>1061</v>
      </c>
      <c r="E160" s="37">
        <v>2000000</v>
      </c>
      <c r="F160" s="8" t="s">
        <v>3</v>
      </c>
      <c r="H160" s="10"/>
      <c r="I160" s="18">
        <f>J160-7*4</f>
        <v>45934</v>
      </c>
      <c r="J160" s="10">
        <v>45962</v>
      </c>
      <c r="K160" s="10">
        <v>47788</v>
      </c>
      <c r="L160" s="8" t="s">
        <v>27</v>
      </c>
    </row>
    <row r="161" spans="1:12" x14ac:dyDescent="0.35">
      <c r="A161" s="8" t="s">
        <v>124</v>
      </c>
      <c r="B161" s="9" t="s">
        <v>125</v>
      </c>
      <c r="C161" s="9"/>
      <c r="D161" s="8" t="s">
        <v>26</v>
      </c>
      <c r="E161" s="37">
        <v>57520</v>
      </c>
      <c r="F161" s="8" t="s">
        <v>3</v>
      </c>
      <c r="H161" s="10">
        <v>46298</v>
      </c>
      <c r="I161" s="18">
        <v>46641</v>
      </c>
      <c r="J161" s="10">
        <v>46669</v>
      </c>
      <c r="K161" s="10">
        <v>48496</v>
      </c>
      <c r="L161" s="8" t="s">
        <v>27</v>
      </c>
    </row>
    <row r="162" spans="1:12" x14ac:dyDescent="0.35">
      <c r="A162" s="8" t="s">
        <v>771</v>
      </c>
      <c r="B162" s="12" t="s">
        <v>772</v>
      </c>
      <c r="C162" s="12" t="s">
        <v>772</v>
      </c>
      <c r="D162" s="4" t="s">
        <v>757</v>
      </c>
      <c r="E162" s="41">
        <v>900000000</v>
      </c>
      <c r="F162" s="19" t="s">
        <v>3</v>
      </c>
      <c r="G162" s="19"/>
      <c r="H162" s="19">
        <f>J162-7*53</f>
        <v>46290</v>
      </c>
      <c r="I162" s="19">
        <f>J162-7*12</f>
        <v>46577</v>
      </c>
      <c r="J162" s="20">
        <v>46661</v>
      </c>
      <c r="K162" s="20">
        <v>48852</v>
      </c>
      <c r="L162" s="8" t="s">
        <v>605</v>
      </c>
    </row>
    <row r="163" spans="1:12" x14ac:dyDescent="0.35">
      <c r="A163" s="8" t="s">
        <v>164</v>
      </c>
      <c r="B163" s="31" t="s">
        <v>663</v>
      </c>
      <c r="C163" s="11" t="s">
        <v>664</v>
      </c>
      <c r="D163" s="7" t="s">
        <v>799</v>
      </c>
      <c r="E163" s="34">
        <v>100000000</v>
      </c>
      <c r="F163" s="9" t="s">
        <v>3</v>
      </c>
      <c r="G163" s="9"/>
      <c r="H163" s="20">
        <f>I163-300</f>
        <v>45967</v>
      </c>
      <c r="I163" s="20">
        <v>46267</v>
      </c>
      <c r="J163" s="18">
        <v>46297</v>
      </c>
      <c r="K163" s="20"/>
      <c r="L163" s="8" t="s">
        <v>612</v>
      </c>
    </row>
    <row r="164" spans="1:12" x14ac:dyDescent="0.35">
      <c r="A164" s="8" t="s">
        <v>269</v>
      </c>
      <c r="B164" s="9" t="s">
        <v>270</v>
      </c>
      <c r="C164" s="9"/>
      <c r="D164" s="8" t="s">
        <v>26</v>
      </c>
      <c r="E164" s="37">
        <v>200806.08</v>
      </c>
      <c r="F164" s="8" t="s">
        <v>3</v>
      </c>
      <c r="H164" s="10">
        <v>46104</v>
      </c>
      <c r="I164" s="18">
        <v>46447</v>
      </c>
      <c r="J164" s="10">
        <v>46475</v>
      </c>
      <c r="K164" s="10">
        <v>47572</v>
      </c>
      <c r="L164" s="8" t="s">
        <v>27</v>
      </c>
    </row>
    <row r="165" spans="1:12" ht="14.5" x14ac:dyDescent="0.35">
      <c r="A165" s="8">
        <v>38654</v>
      </c>
      <c r="B165" s="8" t="s">
        <v>1031</v>
      </c>
      <c r="C165" s="43"/>
      <c r="D165" s="8" t="s">
        <v>1057</v>
      </c>
      <c r="E165" s="37">
        <v>12000000</v>
      </c>
      <c r="F165" s="8" t="s">
        <v>3</v>
      </c>
      <c r="H165" s="10"/>
      <c r="I165" s="18">
        <f>J165-7*4</f>
        <v>46016</v>
      </c>
      <c r="J165" s="10">
        <v>46044</v>
      </c>
      <c r="K165" s="10">
        <v>47193</v>
      </c>
      <c r="L165" s="8" t="s">
        <v>27</v>
      </c>
    </row>
    <row r="166" spans="1:12" x14ac:dyDescent="0.35">
      <c r="A166" s="8" t="s">
        <v>340</v>
      </c>
      <c r="B166" s="9" t="s">
        <v>341</v>
      </c>
      <c r="C166" s="9" t="s">
        <v>342</v>
      </c>
      <c r="E166" s="37">
        <v>22000000</v>
      </c>
      <c r="F166" s="8" t="s">
        <v>3</v>
      </c>
      <c r="H166" s="10"/>
      <c r="J166" s="10"/>
      <c r="K166" s="10">
        <v>49399</v>
      </c>
      <c r="L166" s="8" t="s">
        <v>27</v>
      </c>
    </row>
    <row r="167" spans="1:12" ht="14.5" x14ac:dyDescent="0.35">
      <c r="A167" s="8">
        <v>40396</v>
      </c>
      <c r="B167" s="8" t="s">
        <v>1043</v>
      </c>
      <c r="C167" s="43"/>
      <c r="D167" s="8" t="s">
        <v>481</v>
      </c>
      <c r="E167" s="37">
        <v>750000000</v>
      </c>
      <c r="F167" s="8" t="s">
        <v>3</v>
      </c>
      <c r="H167" s="10"/>
      <c r="I167" s="18">
        <f>J167-7*4</f>
        <v>46450</v>
      </c>
      <c r="J167" s="10">
        <v>46478</v>
      </c>
      <c r="K167" s="10">
        <v>49399</v>
      </c>
      <c r="L167" s="8" t="s">
        <v>27</v>
      </c>
    </row>
    <row r="168" spans="1:12" ht="42" x14ac:dyDescent="0.35">
      <c r="A168" s="8" t="s">
        <v>327</v>
      </c>
      <c r="B168" s="9" t="s">
        <v>328</v>
      </c>
      <c r="C168" s="9" t="s">
        <v>329</v>
      </c>
      <c r="E168" s="37">
        <v>270000000</v>
      </c>
      <c r="F168" s="8" t="s">
        <v>3</v>
      </c>
      <c r="H168" s="10"/>
      <c r="J168" s="10"/>
      <c r="K168" s="10">
        <v>48304</v>
      </c>
      <c r="L168" s="8" t="s">
        <v>27</v>
      </c>
    </row>
    <row r="169" spans="1:12" ht="14.5" x14ac:dyDescent="0.35">
      <c r="A169" s="8">
        <v>40736</v>
      </c>
      <c r="B169" s="8" t="s">
        <v>1048</v>
      </c>
      <c r="C169" s="43"/>
      <c r="D169" s="8" t="s">
        <v>228</v>
      </c>
      <c r="E169" s="37">
        <v>1500000</v>
      </c>
      <c r="F169" s="8" t="s">
        <v>3</v>
      </c>
      <c r="H169" s="10"/>
      <c r="I169" s="18">
        <f>J169-7*4</f>
        <v>45845</v>
      </c>
      <c r="J169" s="10">
        <v>45873</v>
      </c>
      <c r="K169" s="10">
        <v>46203</v>
      </c>
      <c r="L169" s="8" t="s">
        <v>27</v>
      </c>
    </row>
    <row r="170" spans="1:12" x14ac:dyDescent="0.35">
      <c r="A170" s="8" t="s">
        <v>773</v>
      </c>
      <c r="B170" s="11" t="s">
        <v>774</v>
      </c>
      <c r="C170" s="11" t="s">
        <v>774</v>
      </c>
      <c r="D170" s="4" t="s">
        <v>757</v>
      </c>
      <c r="E170" s="41">
        <v>8000000</v>
      </c>
      <c r="F170" s="19" t="s">
        <v>3</v>
      </c>
      <c r="G170" s="19"/>
      <c r="H170" s="19">
        <v>45809</v>
      </c>
      <c r="I170" s="19">
        <f>J170-7*12</f>
        <v>46059</v>
      </c>
      <c r="J170" s="20">
        <v>46143</v>
      </c>
      <c r="K170" s="20">
        <v>47968</v>
      </c>
      <c r="L170" s="8" t="s">
        <v>605</v>
      </c>
    </row>
    <row r="171" spans="1:12" x14ac:dyDescent="0.35">
      <c r="A171" s="8" t="s">
        <v>391</v>
      </c>
      <c r="B171" s="9" t="s">
        <v>392</v>
      </c>
      <c r="C171" s="9"/>
      <c r="D171" s="8" t="s">
        <v>26</v>
      </c>
      <c r="E171" s="37">
        <v>74250</v>
      </c>
      <c r="F171" s="8" t="s">
        <v>3</v>
      </c>
      <c r="H171" s="10">
        <v>46228</v>
      </c>
      <c r="I171" s="18">
        <v>46571</v>
      </c>
      <c r="J171" s="10">
        <v>46599</v>
      </c>
      <c r="K171" s="10">
        <v>47695</v>
      </c>
      <c r="L171" s="8" t="s">
        <v>27</v>
      </c>
    </row>
    <row r="172" spans="1:12" x14ac:dyDescent="0.35">
      <c r="A172" s="8" t="s">
        <v>24</v>
      </c>
      <c r="B172" s="9" t="s">
        <v>25</v>
      </c>
      <c r="C172" s="9"/>
      <c r="D172" s="8" t="s">
        <v>26</v>
      </c>
      <c r="E172" s="37">
        <v>5120818</v>
      </c>
      <c r="F172" s="8" t="s">
        <v>3</v>
      </c>
      <c r="H172" s="10">
        <v>45833</v>
      </c>
      <c r="I172" s="18">
        <v>46176</v>
      </c>
      <c r="J172" s="10">
        <v>46204</v>
      </c>
      <c r="K172" s="10">
        <v>48031</v>
      </c>
      <c r="L172" s="8" t="s">
        <v>27</v>
      </c>
    </row>
    <row r="173" spans="1:12" ht="14.5" x14ac:dyDescent="0.35">
      <c r="A173" s="8">
        <v>41295</v>
      </c>
      <c r="B173" s="8" t="s">
        <v>1052</v>
      </c>
      <c r="C173" s="43"/>
      <c r="D173" s="8" t="s">
        <v>1056</v>
      </c>
      <c r="E173" s="37">
        <v>100000</v>
      </c>
      <c r="F173" s="8" t="s">
        <v>3</v>
      </c>
      <c r="H173" s="10"/>
      <c r="I173" s="18">
        <f>J173-7*4</f>
        <v>45782</v>
      </c>
      <c r="J173" s="10">
        <v>45810</v>
      </c>
      <c r="K173" s="10">
        <v>46843</v>
      </c>
      <c r="L173" s="8" t="s">
        <v>27</v>
      </c>
    </row>
    <row r="174" spans="1:12" ht="28" x14ac:dyDescent="0.35">
      <c r="A174" s="8" t="s">
        <v>56</v>
      </c>
      <c r="B174" s="9" t="s">
        <v>57</v>
      </c>
      <c r="C174" s="9" t="s">
        <v>745</v>
      </c>
      <c r="D174" s="8" t="s">
        <v>58</v>
      </c>
      <c r="E174" s="37">
        <v>250000000</v>
      </c>
      <c r="F174" s="8" t="s">
        <v>3</v>
      </c>
      <c r="H174" s="10">
        <v>46303</v>
      </c>
      <c r="I174" s="18">
        <v>46646</v>
      </c>
      <c r="J174" s="10">
        <v>46674</v>
      </c>
      <c r="K174" s="10">
        <v>49720</v>
      </c>
      <c r="L174" s="8" t="s">
        <v>12</v>
      </c>
    </row>
    <row r="175" spans="1:12" x14ac:dyDescent="0.35">
      <c r="A175" s="8" t="s">
        <v>347</v>
      </c>
      <c r="B175" s="9" t="s">
        <v>348</v>
      </c>
      <c r="C175" s="9"/>
      <c r="D175" s="8" t="s">
        <v>156</v>
      </c>
      <c r="E175" s="37">
        <v>988688.71</v>
      </c>
      <c r="F175" s="8" t="s">
        <v>3</v>
      </c>
      <c r="H175" s="10">
        <v>45830</v>
      </c>
      <c r="I175" s="18">
        <v>46173</v>
      </c>
      <c r="J175" s="10">
        <v>46201</v>
      </c>
      <c r="K175" s="10">
        <v>47004</v>
      </c>
      <c r="L175" s="8" t="s">
        <v>8</v>
      </c>
    </row>
    <row r="176" spans="1:12" ht="28" x14ac:dyDescent="0.35">
      <c r="A176" s="8" t="s">
        <v>155</v>
      </c>
      <c r="B176" s="9" t="s">
        <v>984</v>
      </c>
      <c r="C176" s="9" t="s">
        <v>985</v>
      </c>
      <c r="D176" s="8" t="s">
        <v>156</v>
      </c>
      <c r="E176" s="37">
        <v>1005840</v>
      </c>
      <c r="F176" s="8" t="s">
        <v>3</v>
      </c>
      <c r="G176" s="8">
        <v>72000000</v>
      </c>
      <c r="H176" s="10">
        <v>46106</v>
      </c>
      <c r="I176" s="18">
        <v>46449</v>
      </c>
      <c r="J176" s="10">
        <v>46477</v>
      </c>
      <c r="K176" s="10">
        <v>47969</v>
      </c>
      <c r="L176" s="8" t="s">
        <v>8</v>
      </c>
    </row>
    <row r="177" spans="1:12" ht="28" x14ac:dyDescent="0.35">
      <c r="A177" s="8" t="s">
        <v>330</v>
      </c>
      <c r="B177" s="9" t="s">
        <v>331</v>
      </c>
      <c r="C177" s="9" t="s">
        <v>332</v>
      </c>
      <c r="E177" s="37">
        <v>10000000</v>
      </c>
      <c r="F177" s="8" t="s">
        <v>3</v>
      </c>
      <c r="H177" s="10"/>
      <c r="J177" s="10"/>
      <c r="K177" s="10">
        <v>47573</v>
      </c>
      <c r="L177" s="8" t="s">
        <v>27</v>
      </c>
    </row>
    <row r="178" spans="1:12" x14ac:dyDescent="0.35">
      <c r="A178" s="8" t="s">
        <v>319</v>
      </c>
      <c r="B178" s="9" t="s">
        <v>320</v>
      </c>
      <c r="C178" s="9"/>
      <c r="D178" s="8" t="s">
        <v>71</v>
      </c>
      <c r="E178" s="37">
        <v>706200</v>
      </c>
      <c r="F178" s="8" t="s">
        <v>3</v>
      </c>
      <c r="H178" s="10">
        <v>45802</v>
      </c>
      <c r="I178" s="18">
        <v>46145</v>
      </c>
      <c r="J178" s="10">
        <v>46173</v>
      </c>
      <c r="K178" s="10">
        <v>46904</v>
      </c>
      <c r="L178" s="8" t="s">
        <v>8</v>
      </c>
    </row>
    <row r="179" spans="1:12" x14ac:dyDescent="0.35">
      <c r="A179" s="8" t="s">
        <v>450</v>
      </c>
      <c r="B179" s="9" t="s">
        <v>451</v>
      </c>
      <c r="C179" s="9"/>
      <c r="D179" s="8" t="s">
        <v>71</v>
      </c>
      <c r="E179" s="37">
        <v>9977969.5199999996</v>
      </c>
      <c r="F179" s="8" t="s">
        <v>3</v>
      </c>
      <c r="H179" s="10">
        <v>46381</v>
      </c>
      <c r="I179" s="18">
        <v>46724</v>
      </c>
      <c r="J179" s="10">
        <v>46752</v>
      </c>
      <c r="K179" s="10">
        <v>47847</v>
      </c>
      <c r="L179" s="8" t="s">
        <v>8</v>
      </c>
    </row>
    <row r="180" spans="1:12" x14ac:dyDescent="0.35">
      <c r="A180" s="8" t="s">
        <v>160</v>
      </c>
      <c r="B180" s="9" t="s">
        <v>161</v>
      </c>
      <c r="C180" s="9" t="s">
        <v>1020</v>
      </c>
      <c r="D180" s="8" t="s">
        <v>162</v>
      </c>
      <c r="E180" s="37">
        <v>2640000</v>
      </c>
      <c r="F180" s="8" t="s">
        <v>3</v>
      </c>
      <c r="H180" s="10">
        <v>46413</v>
      </c>
      <c r="I180" s="18">
        <v>46756</v>
      </c>
      <c r="J180" s="10">
        <v>46784</v>
      </c>
      <c r="K180" s="10">
        <v>48611</v>
      </c>
      <c r="L180" s="8" t="s">
        <v>27</v>
      </c>
    </row>
    <row r="181" spans="1:12" ht="20" customHeight="1" x14ac:dyDescent="0.35">
      <c r="A181" s="8" t="s">
        <v>5</v>
      </c>
      <c r="B181" s="9" t="s">
        <v>6</v>
      </c>
      <c r="C181" s="9" t="s">
        <v>969</v>
      </c>
      <c r="D181" s="8" t="s">
        <v>7</v>
      </c>
      <c r="E181" s="37">
        <v>1116200</v>
      </c>
      <c r="F181" s="8" t="s">
        <v>3</v>
      </c>
      <c r="G181" s="8">
        <v>72000000</v>
      </c>
      <c r="H181" s="10">
        <v>46172</v>
      </c>
      <c r="I181" s="18">
        <v>46515</v>
      </c>
      <c r="J181" s="10">
        <v>46543</v>
      </c>
      <c r="K181" s="10">
        <v>49283</v>
      </c>
      <c r="L181" s="8" t="s">
        <v>8</v>
      </c>
    </row>
    <row r="182" spans="1:12" x14ac:dyDescent="0.35">
      <c r="A182" s="8" t="s">
        <v>992</v>
      </c>
      <c r="B182" s="9" t="s">
        <v>993</v>
      </c>
      <c r="C182" s="9" t="s">
        <v>993</v>
      </c>
      <c r="D182" s="8" t="s">
        <v>994</v>
      </c>
      <c r="E182" s="37">
        <v>21800000</v>
      </c>
      <c r="F182" s="8" t="s">
        <v>3</v>
      </c>
      <c r="G182" s="8">
        <v>72000000</v>
      </c>
      <c r="H182" s="10">
        <v>45864</v>
      </c>
      <c r="I182" s="18">
        <v>46207</v>
      </c>
      <c r="J182" s="10">
        <v>46235</v>
      </c>
      <c r="K182" s="10">
        <v>49163</v>
      </c>
      <c r="L182" s="8" t="s">
        <v>8</v>
      </c>
    </row>
    <row r="183" spans="1:12" ht="28" x14ac:dyDescent="0.35">
      <c r="A183" s="8" t="s">
        <v>183</v>
      </c>
      <c r="B183" s="9" t="s">
        <v>184</v>
      </c>
      <c r="C183" s="9" t="s">
        <v>748</v>
      </c>
      <c r="D183" s="8" t="s">
        <v>749</v>
      </c>
      <c r="E183" s="37">
        <v>150000000</v>
      </c>
      <c r="F183" s="8" t="s">
        <v>3</v>
      </c>
      <c r="H183" s="10">
        <v>47362</v>
      </c>
      <c r="I183" s="18">
        <v>47727</v>
      </c>
      <c r="J183" s="10">
        <v>47757</v>
      </c>
      <c r="K183" s="10">
        <v>50678</v>
      </c>
      <c r="L183" s="8" t="s">
        <v>12</v>
      </c>
    </row>
    <row r="184" spans="1:12" x14ac:dyDescent="0.35">
      <c r="A184" s="8" t="s">
        <v>323</v>
      </c>
      <c r="B184" s="9" t="s">
        <v>324</v>
      </c>
      <c r="C184" s="9"/>
      <c r="D184" s="8" t="s">
        <v>147</v>
      </c>
      <c r="E184" s="37">
        <v>383898</v>
      </c>
      <c r="F184" s="8" t="s">
        <v>3</v>
      </c>
      <c r="H184" s="10">
        <v>45802</v>
      </c>
      <c r="I184" s="18">
        <v>46145</v>
      </c>
      <c r="J184" s="10">
        <v>46173</v>
      </c>
      <c r="K184" s="10">
        <v>46904</v>
      </c>
      <c r="L184" s="8" t="s">
        <v>8</v>
      </c>
    </row>
    <row r="185" spans="1:12" ht="21.5" customHeight="1" x14ac:dyDescent="0.35">
      <c r="A185" s="8" t="s">
        <v>506</v>
      </c>
      <c r="B185" s="9" t="s">
        <v>1014</v>
      </c>
      <c r="C185" s="9" t="s">
        <v>1017</v>
      </c>
      <c r="D185" s="8" t="s">
        <v>481</v>
      </c>
      <c r="E185" s="37">
        <v>300000</v>
      </c>
      <c r="F185" s="8" t="s">
        <v>3</v>
      </c>
      <c r="H185" s="10">
        <v>45910</v>
      </c>
      <c r="I185" s="18">
        <v>46253</v>
      </c>
      <c r="J185" s="10">
        <v>46281</v>
      </c>
      <c r="K185" s="10">
        <v>46830</v>
      </c>
      <c r="L185" s="8" t="s">
        <v>27</v>
      </c>
    </row>
    <row r="186" spans="1:12" ht="14.5" x14ac:dyDescent="0.35">
      <c r="A186" s="8">
        <v>41371</v>
      </c>
      <c r="B186" s="8" t="s">
        <v>1053</v>
      </c>
      <c r="C186" s="43"/>
      <c r="D186" s="8" t="s">
        <v>228</v>
      </c>
      <c r="E186" s="37">
        <v>400000</v>
      </c>
      <c r="F186" s="8" t="s">
        <v>3</v>
      </c>
      <c r="H186" s="10"/>
      <c r="I186" s="18">
        <f>J186-7*4</f>
        <v>45903</v>
      </c>
      <c r="J186" s="10">
        <v>45931</v>
      </c>
      <c r="K186" s="10">
        <v>46112</v>
      </c>
      <c r="L186" s="8" t="s">
        <v>27</v>
      </c>
    </row>
    <row r="187" spans="1:12" x14ac:dyDescent="0.35">
      <c r="A187" s="8" t="s">
        <v>480</v>
      </c>
      <c r="B187" s="9" t="s">
        <v>1018</v>
      </c>
      <c r="C187" s="9" t="s">
        <v>1019</v>
      </c>
      <c r="D187" s="8" t="s">
        <v>481</v>
      </c>
      <c r="E187" s="37"/>
      <c r="F187" s="8" t="s">
        <v>3</v>
      </c>
      <c r="H187" s="10">
        <v>47068</v>
      </c>
      <c r="I187" s="18">
        <v>47411</v>
      </c>
      <c r="J187" s="10">
        <v>47439</v>
      </c>
      <c r="K187" s="10">
        <v>49265</v>
      </c>
      <c r="L187" s="8" t="s">
        <v>27</v>
      </c>
    </row>
    <row r="188" spans="1:12" ht="14.5" x14ac:dyDescent="0.35">
      <c r="A188" s="8">
        <v>40514</v>
      </c>
      <c r="B188" s="8" t="s">
        <v>1046</v>
      </c>
      <c r="C188" s="43"/>
      <c r="D188" s="8" t="s">
        <v>1063</v>
      </c>
      <c r="E188" s="37">
        <v>3200000</v>
      </c>
      <c r="F188" s="8" t="s">
        <v>3</v>
      </c>
      <c r="H188" s="10"/>
      <c r="I188" s="18">
        <f>J188-7*4</f>
        <v>45857</v>
      </c>
      <c r="J188" s="10">
        <v>45885</v>
      </c>
      <c r="K188" s="10">
        <v>48791</v>
      </c>
      <c r="L188" s="8" t="s">
        <v>27</v>
      </c>
    </row>
    <row r="189" spans="1:12" x14ac:dyDescent="0.35">
      <c r="A189" s="8" t="s">
        <v>300</v>
      </c>
      <c r="B189" s="9" t="s">
        <v>301</v>
      </c>
      <c r="C189" s="9"/>
      <c r="D189" s="8" t="s">
        <v>156</v>
      </c>
      <c r="E189" s="37">
        <v>7739375</v>
      </c>
      <c r="F189" s="8" t="s">
        <v>3</v>
      </c>
      <c r="H189" s="10">
        <v>46837</v>
      </c>
      <c r="I189" s="18">
        <v>47180</v>
      </c>
      <c r="J189" s="10">
        <v>47208</v>
      </c>
      <c r="K189" s="10">
        <v>49035</v>
      </c>
      <c r="L189" s="8" t="s">
        <v>8</v>
      </c>
    </row>
    <row r="190" spans="1:12" ht="17" customHeight="1" x14ac:dyDescent="0.35">
      <c r="A190" s="8" t="s">
        <v>80</v>
      </c>
      <c r="B190" s="9" t="s">
        <v>81</v>
      </c>
      <c r="C190" s="9"/>
      <c r="D190" s="8" t="s">
        <v>71</v>
      </c>
      <c r="E190" s="37">
        <v>26812420</v>
      </c>
      <c r="F190" s="8" t="s">
        <v>3</v>
      </c>
      <c r="G190" s="8">
        <v>72000000</v>
      </c>
      <c r="H190" s="10">
        <v>46837</v>
      </c>
      <c r="I190" s="18">
        <v>47180</v>
      </c>
      <c r="J190" s="10">
        <v>47208</v>
      </c>
      <c r="K190" s="10">
        <v>52777</v>
      </c>
      <c r="L190" s="8" t="s">
        <v>8</v>
      </c>
    </row>
    <row r="191" spans="1:12" ht="17.5" customHeight="1" x14ac:dyDescent="0.35">
      <c r="A191" s="8" t="s">
        <v>68</v>
      </c>
      <c r="B191" s="9" t="s">
        <v>69</v>
      </c>
      <c r="C191" s="9"/>
      <c r="D191" s="8" t="s">
        <v>11</v>
      </c>
      <c r="E191" s="37">
        <v>15000000</v>
      </c>
      <c r="F191" s="8" t="s">
        <v>3</v>
      </c>
      <c r="H191" s="10">
        <v>46106</v>
      </c>
      <c r="I191" s="18">
        <v>46449</v>
      </c>
      <c r="J191" s="10">
        <v>46477</v>
      </c>
      <c r="K191" s="10">
        <v>49400</v>
      </c>
      <c r="L191" s="8" t="s">
        <v>12</v>
      </c>
    </row>
    <row r="192" spans="1:12" ht="42" x14ac:dyDescent="0.35">
      <c r="A192" s="8" t="s">
        <v>397</v>
      </c>
      <c r="B192" s="9" t="s">
        <v>398</v>
      </c>
      <c r="C192" s="9" t="s">
        <v>1027</v>
      </c>
      <c r="D192" s="8" t="s">
        <v>30</v>
      </c>
      <c r="E192" s="37">
        <v>16725417.939999999</v>
      </c>
      <c r="F192" s="8" t="s">
        <v>3</v>
      </c>
      <c r="H192" s="10">
        <v>46049</v>
      </c>
      <c r="I192" s="18">
        <v>46392</v>
      </c>
      <c r="J192" s="10">
        <v>46420</v>
      </c>
      <c r="K192" s="10">
        <v>47094</v>
      </c>
      <c r="L192" s="8" t="s">
        <v>27</v>
      </c>
    </row>
    <row r="193" spans="1:12" ht="28" x14ac:dyDescent="0.35">
      <c r="A193" s="8" t="s">
        <v>164</v>
      </c>
      <c r="B193" s="9" t="s">
        <v>691</v>
      </c>
      <c r="C193" s="9" t="s">
        <v>691</v>
      </c>
      <c r="D193" s="7" t="s">
        <v>669</v>
      </c>
      <c r="E193" s="34">
        <v>500000</v>
      </c>
      <c r="F193" s="9" t="s">
        <v>3</v>
      </c>
      <c r="G193" s="9"/>
      <c r="H193" s="28">
        <v>45839</v>
      </c>
      <c r="I193" s="19">
        <v>46267</v>
      </c>
      <c r="J193" s="19">
        <v>46297</v>
      </c>
      <c r="K193" s="20"/>
      <c r="L193" s="8" t="s">
        <v>612</v>
      </c>
    </row>
    <row r="194" spans="1:12" ht="28" x14ac:dyDescent="0.35">
      <c r="A194" s="8" t="s">
        <v>427</v>
      </c>
      <c r="B194" s="9" t="s">
        <v>428</v>
      </c>
      <c r="C194" s="9" t="s">
        <v>428</v>
      </c>
      <c r="D194" s="8" t="s">
        <v>429</v>
      </c>
      <c r="E194" s="37">
        <v>2790359.27</v>
      </c>
      <c r="F194" s="8" t="s">
        <v>3</v>
      </c>
      <c r="H194" s="10">
        <v>46106</v>
      </c>
      <c r="I194" s="18">
        <v>46449</v>
      </c>
      <c r="J194" s="10">
        <v>46477</v>
      </c>
      <c r="K194" s="10">
        <v>47358</v>
      </c>
      <c r="L194" s="8" t="s">
        <v>12</v>
      </c>
    </row>
    <row r="195" spans="1:12" x14ac:dyDescent="0.35">
      <c r="A195" s="8" t="s">
        <v>187</v>
      </c>
      <c r="B195" s="9" t="s">
        <v>188</v>
      </c>
      <c r="C195" s="9"/>
      <c r="D195" s="8" t="s">
        <v>156</v>
      </c>
      <c r="E195" s="37">
        <v>32114.84</v>
      </c>
      <c r="F195" s="8" t="s">
        <v>3</v>
      </c>
      <c r="G195" s="8">
        <v>72000000</v>
      </c>
      <c r="H195" s="10">
        <v>45802</v>
      </c>
      <c r="I195" s="18">
        <v>46145</v>
      </c>
      <c r="J195" s="10">
        <v>46173</v>
      </c>
      <c r="K195" s="10">
        <v>47252</v>
      </c>
      <c r="L195" s="8" t="s">
        <v>8</v>
      </c>
    </row>
    <row r="196" spans="1:12" x14ac:dyDescent="0.35">
      <c r="A196" s="8" t="s">
        <v>432</v>
      </c>
      <c r="B196" s="9" t="s">
        <v>433</v>
      </c>
      <c r="C196" s="9"/>
      <c r="D196" s="8" t="s">
        <v>409</v>
      </c>
      <c r="E196" s="37">
        <v>3180952</v>
      </c>
      <c r="F196" s="8" t="s">
        <v>3</v>
      </c>
      <c r="H196" s="10">
        <v>46320</v>
      </c>
      <c r="I196" s="18">
        <v>46663</v>
      </c>
      <c r="J196" s="10">
        <v>46691</v>
      </c>
      <c r="K196" s="10">
        <v>47786</v>
      </c>
      <c r="L196" s="8" t="s">
        <v>8</v>
      </c>
    </row>
    <row r="197" spans="1:12" ht="28" x14ac:dyDescent="0.35">
      <c r="A197" s="8" t="s">
        <v>478</v>
      </c>
      <c r="B197" s="9" t="s">
        <v>479</v>
      </c>
      <c r="C197" s="9"/>
      <c r="D197" s="8" t="s">
        <v>50</v>
      </c>
      <c r="E197" s="37">
        <v>5911116</v>
      </c>
      <c r="F197" s="8" t="s">
        <v>3</v>
      </c>
      <c r="H197" s="10">
        <v>46106</v>
      </c>
      <c r="I197" s="18">
        <v>46449</v>
      </c>
      <c r="J197" s="10">
        <v>46477</v>
      </c>
      <c r="K197" s="10">
        <v>47208</v>
      </c>
      <c r="L197" s="8" t="s">
        <v>8</v>
      </c>
    </row>
    <row r="198" spans="1:12" ht="42" x14ac:dyDescent="0.35">
      <c r="A198" s="8" t="s">
        <v>102</v>
      </c>
      <c r="B198" s="9" t="s">
        <v>103</v>
      </c>
      <c r="C198" s="9" t="s">
        <v>104</v>
      </c>
      <c r="D198" s="8" t="s">
        <v>105</v>
      </c>
      <c r="E198" s="37">
        <v>27000000</v>
      </c>
      <c r="F198" s="8" t="s">
        <v>3</v>
      </c>
      <c r="H198" s="10">
        <v>45802</v>
      </c>
      <c r="I198" s="18">
        <v>46145</v>
      </c>
      <c r="J198" s="10">
        <v>46173</v>
      </c>
      <c r="K198" s="10">
        <v>48000</v>
      </c>
      <c r="L198" s="8" t="s">
        <v>12</v>
      </c>
    </row>
    <row r="199" spans="1:12" x14ac:dyDescent="0.35">
      <c r="A199" s="8" t="s">
        <v>315</v>
      </c>
      <c r="B199" s="9" t="s">
        <v>316</v>
      </c>
      <c r="C199" s="9"/>
      <c r="D199" s="8" t="s">
        <v>147</v>
      </c>
      <c r="E199" s="37" t="s">
        <v>892</v>
      </c>
      <c r="F199" s="8" t="s">
        <v>3</v>
      </c>
      <c r="H199" s="10">
        <v>46862</v>
      </c>
      <c r="I199" s="18">
        <v>47205</v>
      </c>
      <c r="J199" s="10">
        <v>47233</v>
      </c>
      <c r="K199" s="10">
        <v>49060</v>
      </c>
      <c r="L199" s="8" t="s">
        <v>8</v>
      </c>
    </row>
    <row r="200" spans="1:12" ht="28" x14ac:dyDescent="0.35">
      <c r="A200" s="8" t="s">
        <v>307</v>
      </c>
      <c r="B200" s="9" t="s">
        <v>996</v>
      </c>
      <c r="C200" s="9" t="s">
        <v>997</v>
      </c>
      <c r="D200" s="8" t="s">
        <v>108</v>
      </c>
      <c r="E200" s="37">
        <v>345442</v>
      </c>
      <c r="F200" s="8" t="s">
        <v>3</v>
      </c>
      <c r="G200" s="8">
        <v>72000000</v>
      </c>
      <c r="H200" s="10">
        <v>46106</v>
      </c>
      <c r="I200" s="18">
        <v>46449</v>
      </c>
      <c r="J200" s="10">
        <v>46477</v>
      </c>
      <c r="K200" s="10">
        <v>47573</v>
      </c>
      <c r="L200" s="8" t="s">
        <v>8</v>
      </c>
    </row>
    <row r="201" spans="1:12" x14ac:dyDescent="0.35">
      <c r="A201" s="8" t="s">
        <v>288</v>
      </c>
      <c r="B201" s="9" t="s">
        <v>289</v>
      </c>
      <c r="C201" s="9" t="s">
        <v>754</v>
      </c>
      <c r="D201" s="8" t="s">
        <v>42</v>
      </c>
      <c r="E201" s="37">
        <v>15000000</v>
      </c>
      <c r="F201" s="8" t="s">
        <v>3</v>
      </c>
      <c r="H201" s="10">
        <v>46447</v>
      </c>
      <c r="I201" s="18">
        <v>46813</v>
      </c>
      <c r="J201" s="10">
        <v>46844</v>
      </c>
      <c r="K201" s="10">
        <v>48364</v>
      </c>
      <c r="L201" s="8" t="s">
        <v>12</v>
      </c>
    </row>
    <row r="202" spans="1:12" x14ac:dyDescent="0.35">
      <c r="A202" s="8" t="s">
        <v>777</v>
      </c>
      <c r="B202" s="12" t="s">
        <v>778</v>
      </c>
      <c r="C202" s="12" t="s">
        <v>778</v>
      </c>
      <c r="D202" s="4" t="s">
        <v>757</v>
      </c>
      <c r="E202" s="41">
        <v>5000000</v>
      </c>
      <c r="F202" s="19" t="s">
        <v>3</v>
      </c>
      <c r="G202" s="19"/>
      <c r="H202" s="19">
        <f>J202-7*53</f>
        <v>45803</v>
      </c>
      <c r="I202" s="19">
        <f>J202-7*12</f>
        <v>46090</v>
      </c>
      <c r="J202" s="20">
        <v>46174</v>
      </c>
      <c r="K202" s="20">
        <v>47999</v>
      </c>
      <c r="L202" s="8" t="s">
        <v>605</v>
      </c>
    </row>
    <row r="203" spans="1:12" x14ac:dyDescent="0.35">
      <c r="A203" s="8" t="s">
        <v>259</v>
      </c>
      <c r="B203" s="9" t="s">
        <v>260</v>
      </c>
      <c r="C203" s="9"/>
      <c r="D203" s="8" t="s">
        <v>50</v>
      </c>
      <c r="E203" s="37">
        <v>31158538</v>
      </c>
      <c r="F203" s="8" t="s">
        <v>3</v>
      </c>
      <c r="H203" s="10">
        <v>45977</v>
      </c>
      <c r="I203" s="18">
        <v>46320</v>
      </c>
      <c r="J203" s="10">
        <v>46348</v>
      </c>
      <c r="K203" s="10">
        <v>47444</v>
      </c>
      <c r="L203" s="8" t="s">
        <v>8</v>
      </c>
    </row>
    <row r="204" spans="1:12" ht="28" x14ac:dyDescent="0.35">
      <c r="A204" s="8" t="s">
        <v>531</v>
      </c>
      <c r="B204" s="9" t="s">
        <v>532</v>
      </c>
      <c r="C204" s="9"/>
      <c r="D204" s="8" t="s">
        <v>182</v>
      </c>
      <c r="E204" s="37">
        <v>8404791</v>
      </c>
      <c r="F204" s="8" t="s">
        <v>3</v>
      </c>
      <c r="H204" s="10">
        <v>46493</v>
      </c>
      <c r="I204" s="18">
        <v>46836</v>
      </c>
      <c r="J204" s="10">
        <v>46864</v>
      </c>
      <c r="K204" s="10">
        <v>47960</v>
      </c>
      <c r="L204" s="8" t="s">
        <v>8</v>
      </c>
    </row>
    <row r="205" spans="1:12" ht="14.5" x14ac:dyDescent="0.35">
      <c r="A205" s="8">
        <v>38949</v>
      </c>
      <c r="B205" s="8" t="s">
        <v>1033</v>
      </c>
      <c r="C205" s="43"/>
      <c r="D205" s="8" t="s">
        <v>1058</v>
      </c>
      <c r="E205" s="37">
        <v>25000000</v>
      </c>
      <c r="F205" s="8" t="s">
        <v>3</v>
      </c>
      <c r="H205" s="10"/>
      <c r="I205" s="18">
        <f>J205-7*4</f>
        <v>46450</v>
      </c>
      <c r="J205" s="10">
        <v>46478</v>
      </c>
      <c r="K205" s="10">
        <v>48304</v>
      </c>
      <c r="L205" s="8" t="s">
        <v>27</v>
      </c>
    </row>
    <row r="206" spans="1:12" x14ac:dyDescent="0.35">
      <c r="A206" s="8" t="s">
        <v>281</v>
      </c>
      <c r="B206" s="9" t="s">
        <v>282</v>
      </c>
      <c r="C206" s="9"/>
      <c r="D206" s="8" t="s">
        <v>283</v>
      </c>
      <c r="E206" s="37">
        <v>1376086</v>
      </c>
      <c r="F206" s="8" t="s">
        <v>3</v>
      </c>
      <c r="H206" s="10">
        <v>46106</v>
      </c>
      <c r="I206" s="18">
        <v>46449</v>
      </c>
      <c r="J206" s="10">
        <v>46477</v>
      </c>
      <c r="K206" s="10">
        <v>47654</v>
      </c>
      <c r="L206" s="8" t="s">
        <v>8</v>
      </c>
    </row>
    <row r="207" spans="1:12" x14ac:dyDescent="0.35">
      <c r="A207" s="8" t="s">
        <v>351</v>
      </c>
      <c r="B207" s="9" t="s">
        <v>352</v>
      </c>
      <c r="C207" s="9"/>
      <c r="D207" s="8" t="s">
        <v>94</v>
      </c>
      <c r="E207" s="37">
        <v>4570000</v>
      </c>
      <c r="F207" s="8" t="s">
        <v>3</v>
      </c>
      <c r="H207" s="10">
        <v>46167</v>
      </c>
      <c r="I207" s="18">
        <v>46510</v>
      </c>
      <c r="J207" s="10">
        <v>46538</v>
      </c>
      <c r="K207" s="10">
        <v>47634</v>
      </c>
      <c r="L207" s="8" t="s">
        <v>8</v>
      </c>
    </row>
    <row r="208" spans="1:12" ht="28" x14ac:dyDescent="0.35">
      <c r="A208" s="8" t="s">
        <v>164</v>
      </c>
      <c r="B208" s="27" t="s">
        <v>644</v>
      </c>
      <c r="C208" s="9" t="s">
        <v>1132</v>
      </c>
      <c r="D208" s="7" t="s">
        <v>634</v>
      </c>
      <c r="E208" s="33">
        <v>50000000</v>
      </c>
      <c r="F208" s="12" t="s">
        <v>3</v>
      </c>
      <c r="G208" s="12"/>
      <c r="H208" s="19">
        <v>46661</v>
      </c>
      <c r="I208" s="19">
        <v>46752</v>
      </c>
      <c r="J208" s="18">
        <v>46782</v>
      </c>
      <c r="K208" s="28"/>
      <c r="L208" s="8" t="s">
        <v>612</v>
      </c>
    </row>
    <row r="209" spans="1:12" x14ac:dyDescent="0.35">
      <c r="A209" s="8" t="s">
        <v>164</v>
      </c>
      <c r="B209" s="11" t="s">
        <v>714</v>
      </c>
      <c r="C209" s="12" t="s">
        <v>715</v>
      </c>
      <c r="D209" s="7" t="s">
        <v>708</v>
      </c>
      <c r="E209" s="33">
        <v>30000000</v>
      </c>
      <c r="F209" s="12" t="s">
        <v>3</v>
      </c>
      <c r="G209" s="12"/>
      <c r="H209" s="28">
        <v>45839</v>
      </c>
      <c r="I209" s="22">
        <v>46266</v>
      </c>
      <c r="J209" s="18">
        <v>46296</v>
      </c>
      <c r="K209" s="28"/>
      <c r="L209" s="8" t="s">
        <v>709</v>
      </c>
    </row>
    <row r="210" spans="1:12" ht="28" x14ac:dyDescent="0.35">
      <c r="A210" s="8" t="s">
        <v>164</v>
      </c>
      <c r="B210" s="14" t="s">
        <v>726</v>
      </c>
      <c r="C210" s="12" t="s">
        <v>727</v>
      </c>
      <c r="D210" s="7" t="s">
        <v>708</v>
      </c>
      <c r="E210" s="32">
        <v>1000000</v>
      </c>
      <c r="F210" s="12" t="s">
        <v>3</v>
      </c>
      <c r="G210" s="12"/>
      <c r="H210" s="28">
        <v>45962</v>
      </c>
      <c r="I210" s="28">
        <v>46476</v>
      </c>
      <c r="J210" s="18">
        <v>46506</v>
      </c>
      <c r="K210" s="28"/>
      <c r="L210" s="8" t="s">
        <v>709</v>
      </c>
    </row>
    <row r="211" spans="1:12" x14ac:dyDescent="0.35">
      <c r="A211" s="8" t="s">
        <v>164</v>
      </c>
      <c r="B211" s="12" t="s">
        <v>734</v>
      </c>
      <c r="C211" s="12" t="s">
        <v>735</v>
      </c>
      <c r="D211" s="7" t="s">
        <v>708</v>
      </c>
      <c r="E211" s="32">
        <v>5000000</v>
      </c>
      <c r="F211" s="12" t="s">
        <v>3</v>
      </c>
      <c r="G211" s="12"/>
      <c r="H211" s="28">
        <v>45992</v>
      </c>
      <c r="I211" s="28">
        <v>46266</v>
      </c>
      <c r="J211" s="18">
        <v>46296</v>
      </c>
      <c r="K211" s="28"/>
      <c r="L211" s="8" t="s">
        <v>709</v>
      </c>
    </row>
    <row r="212" spans="1:12" x14ac:dyDescent="0.35">
      <c r="A212" s="8" t="s">
        <v>164</v>
      </c>
      <c r="B212" s="11" t="s">
        <v>724</v>
      </c>
      <c r="C212" s="12" t="s">
        <v>725</v>
      </c>
      <c r="D212" s="7" t="s">
        <v>708</v>
      </c>
      <c r="E212" s="32">
        <v>1000000</v>
      </c>
      <c r="F212" s="12" t="s">
        <v>3</v>
      </c>
      <c r="G212" s="12"/>
      <c r="H212" s="28">
        <v>45931</v>
      </c>
      <c r="I212" s="28">
        <v>46325</v>
      </c>
      <c r="J212" s="18">
        <v>46355</v>
      </c>
      <c r="K212" s="28"/>
      <c r="L212" s="8" t="s">
        <v>709</v>
      </c>
    </row>
    <row r="213" spans="1:12" x14ac:dyDescent="0.35">
      <c r="A213" s="8" t="s">
        <v>164</v>
      </c>
      <c r="B213" s="12" t="s">
        <v>736</v>
      </c>
      <c r="C213" s="12" t="s">
        <v>737</v>
      </c>
      <c r="D213" s="7" t="s">
        <v>708</v>
      </c>
      <c r="E213" s="32">
        <v>5000000</v>
      </c>
      <c r="F213" s="12" t="s">
        <v>3</v>
      </c>
      <c r="G213" s="12"/>
      <c r="H213" s="28">
        <v>45992</v>
      </c>
      <c r="I213" s="28">
        <v>46266</v>
      </c>
      <c r="J213" s="18">
        <v>46296</v>
      </c>
      <c r="K213" s="28"/>
      <c r="L213" s="8" t="s">
        <v>709</v>
      </c>
    </row>
    <row r="214" spans="1:12" x14ac:dyDescent="0.35">
      <c r="A214" s="8" t="s">
        <v>164</v>
      </c>
      <c r="B214" s="11" t="s">
        <v>706</v>
      </c>
      <c r="C214" s="12" t="s">
        <v>707</v>
      </c>
      <c r="D214" s="7" t="s">
        <v>708</v>
      </c>
      <c r="E214" s="32">
        <v>5000000</v>
      </c>
      <c r="F214" s="12" t="s">
        <v>3</v>
      </c>
      <c r="G214" s="12"/>
      <c r="H214" s="28">
        <v>45792</v>
      </c>
      <c r="I214" s="22">
        <v>46054</v>
      </c>
      <c r="J214" s="18">
        <v>46084</v>
      </c>
      <c r="K214" s="28"/>
      <c r="L214" s="8" t="s">
        <v>709</v>
      </c>
    </row>
    <row r="215" spans="1:12" x14ac:dyDescent="0.35">
      <c r="A215" s="8" t="s">
        <v>164</v>
      </c>
      <c r="B215" s="11" t="s">
        <v>720</v>
      </c>
      <c r="C215" s="12" t="s">
        <v>721</v>
      </c>
      <c r="D215" s="7" t="s">
        <v>708</v>
      </c>
      <c r="E215" s="32">
        <v>1000000</v>
      </c>
      <c r="F215" s="12" t="s">
        <v>3</v>
      </c>
      <c r="G215" s="12"/>
      <c r="H215" s="28">
        <v>45901</v>
      </c>
      <c r="I215" s="28">
        <v>46111</v>
      </c>
      <c r="J215" s="18">
        <v>46141</v>
      </c>
      <c r="K215" s="28"/>
      <c r="L215" s="8" t="s">
        <v>709</v>
      </c>
    </row>
    <row r="216" spans="1:12" x14ac:dyDescent="0.35">
      <c r="A216" s="8" t="s">
        <v>164</v>
      </c>
      <c r="B216" s="11" t="s">
        <v>716</v>
      </c>
      <c r="C216" s="12" t="s">
        <v>717</v>
      </c>
      <c r="D216" s="7" t="s">
        <v>708</v>
      </c>
      <c r="E216" s="32">
        <v>1000000</v>
      </c>
      <c r="F216" s="12" t="s">
        <v>3</v>
      </c>
      <c r="G216" s="12"/>
      <c r="H216" s="28">
        <v>45870</v>
      </c>
      <c r="I216" s="22">
        <v>45689</v>
      </c>
      <c r="J216" s="18">
        <v>45719</v>
      </c>
      <c r="K216" s="28"/>
      <c r="L216" s="8" t="s">
        <v>709</v>
      </c>
    </row>
    <row r="217" spans="1:12" x14ac:dyDescent="0.35">
      <c r="A217" s="8" t="s">
        <v>164</v>
      </c>
      <c r="B217" s="14" t="s">
        <v>740</v>
      </c>
      <c r="C217" s="12" t="s">
        <v>741</v>
      </c>
      <c r="D217" s="7" t="s">
        <v>708</v>
      </c>
      <c r="E217" s="32">
        <v>2000000</v>
      </c>
      <c r="F217" s="12" t="s">
        <v>3</v>
      </c>
      <c r="G217" s="12"/>
      <c r="H217" s="28">
        <v>46052</v>
      </c>
      <c r="I217" s="28">
        <v>46476</v>
      </c>
      <c r="J217" s="18">
        <v>46506</v>
      </c>
      <c r="K217" s="28"/>
      <c r="L217" s="8" t="s">
        <v>709</v>
      </c>
    </row>
    <row r="218" spans="1:12" x14ac:dyDescent="0.35">
      <c r="A218" s="8" t="s">
        <v>164</v>
      </c>
      <c r="B218" s="11" t="s">
        <v>732</v>
      </c>
      <c r="C218" s="12" t="s">
        <v>733</v>
      </c>
      <c r="D218" s="7" t="s">
        <v>708</v>
      </c>
      <c r="E218" s="33">
        <v>25000000</v>
      </c>
      <c r="F218" s="12" t="s">
        <v>3</v>
      </c>
      <c r="G218" s="12"/>
      <c r="H218" s="28">
        <v>45992</v>
      </c>
      <c r="I218" s="28">
        <v>46203</v>
      </c>
      <c r="J218" s="18">
        <v>46233</v>
      </c>
      <c r="K218" s="28"/>
      <c r="L218" s="8" t="s">
        <v>709</v>
      </c>
    </row>
    <row r="219" spans="1:12" x14ac:dyDescent="0.35">
      <c r="A219" s="8" t="s">
        <v>164</v>
      </c>
      <c r="B219" s="11" t="s">
        <v>710</v>
      </c>
      <c r="C219" s="12" t="s">
        <v>711</v>
      </c>
      <c r="D219" s="7" t="s">
        <v>708</v>
      </c>
      <c r="E219" s="32">
        <v>1000000</v>
      </c>
      <c r="F219" s="12" t="s">
        <v>3</v>
      </c>
      <c r="G219" s="12"/>
      <c r="H219" s="28">
        <v>45809</v>
      </c>
      <c r="I219" s="28">
        <v>46023</v>
      </c>
      <c r="J219" s="18">
        <v>46054</v>
      </c>
      <c r="K219" s="28"/>
      <c r="L219" s="8" t="s">
        <v>709</v>
      </c>
    </row>
    <row r="220" spans="1:12" x14ac:dyDescent="0.35">
      <c r="A220" s="8" t="s">
        <v>164</v>
      </c>
      <c r="B220" s="11" t="s">
        <v>722</v>
      </c>
      <c r="C220" s="12" t="s">
        <v>723</v>
      </c>
      <c r="D220" s="7" t="s">
        <v>708</v>
      </c>
      <c r="E220" s="33">
        <v>10000000</v>
      </c>
      <c r="F220" s="12" t="s">
        <v>3</v>
      </c>
      <c r="G220" s="12"/>
      <c r="H220" s="28">
        <v>45911</v>
      </c>
      <c r="I220" s="22">
        <v>46419</v>
      </c>
      <c r="J220" s="18">
        <v>46449</v>
      </c>
      <c r="K220" s="28"/>
      <c r="L220" s="8" t="s">
        <v>709</v>
      </c>
    </row>
    <row r="221" spans="1:12" x14ac:dyDescent="0.35">
      <c r="A221" s="8" t="s">
        <v>164</v>
      </c>
      <c r="B221" s="11" t="s">
        <v>742</v>
      </c>
      <c r="C221" s="12" t="s">
        <v>743</v>
      </c>
      <c r="D221" s="7" t="s">
        <v>708</v>
      </c>
      <c r="E221" s="32">
        <v>5000000</v>
      </c>
      <c r="F221" s="12" t="s">
        <v>3</v>
      </c>
      <c r="G221" s="12"/>
      <c r="H221" s="28">
        <v>46174</v>
      </c>
      <c r="I221" s="28">
        <v>46600</v>
      </c>
      <c r="J221" s="18">
        <v>46630</v>
      </c>
      <c r="K221" s="28"/>
      <c r="L221" s="8" t="s">
        <v>709</v>
      </c>
    </row>
    <row r="222" spans="1:12" x14ac:dyDescent="0.35">
      <c r="A222" s="8" t="s">
        <v>164</v>
      </c>
      <c r="B222" s="11" t="s">
        <v>730</v>
      </c>
      <c r="C222" s="12" t="s">
        <v>731</v>
      </c>
      <c r="D222" s="7" t="s">
        <v>708</v>
      </c>
      <c r="E222" s="32">
        <v>5000000</v>
      </c>
      <c r="F222" s="12" t="s">
        <v>3</v>
      </c>
      <c r="G222" s="12"/>
      <c r="H222" s="28">
        <v>45992</v>
      </c>
      <c r="I222" s="28">
        <v>46055</v>
      </c>
      <c r="J222" s="18">
        <v>46085</v>
      </c>
      <c r="K222" s="28"/>
      <c r="L222" s="8" t="s">
        <v>709</v>
      </c>
    </row>
    <row r="223" spans="1:12" ht="28" x14ac:dyDescent="0.35">
      <c r="A223" s="8" t="s">
        <v>164</v>
      </c>
      <c r="B223" s="11" t="s">
        <v>738</v>
      </c>
      <c r="C223" s="12" t="s">
        <v>739</v>
      </c>
      <c r="D223" s="7" t="s">
        <v>708</v>
      </c>
      <c r="E223" s="32">
        <v>5000000</v>
      </c>
      <c r="F223" s="12" t="s">
        <v>3</v>
      </c>
      <c r="G223" s="12"/>
      <c r="H223" s="28">
        <v>45992</v>
      </c>
      <c r="I223" s="28">
        <v>46266</v>
      </c>
      <c r="J223" s="18">
        <v>46296</v>
      </c>
      <c r="K223" s="28"/>
      <c r="L223" s="8" t="s">
        <v>709</v>
      </c>
    </row>
    <row r="224" spans="1:12" ht="28" x14ac:dyDescent="0.35">
      <c r="A224" s="8" t="s">
        <v>164</v>
      </c>
      <c r="B224" s="11" t="s">
        <v>728</v>
      </c>
      <c r="C224" s="12" t="s">
        <v>729</v>
      </c>
      <c r="D224" s="7" t="s">
        <v>708</v>
      </c>
      <c r="E224" s="32">
        <v>5000000</v>
      </c>
      <c r="F224" s="12" t="s">
        <v>3</v>
      </c>
      <c r="G224" s="12"/>
      <c r="H224" s="28">
        <v>45992</v>
      </c>
      <c r="I224" s="28">
        <v>46174</v>
      </c>
      <c r="J224" s="18" t="s">
        <v>962</v>
      </c>
      <c r="K224" s="28"/>
      <c r="L224" s="8" t="s">
        <v>709</v>
      </c>
    </row>
    <row r="225" spans="1:12" x14ac:dyDescent="0.35">
      <c r="A225" s="8" t="s">
        <v>164</v>
      </c>
      <c r="B225" s="11" t="s">
        <v>718</v>
      </c>
      <c r="C225" s="12" t="s">
        <v>719</v>
      </c>
      <c r="D225" s="7" t="s">
        <v>708</v>
      </c>
      <c r="E225" s="32">
        <v>5000000</v>
      </c>
      <c r="F225" s="12" t="s">
        <v>3</v>
      </c>
      <c r="G225" s="12"/>
      <c r="H225" s="28">
        <v>45870</v>
      </c>
      <c r="I225" s="22">
        <v>46054</v>
      </c>
      <c r="J225" s="18">
        <v>46084</v>
      </c>
      <c r="K225" s="28"/>
      <c r="L225" s="8" t="s">
        <v>709</v>
      </c>
    </row>
    <row r="226" spans="1:12" x14ac:dyDescent="0.35">
      <c r="A226" s="8" t="s">
        <v>471</v>
      </c>
      <c r="B226" s="9" t="s">
        <v>472</v>
      </c>
      <c r="C226" s="9"/>
      <c r="D226" s="8" t="s">
        <v>101</v>
      </c>
      <c r="E226" s="37">
        <v>444000</v>
      </c>
      <c r="F226" s="8" t="s">
        <v>3</v>
      </c>
      <c r="H226" s="10">
        <v>46412</v>
      </c>
      <c r="I226" s="18">
        <v>46755</v>
      </c>
      <c r="J226" s="10">
        <v>46783</v>
      </c>
      <c r="K226" s="10">
        <v>47878</v>
      </c>
      <c r="L226" s="8" t="s">
        <v>8</v>
      </c>
    </row>
    <row r="227" spans="1:12" x14ac:dyDescent="0.35">
      <c r="A227" s="8" t="s">
        <v>779</v>
      </c>
      <c r="B227" s="12" t="s">
        <v>780</v>
      </c>
      <c r="C227" s="12" t="s">
        <v>780</v>
      </c>
      <c r="D227" s="4" t="s">
        <v>757</v>
      </c>
      <c r="E227" s="41">
        <v>11000000</v>
      </c>
      <c r="F227" s="19" t="s">
        <v>3</v>
      </c>
      <c r="G227" s="19"/>
      <c r="H227" s="19">
        <f>J227-7*53</f>
        <v>45803</v>
      </c>
      <c r="I227" s="19">
        <f>J227-7*12</f>
        <v>46090</v>
      </c>
      <c r="J227" s="20">
        <v>46174</v>
      </c>
      <c r="K227" s="20">
        <v>47999</v>
      </c>
      <c r="L227" s="8" t="s">
        <v>605</v>
      </c>
    </row>
    <row r="228" spans="1:12" x14ac:dyDescent="0.35">
      <c r="A228" s="8" t="s">
        <v>525</v>
      </c>
      <c r="B228" s="9" t="s">
        <v>526</v>
      </c>
      <c r="C228" s="9" t="s">
        <v>526</v>
      </c>
      <c r="D228" s="8" t="s">
        <v>516</v>
      </c>
      <c r="E228" s="37">
        <v>7500000</v>
      </c>
      <c r="F228" s="8" t="s">
        <v>3</v>
      </c>
      <c r="H228" s="10">
        <v>47355</v>
      </c>
      <c r="I228" s="18">
        <v>47698</v>
      </c>
      <c r="J228" s="10">
        <v>47726</v>
      </c>
      <c r="K228" s="10">
        <v>49553</v>
      </c>
      <c r="L228" s="8" t="s">
        <v>12</v>
      </c>
    </row>
    <row r="229" spans="1:12" ht="14.5" x14ac:dyDescent="0.35">
      <c r="A229" s="8">
        <v>40050</v>
      </c>
      <c r="B229" s="8" t="s">
        <v>1039</v>
      </c>
      <c r="C229" s="43"/>
      <c r="D229" s="8" t="s">
        <v>1058</v>
      </c>
      <c r="E229" s="37">
        <v>10000</v>
      </c>
      <c r="F229" s="8" t="s">
        <v>3</v>
      </c>
      <c r="H229" s="10"/>
      <c r="I229" s="18">
        <f>J229-7*4</f>
        <v>45922</v>
      </c>
      <c r="J229" s="10">
        <v>45950</v>
      </c>
      <c r="K229" s="10">
        <v>46328</v>
      </c>
      <c r="L229" s="8" t="s">
        <v>27</v>
      </c>
    </row>
    <row r="230" spans="1:12" ht="28" x14ac:dyDescent="0.35">
      <c r="A230" s="8" t="s">
        <v>495</v>
      </c>
      <c r="B230" s="9" t="s">
        <v>496</v>
      </c>
      <c r="C230" s="9" t="s">
        <v>496</v>
      </c>
      <c r="D230" s="8" t="s">
        <v>497</v>
      </c>
      <c r="E230" s="37">
        <v>75782821.349999994</v>
      </c>
      <c r="F230" s="8" t="s">
        <v>3</v>
      </c>
      <c r="H230" s="10">
        <v>47328</v>
      </c>
      <c r="I230" s="18">
        <v>47671</v>
      </c>
      <c r="J230" s="10">
        <v>47699</v>
      </c>
      <c r="K230" s="10">
        <v>49526</v>
      </c>
      <c r="L230" s="8" t="s">
        <v>12</v>
      </c>
    </row>
    <row r="231" spans="1:12" x14ac:dyDescent="0.35">
      <c r="A231" s="8" t="s">
        <v>460</v>
      </c>
      <c r="B231" s="9" t="s">
        <v>461</v>
      </c>
      <c r="C231" s="9" t="s">
        <v>461</v>
      </c>
      <c r="D231" s="8" t="s">
        <v>33</v>
      </c>
      <c r="E231" s="37">
        <v>317769731</v>
      </c>
      <c r="F231" s="8" t="s">
        <v>3</v>
      </c>
      <c r="H231" s="10">
        <v>47202</v>
      </c>
      <c r="I231" s="18">
        <v>47545</v>
      </c>
      <c r="J231" s="10">
        <v>47573</v>
      </c>
      <c r="K231" s="10">
        <v>49400</v>
      </c>
      <c r="L231" s="8" t="s">
        <v>12</v>
      </c>
    </row>
    <row r="232" spans="1:12" ht="42" x14ac:dyDescent="0.35">
      <c r="A232" s="8" t="s">
        <v>28</v>
      </c>
      <c r="B232" s="9" t="s">
        <v>29</v>
      </c>
      <c r="C232" s="9" t="s">
        <v>1028</v>
      </c>
      <c r="D232" s="8" t="s">
        <v>30</v>
      </c>
      <c r="E232" s="37">
        <v>18900000</v>
      </c>
      <c r="F232" s="8" t="s">
        <v>3</v>
      </c>
      <c r="H232" s="10">
        <v>46106</v>
      </c>
      <c r="I232" s="18">
        <v>46449</v>
      </c>
      <c r="J232" s="10">
        <v>46477</v>
      </c>
      <c r="K232" s="10">
        <v>48669</v>
      </c>
      <c r="L232" s="8" t="s">
        <v>27</v>
      </c>
    </row>
    <row r="233" spans="1:12" ht="28" x14ac:dyDescent="0.35">
      <c r="A233" s="8" t="s">
        <v>469</v>
      </c>
      <c r="B233" s="9" t="s">
        <v>470</v>
      </c>
      <c r="C233" s="9" t="s">
        <v>470</v>
      </c>
      <c r="D233" s="8" t="s">
        <v>429</v>
      </c>
      <c r="E233" s="37">
        <v>14282735.48</v>
      </c>
      <c r="F233" s="8" t="s">
        <v>3</v>
      </c>
      <c r="H233" s="10">
        <v>46106</v>
      </c>
      <c r="I233" s="18">
        <v>46449</v>
      </c>
      <c r="J233" s="10">
        <v>46477</v>
      </c>
      <c r="K233" s="10">
        <v>47390</v>
      </c>
      <c r="L233" s="8" t="s">
        <v>12</v>
      </c>
    </row>
    <row r="234" spans="1:12" ht="42" x14ac:dyDescent="0.35">
      <c r="A234" s="8" t="s">
        <v>276</v>
      </c>
      <c r="B234" s="9" t="s">
        <v>277</v>
      </c>
      <c r="C234" s="9" t="s">
        <v>278</v>
      </c>
      <c r="E234" s="37">
        <v>63000000</v>
      </c>
      <c r="F234" s="8" t="s">
        <v>3</v>
      </c>
      <c r="H234" s="10"/>
      <c r="J234" s="10"/>
      <c r="K234" s="10">
        <v>48241</v>
      </c>
      <c r="L234" s="8" t="s">
        <v>275</v>
      </c>
    </row>
    <row r="235" spans="1:12" x14ac:dyDescent="0.35">
      <c r="A235" s="8" t="s">
        <v>425</v>
      </c>
      <c r="B235" s="9" t="s">
        <v>426</v>
      </c>
      <c r="C235" s="9"/>
      <c r="D235" s="8" t="s">
        <v>50</v>
      </c>
      <c r="E235" s="37">
        <v>4868888.3099999996</v>
      </c>
      <c r="F235" s="8" t="s">
        <v>3</v>
      </c>
      <c r="H235" s="10">
        <v>47051</v>
      </c>
      <c r="I235" s="18">
        <v>47394</v>
      </c>
      <c r="J235" s="10">
        <v>47422</v>
      </c>
      <c r="K235" s="10">
        <v>49248</v>
      </c>
      <c r="L235" s="8" t="s">
        <v>8</v>
      </c>
    </row>
    <row r="236" spans="1:12" x14ac:dyDescent="0.35">
      <c r="A236" s="8" t="s">
        <v>77</v>
      </c>
      <c r="B236" s="9" t="s">
        <v>78</v>
      </c>
      <c r="C236" s="9"/>
      <c r="D236" s="8" t="s">
        <v>79</v>
      </c>
      <c r="E236" s="37">
        <v>269841</v>
      </c>
      <c r="F236" s="8" t="s">
        <v>3</v>
      </c>
      <c r="H236" s="10">
        <v>47567</v>
      </c>
      <c r="I236" s="18">
        <v>47910</v>
      </c>
      <c r="J236" s="10">
        <v>47938</v>
      </c>
      <c r="K236" s="10">
        <v>51600</v>
      </c>
      <c r="L236" s="8" t="s">
        <v>8</v>
      </c>
    </row>
    <row r="237" spans="1:12" ht="28" x14ac:dyDescent="0.35">
      <c r="A237" s="8" t="s">
        <v>138</v>
      </c>
      <c r="B237" s="9" t="s">
        <v>139</v>
      </c>
      <c r="C237" s="9" t="s">
        <v>140</v>
      </c>
      <c r="D237" s="8" t="s">
        <v>972</v>
      </c>
      <c r="E237" s="37">
        <v>3000000</v>
      </c>
      <c r="F237" s="8" t="s">
        <v>3</v>
      </c>
      <c r="G237" s="8">
        <v>72000000</v>
      </c>
      <c r="H237" s="10">
        <f>I237-(7*53)</f>
        <v>45507</v>
      </c>
      <c r="I237" s="18">
        <f>J237-(12*7)</f>
        <v>45878</v>
      </c>
      <c r="J237" s="10">
        <v>45962</v>
      </c>
      <c r="K237" s="10">
        <v>46843</v>
      </c>
      <c r="L237" s="8" t="s">
        <v>8</v>
      </c>
    </row>
    <row r="238" spans="1:12" x14ac:dyDescent="0.35">
      <c r="A238" s="8" t="s">
        <v>781</v>
      </c>
      <c r="B238" s="12" t="s">
        <v>782</v>
      </c>
      <c r="C238" s="12" t="s">
        <v>782</v>
      </c>
      <c r="D238" s="4" t="s">
        <v>757</v>
      </c>
      <c r="E238" s="41">
        <v>10000000</v>
      </c>
      <c r="F238" s="19" t="s">
        <v>3</v>
      </c>
      <c r="G238" s="19"/>
      <c r="H238" s="19">
        <v>45809</v>
      </c>
      <c r="I238" s="19">
        <f>J238-7*12</f>
        <v>45970</v>
      </c>
      <c r="J238" s="20">
        <v>46054</v>
      </c>
      <c r="K238" s="20">
        <v>48028</v>
      </c>
      <c r="L238" s="8" t="s">
        <v>605</v>
      </c>
    </row>
    <row r="239" spans="1:12" x14ac:dyDescent="0.35">
      <c r="A239" s="8" t="s">
        <v>198</v>
      </c>
      <c r="B239" s="9" t="s">
        <v>199</v>
      </c>
      <c r="C239" s="9"/>
      <c r="D239" s="8" t="s">
        <v>26</v>
      </c>
      <c r="E239" s="37">
        <v>877284</v>
      </c>
      <c r="F239" s="8" t="s">
        <v>3</v>
      </c>
      <c r="H239" s="10">
        <v>47567</v>
      </c>
      <c r="I239" s="18">
        <v>47910</v>
      </c>
      <c r="J239" s="10">
        <v>47938</v>
      </c>
      <c r="K239" s="10">
        <v>51591</v>
      </c>
      <c r="L239" s="8" t="s">
        <v>27</v>
      </c>
    </row>
    <row r="240" spans="1:12" x14ac:dyDescent="0.35">
      <c r="A240" s="8" t="s">
        <v>261</v>
      </c>
      <c r="B240" s="9" t="s">
        <v>262</v>
      </c>
      <c r="C240" s="9"/>
      <c r="D240" s="8" t="s">
        <v>42</v>
      </c>
      <c r="E240" s="37">
        <v>10000000</v>
      </c>
      <c r="F240" s="8" t="s">
        <v>3</v>
      </c>
      <c r="H240" s="10">
        <v>47788</v>
      </c>
      <c r="I240" s="18">
        <v>48153</v>
      </c>
      <c r="J240" s="10">
        <v>48183</v>
      </c>
      <c r="K240" s="10">
        <v>50009</v>
      </c>
      <c r="L240" s="8" t="s">
        <v>12</v>
      </c>
    </row>
    <row r="241" spans="1:12" x14ac:dyDescent="0.35">
      <c r="A241" s="8" t="s">
        <v>783</v>
      </c>
      <c r="B241" s="11" t="s">
        <v>784</v>
      </c>
      <c r="C241" s="11" t="s">
        <v>784</v>
      </c>
      <c r="D241" s="4" t="s">
        <v>757</v>
      </c>
      <c r="E241" s="41">
        <v>35000000</v>
      </c>
      <c r="F241" s="19" t="s">
        <v>3</v>
      </c>
      <c r="G241" s="19"/>
      <c r="H241" s="19">
        <f>J241-7*53</f>
        <v>45918</v>
      </c>
      <c r="I241" s="19">
        <f>J241-7*12</f>
        <v>46205</v>
      </c>
      <c r="J241" s="20">
        <v>46289</v>
      </c>
      <c r="K241" s="20">
        <v>47749</v>
      </c>
      <c r="L241" s="8" t="s">
        <v>605</v>
      </c>
    </row>
    <row r="242" spans="1:12" x14ac:dyDescent="0.35">
      <c r="A242" s="8" t="s">
        <v>360</v>
      </c>
      <c r="B242" s="9" t="s">
        <v>361</v>
      </c>
      <c r="C242" s="9"/>
      <c r="D242" s="8" t="s">
        <v>182</v>
      </c>
      <c r="E242" s="37">
        <v>3169225</v>
      </c>
      <c r="F242" s="8" t="s">
        <v>3</v>
      </c>
      <c r="H242" s="10">
        <v>46182</v>
      </c>
      <c r="I242" s="18">
        <v>46525</v>
      </c>
      <c r="J242" s="10">
        <v>46553</v>
      </c>
      <c r="K242" s="10">
        <v>47649</v>
      </c>
      <c r="L242" s="8" t="s">
        <v>8</v>
      </c>
    </row>
    <row r="243" spans="1:12" ht="28" x14ac:dyDescent="0.35">
      <c r="A243" s="8" t="s">
        <v>333</v>
      </c>
      <c r="B243" s="9" t="s">
        <v>334</v>
      </c>
      <c r="C243" s="9" t="s">
        <v>335</v>
      </c>
      <c r="E243" s="37">
        <v>90000000</v>
      </c>
      <c r="F243" s="8" t="s">
        <v>3</v>
      </c>
      <c r="H243" s="10"/>
      <c r="J243" s="10"/>
      <c r="K243" s="10">
        <v>50618</v>
      </c>
      <c r="L243" s="8" t="s">
        <v>27</v>
      </c>
    </row>
    <row r="244" spans="1:12" x14ac:dyDescent="0.35">
      <c r="A244" s="8" t="s">
        <v>395</v>
      </c>
      <c r="B244" s="9" t="s">
        <v>396</v>
      </c>
      <c r="C244" s="9"/>
      <c r="D244" s="8" t="s">
        <v>182</v>
      </c>
      <c r="E244" s="37">
        <v>125000</v>
      </c>
      <c r="F244" s="8" t="s">
        <v>3</v>
      </c>
      <c r="H244" s="10">
        <v>46900</v>
      </c>
      <c r="I244" s="18">
        <v>47243</v>
      </c>
      <c r="J244" s="10">
        <v>47271</v>
      </c>
      <c r="K244" s="10">
        <v>49098</v>
      </c>
      <c r="L244" s="8" t="s">
        <v>8</v>
      </c>
    </row>
    <row r="245" spans="1:12" x14ac:dyDescent="0.35">
      <c r="A245" s="8" t="s">
        <v>164</v>
      </c>
      <c r="B245" s="26" t="s">
        <v>658</v>
      </c>
      <c r="C245" s="11" t="s">
        <v>659</v>
      </c>
      <c r="D245" s="4" t="s">
        <v>649</v>
      </c>
      <c r="E245" s="33">
        <v>200000000</v>
      </c>
      <c r="F245" s="12" t="s">
        <v>3</v>
      </c>
      <c r="G245" s="12"/>
      <c r="H245" s="20">
        <v>46447</v>
      </c>
      <c r="I245" s="20">
        <v>46784</v>
      </c>
      <c r="J245" s="18">
        <v>46844</v>
      </c>
      <c r="K245" s="20"/>
      <c r="L245" s="8" t="s">
        <v>612</v>
      </c>
    </row>
    <row r="246" spans="1:12" ht="14.5" x14ac:dyDescent="0.35">
      <c r="A246" s="8">
        <v>40059</v>
      </c>
      <c r="B246" s="8" t="s">
        <v>1040</v>
      </c>
      <c r="C246" s="43"/>
      <c r="D246" s="8" t="s">
        <v>1061</v>
      </c>
      <c r="E246" s="37">
        <v>100000000</v>
      </c>
      <c r="F246" s="8" t="s">
        <v>3</v>
      </c>
      <c r="H246" s="10"/>
      <c r="I246" s="18">
        <f>J246-7*4</f>
        <v>45860</v>
      </c>
      <c r="J246" s="10">
        <v>45888</v>
      </c>
      <c r="K246" s="10">
        <v>47348</v>
      </c>
      <c r="L246" s="8" t="s">
        <v>27</v>
      </c>
    </row>
    <row r="247" spans="1:12" x14ac:dyDescent="0.35">
      <c r="A247" s="8" t="s">
        <v>305</v>
      </c>
      <c r="B247" s="9" t="s">
        <v>306</v>
      </c>
      <c r="C247" s="9"/>
      <c r="D247" s="8" t="s">
        <v>94</v>
      </c>
      <c r="E247" s="37">
        <v>39824651</v>
      </c>
      <c r="F247" s="8" t="s">
        <v>3</v>
      </c>
      <c r="H247" s="10">
        <v>46837</v>
      </c>
      <c r="I247" s="18">
        <v>47180</v>
      </c>
      <c r="J247" s="10">
        <v>47208</v>
      </c>
      <c r="K247" s="10">
        <v>49035</v>
      </c>
      <c r="L247" s="8" t="s">
        <v>8</v>
      </c>
    </row>
    <row r="248" spans="1:12" x14ac:dyDescent="0.35">
      <c r="A248" s="8" t="s">
        <v>412</v>
      </c>
      <c r="B248" s="9" t="s">
        <v>413</v>
      </c>
      <c r="C248" s="9"/>
      <c r="D248" s="8" t="s">
        <v>283</v>
      </c>
      <c r="E248" s="37">
        <v>5678148</v>
      </c>
      <c r="F248" s="8" t="s">
        <v>3</v>
      </c>
      <c r="H248" s="10">
        <v>46261</v>
      </c>
      <c r="I248" s="18">
        <v>46604</v>
      </c>
      <c r="J248" s="10">
        <v>46632</v>
      </c>
      <c r="K248" s="10">
        <v>47729</v>
      </c>
      <c r="L248" s="8" t="s">
        <v>8</v>
      </c>
    </row>
    <row r="249" spans="1:12" x14ac:dyDescent="0.35">
      <c r="A249" s="21" t="s">
        <v>785</v>
      </c>
      <c r="B249" s="12" t="s">
        <v>786</v>
      </c>
      <c r="C249" s="12" t="s">
        <v>787</v>
      </c>
      <c r="D249" s="4" t="s">
        <v>757</v>
      </c>
      <c r="E249" s="41">
        <v>20000000</v>
      </c>
      <c r="F249" s="19" t="s">
        <v>3</v>
      </c>
      <c r="G249" s="19"/>
      <c r="H249" s="19">
        <v>45809</v>
      </c>
      <c r="I249" s="19">
        <v>45901</v>
      </c>
      <c r="J249" s="20">
        <v>45901</v>
      </c>
      <c r="K249" s="20">
        <v>47726</v>
      </c>
      <c r="L249" s="8" t="s">
        <v>605</v>
      </c>
    </row>
    <row r="250" spans="1:12" ht="28" x14ac:dyDescent="0.35">
      <c r="A250" s="8" t="s">
        <v>226</v>
      </c>
      <c r="B250" s="9" t="s">
        <v>227</v>
      </c>
      <c r="C250" s="9" t="s">
        <v>1022</v>
      </c>
      <c r="D250" s="8" t="s">
        <v>228</v>
      </c>
      <c r="E250" s="37">
        <v>1000000</v>
      </c>
      <c r="F250" s="8" t="s">
        <v>3</v>
      </c>
      <c r="H250" s="10">
        <v>45810</v>
      </c>
      <c r="I250" s="18">
        <v>46153</v>
      </c>
      <c r="J250" s="10">
        <v>46181</v>
      </c>
      <c r="K250" s="10">
        <v>47278</v>
      </c>
      <c r="L250" s="8" t="s">
        <v>27</v>
      </c>
    </row>
    <row r="251" spans="1:12" x14ac:dyDescent="0.35">
      <c r="A251" s="8" t="s">
        <v>116</v>
      </c>
      <c r="B251" s="9" t="s">
        <v>117</v>
      </c>
      <c r="C251" s="9"/>
      <c r="D251" s="8" t="s">
        <v>118</v>
      </c>
      <c r="E251" s="37">
        <v>76</v>
      </c>
      <c r="F251" s="8" t="s">
        <v>3</v>
      </c>
      <c r="H251" s="10">
        <v>45802</v>
      </c>
      <c r="I251" s="18">
        <v>46145</v>
      </c>
      <c r="J251" s="10">
        <v>46173</v>
      </c>
      <c r="K251" s="10">
        <v>47635</v>
      </c>
      <c r="L251" s="8" t="s">
        <v>12</v>
      </c>
    </row>
    <row r="252" spans="1:12" x14ac:dyDescent="0.35">
      <c r="A252" s="8" t="s">
        <v>196</v>
      </c>
      <c r="B252" s="9" t="s">
        <v>197</v>
      </c>
      <c r="C252" s="9"/>
      <c r="D252" s="8" t="s">
        <v>193</v>
      </c>
      <c r="E252" s="37"/>
      <c r="F252" s="8" t="s">
        <v>3</v>
      </c>
      <c r="H252" s="10">
        <v>45863</v>
      </c>
      <c r="I252" s="18">
        <v>46206</v>
      </c>
      <c r="J252" s="10">
        <v>46234</v>
      </c>
      <c r="K252" s="10">
        <v>47356</v>
      </c>
      <c r="L252" s="8" t="s">
        <v>12</v>
      </c>
    </row>
    <row r="253" spans="1:12" x14ac:dyDescent="0.35">
      <c r="A253" s="8" t="s">
        <v>191</v>
      </c>
      <c r="B253" s="9" t="s">
        <v>192</v>
      </c>
      <c r="C253" s="9"/>
      <c r="D253" s="8" t="s">
        <v>193</v>
      </c>
      <c r="E253" s="37"/>
      <c r="F253" s="8" t="s">
        <v>3</v>
      </c>
      <c r="H253" s="10">
        <v>45863</v>
      </c>
      <c r="I253" s="18">
        <v>46206</v>
      </c>
      <c r="J253" s="10">
        <v>46234</v>
      </c>
      <c r="K253" s="10">
        <v>47357</v>
      </c>
      <c r="L253" s="8" t="s">
        <v>12</v>
      </c>
    </row>
    <row r="254" spans="1:12" ht="28" x14ac:dyDescent="0.35">
      <c r="A254" s="8" t="s">
        <v>194</v>
      </c>
      <c r="B254" s="9" t="s">
        <v>195</v>
      </c>
      <c r="C254" s="9"/>
      <c r="D254" s="8" t="s">
        <v>193</v>
      </c>
      <c r="E254" s="37"/>
      <c r="F254" s="8" t="s">
        <v>3</v>
      </c>
      <c r="H254" s="10">
        <v>45863</v>
      </c>
      <c r="I254" s="18">
        <v>46206</v>
      </c>
      <c r="J254" s="10">
        <v>46234</v>
      </c>
      <c r="K254" s="10">
        <v>47357</v>
      </c>
      <c r="L254" s="8" t="s">
        <v>12</v>
      </c>
    </row>
    <row r="255" spans="1:12" ht="28" x14ac:dyDescent="0.35">
      <c r="A255" s="8" t="s">
        <v>514</v>
      </c>
      <c r="B255" s="9" t="s">
        <v>515</v>
      </c>
      <c r="C255" s="9" t="s">
        <v>515</v>
      </c>
      <c r="D255" s="8" t="s">
        <v>516</v>
      </c>
      <c r="E255" s="37">
        <v>750000000</v>
      </c>
      <c r="F255" s="8" t="s">
        <v>3</v>
      </c>
      <c r="H255" s="10">
        <v>48298</v>
      </c>
      <c r="I255" s="18">
        <v>48641</v>
      </c>
      <c r="J255" s="10">
        <v>48669</v>
      </c>
      <c r="K255" s="10">
        <v>51592</v>
      </c>
      <c r="L255" s="8" t="s">
        <v>12</v>
      </c>
    </row>
    <row r="256" spans="1:12" x14ac:dyDescent="0.35">
      <c r="A256" s="8" t="s">
        <v>164</v>
      </c>
      <c r="B256" s="8" t="s">
        <v>704</v>
      </c>
      <c r="C256" s="8" t="s">
        <v>705</v>
      </c>
      <c r="D256" s="7" t="s">
        <v>799</v>
      </c>
      <c r="E256" s="32">
        <v>1000000</v>
      </c>
      <c r="F256" s="9" t="s">
        <v>3</v>
      </c>
      <c r="G256" s="9"/>
      <c r="H256" s="19">
        <v>45870</v>
      </c>
      <c r="I256" s="19">
        <v>46082</v>
      </c>
      <c r="J256" s="19">
        <v>46113</v>
      </c>
      <c r="L256" s="8" t="s">
        <v>612</v>
      </c>
    </row>
    <row r="257" spans="1:12" x14ac:dyDescent="0.35">
      <c r="A257" s="8" t="s">
        <v>410</v>
      </c>
      <c r="B257" s="9" t="s">
        <v>411</v>
      </c>
      <c r="C257" s="9"/>
      <c r="D257" s="8" t="s">
        <v>283</v>
      </c>
      <c r="E257" s="37">
        <v>490500</v>
      </c>
      <c r="F257" s="8" t="s">
        <v>3</v>
      </c>
      <c r="H257" s="10">
        <v>46964</v>
      </c>
      <c r="I257" s="18">
        <v>47307</v>
      </c>
      <c r="J257" s="10">
        <v>47335</v>
      </c>
      <c r="K257" s="10">
        <v>49163</v>
      </c>
      <c r="L257" s="8" t="s">
        <v>8</v>
      </c>
    </row>
    <row r="258" spans="1:12" x14ac:dyDescent="0.35">
      <c r="A258" s="8" t="s">
        <v>488</v>
      </c>
      <c r="B258" s="9" t="s">
        <v>489</v>
      </c>
      <c r="C258" s="9"/>
      <c r="D258" s="8" t="s">
        <v>50</v>
      </c>
      <c r="E258" s="37">
        <v>765556.7</v>
      </c>
      <c r="F258" s="8" t="s">
        <v>3</v>
      </c>
      <c r="H258" s="10">
        <v>46494</v>
      </c>
      <c r="I258" s="18">
        <v>46837</v>
      </c>
      <c r="J258" s="10">
        <v>46865</v>
      </c>
      <c r="K258" s="10">
        <v>48021</v>
      </c>
      <c r="L258" s="8" t="s">
        <v>8</v>
      </c>
    </row>
    <row r="259" spans="1:12" ht="28" x14ac:dyDescent="0.35">
      <c r="A259" s="8" t="s">
        <v>149</v>
      </c>
      <c r="B259" s="9" t="s">
        <v>980</v>
      </c>
      <c r="C259" s="9" t="s">
        <v>150</v>
      </c>
      <c r="D259" s="8" t="s">
        <v>71</v>
      </c>
      <c r="E259" s="37">
        <v>4285064</v>
      </c>
      <c r="F259" s="8" t="s">
        <v>3</v>
      </c>
      <c r="G259" s="8">
        <v>72000000</v>
      </c>
      <c r="H259" s="10">
        <v>46106</v>
      </c>
      <c r="I259" s="18">
        <v>46449</v>
      </c>
      <c r="J259" s="10">
        <v>46477</v>
      </c>
      <c r="K259" s="10">
        <v>48055</v>
      </c>
      <c r="L259" s="8" t="s">
        <v>8</v>
      </c>
    </row>
    <row r="260" spans="1:12" ht="42" x14ac:dyDescent="0.35">
      <c r="A260" s="8" t="s">
        <v>355</v>
      </c>
      <c r="B260" s="9" t="s">
        <v>1000</v>
      </c>
      <c r="C260" s="9" t="s">
        <v>1001</v>
      </c>
      <c r="D260" s="8" t="s">
        <v>182</v>
      </c>
      <c r="E260" s="37">
        <v>183096</v>
      </c>
      <c r="F260" s="8" t="s">
        <v>3</v>
      </c>
      <c r="G260" s="8">
        <v>72000000</v>
      </c>
      <c r="H260" s="10">
        <v>46898</v>
      </c>
      <c r="I260" s="18">
        <v>47241</v>
      </c>
      <c r="J260" s="10">
        <v>47269</v>
      </c>
      <c r="K260" s="10">
        <v>49096</v>
      </c>
      <c r="L260" s="8" t="s">
        <v>8</v>
      </c>
    </row>
    <row r="261" spans="1:12" x14ac:dyDescent="0.35">
      <c r="A261" s="8" t="s">
        <v>407</v>
      </c>
      <c r="B261" s="9" t="s">
        <v>408</v>
      </c>
      <c r="C261" s="9"/>
      <c r="D261" s="8" t="s">
        <v>409</v>
      </c>
      <c r="E261" s="37">
        <v>425000.78</v>
      </c>
      <c r="F261" s="8" t="s">
        <v>3</v>
      </c>
      <c r="H261" s="10">
        <v>46259</v>
      </c>
      <c r="I261" s="18">
        <v>46602</v>
      </c>
      <c r="J261" s="10">
        <v>46630</v>
      </c>
      <c r="K261" s="10">
        <v>47726</v>
      </c>
      <c r="L261" s="8" t="s">
        <v>8</v>
      </c>
    </row>
    <row r="262" spans="1:12" x14ac:dyDescent="0.35">
      <c r="A262" s="8" t="s">
        <v>97</v>
      </c>
      <c r="B262" s="9" t="s">
        <v>98</v>
      </c>
      <c r="C262" s="9"/>
      <c r="D262" s="8" t="s">
        <v>94</v>
      </c>
      <c r="E262" s="37">
        <v>3220830</v>
      </c>
      <c r="F262" s="8" t="s">
        <v>3</v>
      </c>
      <c r="G262" s="8">
        <v>72000000</v>
      </c>
      <c r="H262" s="10">
        <v>46259</v>
      </c>
      <c r="I262" s="18">
        <v>46602</v>
      </c>
      <c r="J262" s="10">
        <v>46630</v>
      </c>
      <c r="K262" s="10">
        <v>48710</v>
      </c>
      <c r="L262" s="8" t="s">
        <v>8</v>
      </c>
    </row>
    <row r="263" spans="1:12" x14ac:dyDescent="0.35">
      <c r="A263" s="8" t="s">
        <v>430</v>
      </c>
      <c r="B263" s="9" t="s">
        <v>604</v>
      </c>
      <c r="C263" s="9"/>
      <c r="D263" s="8" t="s">
        <v>431</v>
      </c>
      <c r="E263" s="37"/>
      <c r="F263" s="8" t="s">
        <v>3</v>
      </c>
      <c r="H263" s="10">
        <v>46837</v>
      </c>
      <c r="I263" s="18">
        <v>47180</v>
      </c>
      <c r="J263" s="10">
        <v>47208</v>
      </c>
      <c r="K263" s="10">
        <v>48815</v>
      </c>
      <c r="L263" s="8" t="s">
        <v>8</v>
      </c>
    </row>
    <row r="264" spans="1:12" x14ac:dyDescent="0.35">
      <c r="A264" s="8" t="s">
        <v>106</v>
      </c>
      <c r="B264" s="9" t="s">
        <v>107</v>
      </c>
      <c r="C264" s="9"/>
      <c r="D264" s="8" t="s">
        <v>108</v>
      </c>
      <c r="E264" s="37">
        <v>698905</v>
      </c>
      <c r="F264" s="8" t="s">
        <v>3</v>
      </c>
      <c r="G264" s="8">
        <v>72000000</v>
      </c>
      <c r="H264" s="10">
        <v>46088</v>
      </c>
      <c r="I264" s="18">
        <v>46431</v>
      </c>
      <c r="J264" s="10">
        <v>46459</v>
      </c>
      <c r="K264" s="10">
        <v>48285</v>
      </c>
      <c r="L264" s="8" t="s">
        <v>8</v>
      </c>
    </row>
    <row r="265" spans="1:12" x14ac:dyDescent="0.35">
      <c r="A265" s="8" t="s">
        <v>370</v>
      </c>
      <c r="B265" s="9" t="s">
        <v>371</v>
      </c>
      <c r="C265" s="9"/>
      <c r="D265" s="8" t="s">
        <v>223</v>
      </c>
      <c r="E265" s="37">
        <v>5590479</v>
      </c>
      <c r="F265" s="8" t="s">
        <v>3</v>
      </c>
      <c r="H265" s="10">
        <v>46928</v>
      </c>
      <c r="I265" s="18">
        <v>47271</v>
      </c>
      <c r="J265" s="10">
        <v>47299</v>
      </c>
      <c r="K265" s="10">
        <v>49126</v>
      </c>
      <c r="L265" s="8" t="s">
        <v>8</v>
      </c>
    </row>
    <row r="266" spans="1:12" x14ac:dyDescent="0.35">
      <c r="A266" s="8" t="s">
        <v>59</v>
      </c>
      <c r="B266" s="9" t="s">
        <v>60</v>
      </c>
      <c r="C266" s="9" t="s">
        <v>60</v>
      </c>
      <c r="E266" s="37">
        <v>26000000</v>
      </c>
      <c r="F266" s="8" t="s">
        <v>3</v>
      </c>
      <c r="H266" s="10">
        <v>46837</v>
      </c>
      <c r="I266" s="18">
        <v>47180</v>
      </c>
      <c r="J266" s="10">
        <v>47208</v>
      </c>
      <c r="K266" s="10">
        <v>48334</v>
      </c>
      <c r="L266" s="8" t="s">
        <v>12</v>
      </c>
    </row>
    <row r="267" spans="1:12" x14ac:dyDescent="0.35">
      <c r="A267" s="8" t="s">
        <v>358</v>
      </c>
      <c r="B267" s="9" t="s">
        <v>359</v>
      </c>
      <c r="C267" s="9"/>
      <c r="D267" s="8" t="s">
        <v>79</v>
      </c>
      <c r="E267" s="37"/>
      <c r="F267" s="8" t="s">
        <v>3</v>
      </c>
      <c r="H267" s="10">
        <v>46837</v>
      </c>
      <c r="I267" s="18">
        <v>47180</v>
      </c>
      <c r="J267" s="10">
        <v>47208</v>
      </c>
      <c r="K267" s="10">
        <v>49035</v>
      </c>
      <c r="L267" s="8" t="s">
        <v>8</v>
      </c>
    </row>
    <row r="268" spans="1:12" x14ac:dyDescent="0.35">
      <c r="A268" s="8" t="s">
        <v>325</v>
      </c>
      <c r="B268" s="9" t="s">
        <v>326</v>
      </c>
      <c r="C268" s="9"/>
      <c r="D268" s="8" t="s">
        <v>26</v>
      </c>
      <c r="E268" s="37">
        <v>2336125</v>
      </c>
      <c r="F268" s="8" t="s">
        <v>3</v>
      </c>
      <c r="H268" s="10">
        <v>45924</v>
      </c>
      <c r="I268" s="18">
        <v>46267</v>
      </c>
      <c r="J268" s="10">
        <v>46295</v>
      </c>
      <c r="K268" s="10">
        <v>49948</v>
      </c>
      <c r="L268" s="8" t="s">
        <v>27</v>
      </c>
    </row>
    <row r="269" spans="1:12" ht="14.5" x14ac:dyDescent="0.35">
      <c r="A269" s="8">
        <v>39510</v>
      </c>
      <c r="B269" s="8" t="s">
        <v>1035</v>
      </c>
      <c r="C269" s="43"/>
      <c r="D269" s="8" t="s">
        <v>1058</v>
      </c>
      <c r="E269" s="37">
        <v>15000000</v>
      </c>
      <c r="F269" s="8" t="s">
        <v>3</v>
      </c>
      <c r="H269" s="10"/>
      <c r="I269" s="18">
        <f>J269-7*4</f>
        <v>46085</v>
      </c>
      <c r="J269" s="10">
        <v>46113</v>
      </c>
      <c r="K269" s="10">
        <v>49765</v>
      </c>
      <c r="L269" s="8" t="s">
        <v>27</v>
      </c>
    </row>
    <row r="270" spans="1:12" ht="14.5" x14ac:dyDescent="0.35">
      <c r="A270" s="8">
        <v>41033</v>
      </c>
      <c r="B270" s="8" t="s">
        <v>1049</v>
      </c>
      <c r="C270" s="43"/>
      <c r="D270" s="8" t="s">
        <v>481</v>
      </c>
      <c r="E270" s="37">
        <v>100000000</v>
      </c>
      <c r="F270" s="8" t="s">
        <v>3</v>
      </c>
      <c r="H270" s="10"/>
      <c r="I270" s="18">
        <f>J270-7*4</f>
        <v>46450</v>
      </c>
      <c r="J270" s="10">
        <v>46478</v>
      </c>
      <c r="K270" s="10">
        <v>48304</v>
      </c>
      <c r="L270" s="8" t="s">
        <v>27</v>
      </c>
    </row>
    <row r="271" spans="1:12" x14ac:dyDescent="0.35">
      <c r="A271" s="8" t="s">
        <v>365</v>
      </c>
      <c r="B271" s="9" t="s">
        <v>366</v>
      </c>
      <c r="C271" s="9"/>
      <c r="D271" s="8" t="s">
        <v>367</v>
      </c>
      <c r="E271" s="37"/>
      <c r="F271" s="8" t="s">
        <v>3</v>
      </c>
      <c r="H271" s="10">
        <v>45894</v>
      </c>
      <c r="I271" s="18">
        <v>46237</v>
      </c>
      <c r="J271" s="10">
        <v>46265</v>
      </c>
      <c r="K271" s="10">
        <v>47072</v>
      </c>
      <c r="L271" s="8" t="s">
        <v>12</v>
      </c>
    </row>
    <row r="272" spans="1:12" x14ac:dyDescent="0.35">
      <c r="A272" s="8" t="s">
        <v>95</v>
      </c>
      <c r="B272" s="9" t="s">
        <v>96</v>
      </c>
      <c r="C272" s="9"/>
      <c r="D272" s="8" t="s">
        <v>71</v>
      </c>
      <c r="E272" s="37">
        <v>1171400</v>
      </c>
      <c r="F272" s="8" t="s">
        <v>3</v>
      </c>
      <c r="G272" s="8">
        <v>72000000</v>
      </c>
      <c r="H272" s="10">
        <v>45922</v>
      </c>
      <c r="I272" s="18">
        <v>46265</v>
      </c>
      <c r="J272" s="10">
        <v>46293</v>
      </c>
      <c r="K272" s="10">
        <v>48120</v>
      </c>
      <c r="L272" s="8" t="s">
        <v>8</v>
      </c>
    </row>
    <row r="273" spans="1:12" x14ac:dyDescent="0.35">
      <c r="A273" s="8" t="s">
        <v>209</v>
      </c>
      <c r="B273" s="9" t="s">
        <v>210</v>
      </c>
      <c r="C273" s="9"/>
      <c r="D273" s="8" t="s">
        <v>182</v>
      </c>
      <c r="E273" s="37">
        <v>633821.37</v>
      </c>
      <c r="F273" s="8" t="s">
        <v>3</v>
      </c>
      <c r="G273" s="8">
        <v>72000000</v>
      </c>
      <c r="H273" s="10">
        <v>45923</v>
      </c>
      <c r="I273" s="18">
        <v>46266</v>
      </c>
      <c r="J273" s="10">
        <v>46294</v>
      </c>
      <c r="K273" s="10">
        <v>47391</v>
      </c>
      <c r="L273" s="8" t="s">
        <v>8</v>
      </c>
    </row>
    <row r="274" spans="1:12" x14ac:dyDescent="0.35">
      <c r="A274" s="8" t="s">
        <v>794</v>
      </c>
      <c r="B274" s="11" t="s">
        <v>795</v>
      </c>
      <c r="C274" s="11" t="s">
        <v>795</v>
      </c>
      <c r="D274" s="4" t="s">
        <v>757</v>
      </c>
      <c r="E274" s="41">
        <v>8000000</v>
      </c>
      <c r="F274" s="19" t="s">
        <v>3</v>
      </c>
      <c r="G274" s="19"/>
      <c r="H274" s="19">
        <f>J274-7*53</f>
        <v>45956</v>
      </c>
      <c r="I274" s="19">
        <f>J274-7*12</f>
        <v>46243</v>
      </c>
      <c r="J274" s="20">
        <v>46327</v>
      </c>
      <c r="K274" s="20">
        <v>47786</v>
      </c>
      <c r="L274" s="8" t="s">
        <v>605</v>
      </c>
    </row>
    <row r="275" spans="1:12" ht="14.5" x14ac:dyDescent="0.35">
      <c r="A275" s="8">
        <v>38701</v>
      </c>
      <c r="B275" s="8" t="s">
        <v>1032</v>
      </c>
      <c r="C275" s="43"/>
      <c r="D275" s="8" t="s">
        <v>1058</v>
      </c>
      <c r="E275" s="37">
        <v>8100000</v>
      </c>
      <c r="F275" s="8" t="s">
        <v>3</v>
      </c>
      <c r="H275" s="10"/>
      <c r="I275" s="18">
        <f>J275-7*4</f>
        <v>46230</v>
      </c>
      <c r="J275" s="10">
        <v>46258</v>
      </c>
      <c r="K275" s="10">
        <v>48296</v>
      </c>
      <c r="L275" s="8" t="s">
        <v>27</v>
      </c>
    </row>
    <row r="276" spans="1:12" x14ac:dyDescent="0.35">
      <c r="A276" s="8" t="s">
        <v>36</v>
      </c>
      <c r="B276" s="9" t="s">
        <v>37</v>
      </c>
      <c r="C276" s="9" t="s">
        <v>37</v>
      </c>
      <c r="D276" s="8" t="s">
        <v>22</v>
      </c>
      <c r="E276" s="37">
        <v>26858000</v>
      </c>
      <c r="F276" s="8" t="s">
        <v>3</v>
      </c>
      <c r="H276" s="10">
        <v>46106</v>
      </c>
      <c r="I276" s="18">
        <v>46449</v>
      </c>
      <c r="J276" s="10">
        <v>46477</v>
      </c>
      <c r="K276" s="10">
        <v>49400</v>
      </c>
      <c r="L276" s="8" t="s">
        <v>12</v>
      </c>
    </row>
    <row r="277" spans="1:12" x14ac:dyDescent="0.35">
      <c r="A277" s="8" t="s">
        <v>189</v>
      </c>
      <c r="B277" s="9" t="s">
        <v>190</v>
      </c>
      <c r="C277" s="9"/>
      <c r="D277" s="8" t="s">
        <v>182</v>
      </c>
      <c r="E277" s="37">
        <v>459152.4</v>
      </c>
      <c r="F277" s="8" t="s">
        <v>3</v>
      </c>
      <c r="G277" s="8">
        <v>72000000</v>
      </c>
      <c r="H277" s="10">
        <v>45838</v>
      </c>
      <c r="I277" s="18">
        <v>46181</v>
      </c>
      <c r="J277" s="10">
        <v>46209</v>
      </c>
      <c r="K277" s="10">
        <v>47306</v>
      </c>
      <c r="L277" s="8" t="s">
        <v>8</v>
      </c>
    </row>
    <row r="278" spans="1:12" ht="28" x14ac:dyDescent="0.35">
      <c r="A278" s="8" t="s">
        <v>164</v>
      </c>
      <c r="B278" s="31" t="s">
        <v>665</v>
      </c>
      <c r="C278" s="12" t="s">
        <v>666</v>
      </c>
      <c r="D278" s="7" t="s">
        <v>799</v>
      </c>
      <c r="E278" s="33">
        <v>10000000</v>
      </c>
      <c r="F278" s="9" t="s">
        <v>3</v>
      </c>
      <c r="G278" s="9"/>
      <c r="H278" s="20">
        <f>I278-300</f>
        <v>45967</v>
      </c>
      <c r="I278" s="20">
        <v>46267</v>
      </c>
      <c r="J278" s="18">
        <v>46297</v>
      </c>
      <c r="K278" s="20"/>
      <c r="L278" s="8" t="s">
        <v>612</v>
      </c>
    </row>
    <row r="279" spans="1:12" x14ac:dyDescent="0.35">
      <c r="A279" s="8" t="s">
        <v>438</v>
      </c>
      <c r="B279" s="9" t="s">
        <v>439</v>
      </c>
      <c r="C279" s="9"/>
      <c r="D279" s="8" t="s">
        <v>147</v>
      </c>
      <c r="E279" s="37">
        <v>379422.66</v>
      </c>
      <c r="F279" s="8" t="s">
        <v>3</v>
      </c>
      <c r="H279" s="10">
        <v>46012</v>
      </c>
      <c r="I279" s="18">
        <v>46355</v>
      </c>
      <c r="J279" s="10">
        <v>46383</v>
      </c>
      <c r="K279" s="10">
        <v>47113</v>
      </c>
      <c r="L279" s="8" t="s">
        <v>8</v>
      </c>
    </row>
    <row r="280" spans="1:12" ht="28" x14ac:dyDescent="0.35">
      <c r="A280" s="8" t="s">
        <v>298</v>
      </c>
      <c r="B280" s="9" t="s">
        <v>299</v>
      </c>
      <c r="C280" s="9"/>
      <c r="D280" s="8" t="s">
        <v>71</v>
      </c>
      <c r="E280" s="37">
        <v>382324.11</v>
      </c>
      <c r="F280" s="8" t="s">
        <v>3</v>
      </c>
      <c r="H280" s="10">
        <v>46104</v>
      </c>
      <c r="I280" s="18">
        <v>46447</v>
      </c>
      <c r="J280" s="10">
        <v>46475</v>
      </c>
      <c r="K280" s="10">
        <v>47510</v>
      </c>
      <c r="L280" s="8" t="s">
        <v>8</v>
      </c>
    </row>
    <row r="281" spans="1:12" x14ac:dyDescent="0.35">
      <c r="A281" s="8" t="s">
        <v>393</v>
      </c>
      <c r="B281" s="9" t="s">
        <v>394</v>
      </c>
      <c r="C281" s="9"/>
      <c r="D281" s="8" t="s">
        <v>71</v>
      </c>
      <c r="E281" s="37">
        <v>29764595.850000001</v>
      </c>
      <c r="F281" s="8" t="s">
        <v>3</v>
      </c>
      <c r="H281" s="10">
        <v>46954</v>
      </c>
      <c r="I281" s="18">
        <v>47297</v>
      </c>
      <c r="J281" s="10">
        <v>47325</v>
      </c>
      <c r="K281" s="10">
        <v>49152</v>
      </c>
      <c r="L281" s="8" t="s">
        <v>8</v>
      </c>
    </row>
    <row r="282" spans="1:12" x14ac:dyDescent="0.35">
      <c r="A282" s="8" t="s">
        <v>164</v>
      </c>
      <c r="B282" s="27" t="s">
        <v>615</v>
      </c>
      <c r="C282" s="12" t="s">
        <v>616</v>
      </c>
      <c r="D282" s="4" t="s">
        <v>796</v>
      </c>
      <c r="E282" s="34">
        <v>80000000</v>
      </c>
      <c r="F282" s="12" t="s">
        <v>3</v>
      </c>
      <c r="G282" s="12"/>
      <c r="H282" s="19">
        <v>45900</v>
      </c>
      <c r="I282" s="19">
        <v>46113</v>
      </c>
      <c r="J282" s="18">
        <v>46113</v>
      </c>
      <c r="K282" s="28"/>
      <c r="L282" s="8" t="s">
        <v>612</v>
      </c>
    </row>
    <row r="283" spans="1:12" x14ac:dyDescent="0.35">
      <c r="A283" s="8" t="s">
        <v>164</v>
      </c>
      <c r="B283" s="26" t="s">
        <v>797</v>
      </c>
      <c r="C283" s="12" t="s">
        <v>798</v>
      </c>
      <c r="D283" s="4" t="s">
        <v>796</v>
      </c>
      <c r="E283" s="33">
        <v>320000000</v>
      </c>
      <c r="F283" s="12" t="s">
        <v>3</v>
      </c>
      <c r="G283" s="12"/>
      <c r="H283" s="20">
        <v>46023</v>
      </c>
      <c r="I283" s="20">
        <v>46661</v>
      </c>
      <c r="J283" s="18">
        <v>46844</v>
      </c>
      <c r="K283" s="20"/>
      <c r="L283" s="8" t="s">
        <v>612</v>
      </c>
    </row>
    <row r="284" spans="1:12" x14ac:dyDescent="0.35">
      <c r="A284" s="8" t="s">
        <v>164</v>
      </c>
      <c r="B284" s="28" t="s">
        <v>651</v>
      </c>
      <c r="C284" s="28" t="s">
        <v>652</v>
      </c>
      <c r="D284" s="4" t="s">
        <v>649</v>
      </c>
      <c r="E284" s="33">
        <v>50000000</v>
      </c>
      <c r="F284" s="12" t="s">
        <v>3</v>
      </c>
      <c r="G284" s="12"/>
      <c r="H284" s="36">
        <v>45869</v>
      </c>
      <c r="I284" s="19">
        <v>46112</v>
      </c>
      <c r="J284" s="18">
        <v>46143</v>
      </c>
      <c r="K284" s="28"/>
      <c r="L284" s="8" t="s">
        <v>612</v>
      </c>
    </row>
    <row r="285" spans="1:12" x14ac:dyDescent="0.35">
      <c r="A285" s="8" t="s">
        <v>164</v>
      </c>
      <c r="B285" s="9" t="s">
        <v>695</v>
      </c>
      <c r="C285" s="9" t="s">
        <v>652</v>
      </c>
      <c r="D285" s="7" t="s">
        <v>669</v>
      </c>
      <c r="E285" s="34">
        <v>100000000</v>
      </c>
      <c r="F285" s="9" t="s">
        <v>3</v>
      </c>
      <c r="G285" s="9"/>
      <c r="H285" s="36">
        <v>45869</v>
      </c>
      <c r="I285" s="19">
        <v>46112</v>
      </c>
      <c r="J285" s="19">
        <v>46143</v>
      </c>
      <c r="K285" s="28"/>
      <c r="L285" s="8" t="s">
        <v>612</v>
      </c>
    </row>
    <row r="286" spans="1:12" x14ac:dyDescent="0.35">
      <c r="A286" s="8" t="s">
        <v>164</v>
      </c>
      <c r="B286" s="26" t="s">
        <v>656</v>
      </c>
      <c r="C286" s="11" t="s">
        <v>657</v>
      </c>
      <c r="D286" s="4" t="s">
        <v>649</v>
      </c>
      <c r="E286" s="33">
        <v>30000000</v>
      </c>
      <c r="F286" s="12" t="s">
        <v>3</v>
      </c>
      <c r="G286" s="12"/>
      <c r="H286" s="20">
        <v>46327</v>
      </c>
      <c r="I286" s="20">
        <v>46722</v>
      </c>
      <c r="J286" s="18">
        <v>46752</v>
      </c>
      <c r="K286" s="20"/>
      <c r="L286" s="8" t="s">
        <v>612</v>
      </c>
    </row>
    <row r="287" spans="1:12" x14ac:dyDescent="0.35">
      <c r="A287" s="8" t="s">
        <v>43</v>
      </c>
      <c r="B287" s="9" t="s">
        <v>44</v>
      </c>
      <c r="C287" s="9" t="s">
        <v>1029</v>
      </c>
      <c r="D287" s="8" t="s">
        <v>45</v>
      </c>
      <c r="E287" s="37">
        <v>1250000</v>
      </c>
      <c r="F287" s="8" t="s">
        <v>3</v>
      </c>
      <c r="H287" s="10">
        <v>45914</v>
      </c>
      <c r="I287" s="18">
        <v>46257</v>
      </c>
      <c r="J287" s="10">
        <v>46285</v>
      </c>
      <c r="K287" s="10">
        <v>48113</v>
      </c>
      <c r="L287" s="8" t="s">
        <v>27</v>
      </c>
    </row>
    <row r="288" spans="1:12" x14ac:dyDescent="0.35">
      <c r="A288" s="8" t="s">
        <v>164</v>
      </c>
      <c r="B288" s="26" t="s">
        <v>660</v>
      </c>
      <c r="C288" s="11" t="s">
        <v>660</v>
      </c>
      <c r="D288" s="4" t="s">
        <v>649</v>
      </c>
      <c r="E288" s="33">
        <v>15000000</v>
      </c>
      <c r="F288" s="12" t="s">
        <v>3</v>
      </c>
      <c r="G288" s="12"/>
      <c r="H288" s="20">
        <v>46539</v>
      </c>
      <c r="I288" s="20">
        <v>46874</v>
      </c>
      <c r="J288" s="18">
        <v>46904</v>
      </c>
      <c r="K288" s="20"/>
      <c r="L288" s="8" t="s">
        <v>612</v>
      </c>
    </row>
    <row r="289" spans="1:12" x14ac:dyDescent="0.35">
      <c r="A289" s="8" t="s">
        <v>224</v>
      </c>
      <c r="B289" s="9" t="s">
        <v>811</v>
      </c>
      <c r="C289" s="9" t="s">
        <v>1021</v>
      </c>
      <c r="D289" s="8" t="s">
        <v>225</v>
      </c>
      <c r="E289" s="37">
        <v>10000000</v>
      </c>
      <c r="F289" s="8" t="s">
        <v>3</v>
      </c>
      <c r="H289" s="10">
        <v>45894</v>
      </c>
      <c r="I289" s="18">
        <v>46237</v>
      </c>
      <c r="J289" s="10">
        <v>46265</v>
      </c>
      <c r="K289" s="10">
        <v>47327</v>
      </c>
      <c r="L289" s="8" t="s">
        <v>27</v>
      </c>
    </row>
    <row r="290" spans="1:12" ht="28" x14ac:dyDescent="0.35">
      <c r="A290" s="8" t="s">
        <v>519</v>
      </c>
      <c r="B290" s="9" t="s">
        <v>520</v>
      </c>
      <c r="C290" s="9" t="s">
        <v>520</v>
      </c>
      <c r="D290" s="8" t="s">
        <v>468</v>
      </c>
      <c r="E290" s="37">
        <v>424060</v>
      </c>
      <c r="F290" s="8" t="s">
        <v>3</v>
      </c>
      <c r="H290" s="10">
        <v>46259</v>
      </c>
      <c r="I290" s="18">
        <v>46602</v>
      </c>
      <c r="J290" s="10">
        <v>46630</v>
      </c>
      <c r="K290" s="10">
        <v>47485</v>
      </c>
      <c r="L290" s="8" t="s">
        <v>12</v>
      </c>
    </row>
    <row r="291" spans="1:12" x14ac:dyDescent="0.35">
      <c r="A291" s="8" t="s">
        <v>473</v>
      </c>
      <c r="B291" s="9" t="s">
        <v>474</v>
      </c>
      <c r="C291" s="9" t="s">
        <v>475</v>
      </c>
      <c r="D291" s="8" t="s">
        <v>22</v>
      </c>
      <c r="E291" s="37">
        <v>3510000</v>
      </c>
      <c r="F291" s="8" t="s">
        <v>3</v>
      </c>
      <c r="H291" s="10">
        <v>46397</v>
      </c>
      <c r="I291" s="18">
        <v>46740</v>
      </c>
      <c r="J291" s="10">
        <v>46768</v>
      </c>
      <c r="K291" s="10">
        <v>47863</v>
      </c>
      <c r="L291" s="8" t="s">
        <v>12</v>
      </c>
    </row>
    <row r="292" spans="1:12" x14ac:dyDescent="0.35">
      <c r="A292" s="8" t="s">
        <v>133</v>
      </c>
      <c r="B292" s="9" t="s">
        <v>134</v>
      </c>
      <c r="C292" s="9" t="s">
        <v>134</v>
      </c>
      <c r="D292" s="8" t="s">
        <v>22</v>
      </c>
      <c r="E292" s="37">
        <v>10000000</v>
      </c>
      <c r="F292" s="8" t="s">
        <v>3</v>
      </c>
      <c r="H292" s="10">
        <v>45909</v>
      </c>
      <c r="I292" s="18">
        <v>46252</v>
      </c>
      <c r="J292" s="10">
        <v>46280</v>
      </c>
      <c r="K292" s="10">
        <v>47743</v>
      </c>
      <c r="L292" s="8" t="s">
        <v>12</v>
      </c>
    </row>
    <row r="293" spans="1:12" ht="28" x14ac:dyDescent="0.35">
      <c r="A293" s="8" t="s">
        <v>252</v>
      </c>
      <c r="B293" s="9" t="s">
        <v>253</v>
      </c>
      <c r="C293" s="9" t="s">
        <v>254</v>
      </c>
      <c r="D293" s="8" t="s">
        <v>63</v>
      </c>
      <c r="E293" s="37">
        <v>5000000</v>
      </c>
      <c r="F293" s="8" t="s">
        <v>3</v>
      </c>
      <c r="H293" s="10">
        <v>46023</v>
      </c>
      <c r="I293" s="18">
        <v>46388</v>
      </c>
      <c r="J293" s="10">
        <v>46419</v>
      </c>
      <c r="K293" s="10">
        <v>48244</v>
      </c>
      <c r="L293" s="8" t="s">
        <v>12</v>
      </c>
    </row>
    <row r="294" spans="1:12" x14ac:dyDescent="0.35">
      <c r="A294" s="8" t="s">
        <v>466</v>
      </c>
      <c r="B294" s="9" t="s">
        <v>467</v>
      </c>
      <c r="C294" s="9" t="s">
        <v>467</v>
      </c>
      <c r="D294" s="8" t="s">
        <v>468</v>
      </c>
      <c r="E294" s="37">
        <v>1290340</v>
      </c>
      <c r="F294" s="8" t="s">
        <v>3</v>
      </c>
      <c r="H294" s="10">
        <v>45798</v>
      </c>
      <c r="I294" s="18">
        <v>46141</v>
      </c>
      <c r="J294" s="10">
        <v>46169</v>
      </c>
      <c r="K294" s="10">
        <v>46899</v>
      </c>
      <c r="L294" s="8" t="s">
        <v>12</v>
      </c>
    </row>
    <row r="295" spans="1:12" x14ac:dyDescent="0.35">
      <c r="A295" s="8" t="s">
        <v>967</v>
      </c>
      <c r="B295" s="9" t="s">
        <v>968</v>
      </c>
      <c r="C295" s="9" t="s">
        <v>968</v>
      </c>
      <c r="D295" s="8" t="s">
        <v>67</v>
      </c>
      <c r="E295" s="37">
        <v>17000000</v>
      </c>
      <c r="F295" s="8" t="s">
        <v>3</v>
      </c>
      <c r="H295" s="10">
        <v>46805</v>
      </c>
      <c r="I295" s="18">
        <v>47148</v>
      </c>
      <c r="J295" s="10">
        <v>47176</v>
      </c>
      <c r="K295" s="10">
        <v>49002</v>
      </c>
      <c r="L295" s="8" t="s">
        <v>12</v>
      </c>
    </row>
    <row r="296" spans="1:12" ht="42" x14ac:dyDescent="0.35">
      <c r="A296" s="8" t="s">
        <v>214</v>
      </c>
      <c r="B296" s="9" t="s">
        <v>215</v>
      </c>
      <c r="C296" s="9" t="s">
        <v>216</v>
      </c>
      <c r="D296" s="8" t="s">
        <v>750</v>
      </c>
      <c r="E296" s="37">
        <v>20000000</v>
      </c>
      <c r="F296" s="8" t="s">
        <v>3</v>
      </c>
      <c r="H296" s="10">
        <v>45992</v>
      </c>
      <c r="I296" s="18">
        <v>46357</v>
      </c>
      <c r="J296" s="10">
        <v>46388</v>
      </c>
      <c r="K296" s="10">
        <v>48213</v>
      </c>
      <c r="L296" s="8" t="s">
        <v>12</v>
      </c>
    </row>
    <row r="297" spans="1:12" x14ac:dyDescent="0.35">
      <c r="A297" s="8" t="s">
        <v>15</v>
      </c>
      <c r="B297" s="9" t="s">
        <v>16</v>
      </c>
      <c r="C297" s="9" t="s">
        <v>16</v>
      </c>
      <c r="D297" s="8" t="s">
        <v>17</v>
      </c>
      <c r="E297" s="37">
        <v>24000000</v>
      </c>
      <c r="F297" s="8" t="s">
        <v>3</v>
      </c>
      <c r="H297" s="10">
        <v>46533</v>
      </c>
      <c r="I297" s="18">
        <v>46876</v>
      </c>
      <c r="J297" s="10">
        <v>46904</v>
      </c>
      <c r="K297" s="10">
        <v>49804</v>
      </c>
      <c r="L297" s="8" t="s">
        <v>12</v>
      </c>
    </row>
    <row r="298" spans="1:12" ht="28" x14ac:dyDescent="0.35">
      <c r="A298" s="8" t="s">
        <v>211</v>
      </c>
      <c r="B298" s="9" t="s">
        <v>212</v>
      </c>
      <c r="C298" s="9" t="s">
        <v>213</v>
      </c>
      <c r="D298" s="8" t="s">
        <v>750</v>
      </c>
      <c r="E298" s="37">
        <v>20000000</v>
      </c>
      <c r="F298" s="8" t="s">
        <v>3</v>
      </c>
      <c r="H298" s="10">
        <v>45992</v>
      </c>
      <c r="I298" s="18">
        <v>46357</v>
      </c>
      <c r="J298" s="10">
        <v>46388</v>
      </c>
      <c r="K298" s="10">
        <v>48213</v>
      </c>
      <c r="L298" s="8" t="s">
        <v>12</v>
      </c>
    </row>
    <row r="299" spans="1:12" x14ac:dyDescent="0.35">
      <c r="A299" s="8" t="s">
        <v>527</v>
      </c>
      <c r="B299" s="9" t="s">
        <v>965</v>
      </c>
      <c r="C299" s="9" t="s">
        <v>966</v>
      </c>
      <c r="D299" s="8" t="s">
        <v>528</v>
      </c>
      <c r="E299" s="37">
        <v>718082359.53999996</v>
      </c>
      <c r="F299" s="8" t="s">
        <v>3</v>
      </c>
      <c r="H299" s="10">
        <v>47293</v>
      </c>
      <c r="I299" s="18">
        <v>47636</v>
      </c>
      <c r="J299" s="10">
        <v>47664</v>
      </c>
      <c r="K299" s="10">
        <v>49491</v>
      </c>
      <c r="L299" s="8" t="s">
        <v>12</v>
      </c>
    </row>
    <row r="300" spans="1:12" ht="28" x14ac:dyDescent="0.35">
      <c r="A300" s="8" t="s">
        <v>447</v>
      </c>
      <c r="B300" s="9" t="s">
        <v>443</v>
      </c>
      <c r="C300" s="9" t="s">
        <v>755</v>
      </c>
      <c r="D300" s="8" t="s">
        <v>444</v>
      </c>
      <c r="E300" s="37">
        <v>11000000</v>
      </c>
      <c r="F300" s="8" t="s">
        <v>3</v>
      </c>
      <c r="H300" s="10">
        <v>46686</v>
      </c>
      <c r="I300" s="18">
        <v>47029</v>
      </c>
      <c r="J300" s="10">
        <v>47057</v>
      </c>
      <c r="K300" s="10">
        <v>48484</v>
      </c>
      <c r="L300" s="8" t="s">
        <v>12</v>
      </c>
    </row>
    <row r="301" spans="1:12" ht="98" x14ac:dyDescent="0.35">
      <c r="A301" s="8" t="s">
        <v>217</v>
      </c>
      <c r="B301" s="9" t="s">
        <v>218</v>
      </c>
      <c r="C301" s="9" t="s">
        <v>219</v>
      </c>
      <c r="D301" s="8" t="s">
        <v>750</v>
      </c>
      <c r="E301" s="37">
        <v>7500000</v>
      </c>
      <c r="F301" s="8" t="s">
        <v>3</v>
      </c>
      <c r="H301" s="10">
        <v>48274</v>
      </c>
      <c r="I301" s="18">
        <v>48639</v>
      </c>
      <c r="J301" s="10">
        <v>48670</v>
      </c>
      <c r="K301" s="10">
        <v>50496</v>
      </c>
      <c r="L301" s="8" t="s">
        <v>12</v>
      </c>
    </row>
    <row r="302" spans="1:12" x14ac:dyDescent="0.35">
      <c r="A302" s="8" t="s">
        <v>119</v>
      </c>
      <c r="B302" s="9" t="s">
        <v>120</v>
      </c>
      <c r="C302" s="9" t="s">
        <v>747</v>
      </c>
      <c r="D302" s="8" t="s">
        <v>121</v>
      </c>
      <c r="E302" s="37">
        <v>1100000</v>
      </c>
      <c r="F302" s="8" t="s">
        <v>3</v>
      </c>
      <c r="H302" s="10">
        <v>46966</v>
      </c>
      <c r="I302" s="18">
        <v>47309</v>
      </c>
      <c r="J302" s="10">
        <v>47337</v>
      </c>
      <c r="K302" s="10">
        <v>49530</v>
      </c>
      <c r="L302" s="8" t="s">
        <v>12</v>
      </c>
    </row>
    <row r="303" spans="1:12" x14ac:dyDescent="0.35">
      <c r="A303" s="8" t="s">
        <v>257</v>
      </c>
      <c r="B303" s="9" t="s">
        <v>258</v>
      </c>
      <c r="C303" s="9" t="s">
        <v>753</v>
      </c>
      <c r="D303" s="8" t="s">
        <v>63</v>
      </c>
      <c r="E303" s="37">
        <v>10000000</v>
      </c>
      <c r="F303" s="8" t="s">
        <v>3</v>
      </c>
      <c r="H303" s="10">
        <v>46521</v>
      </c>
      <c r="I303" s="18">
        <v>46887</v>
      </c>
      <c r="J303" s="10">
        <v>46918</v>
      </c>
      <c r="K303" s="10">
        <v>48743</v>
      </c>
      <c r="L303" s="8" t="s">
        <v>12</v>
      </c>
    </row>
    <row r="304" spans="1:12" x14ac:dyDescent="0.35">
      <c r="A304" s="8" t="s">
        <v>243</v>
      </c>
      <c r="B304" s="9" t="s">
        <v>244</v>
      </c>
      <c r="C304" s="9" t="s">
        <v>751</v>
      </c>
      <c r="D304" s="8" t="s">
        <v>121</v>
      </c>
      <c r="E304" s="37">
        <v>15000000</v>
      </c>
      <c r="F304" s="8" t="s">
        <v>3</v>
      </c>
      <c r="H304" s="10">
        <v>46082</v>
      </c>
      <c r="I304" s="18">
        <v>46447</v>
      </c>
      <c r="J304" s="10">
        <v>46478</v>
      </c>
      <c r="K304" s="10">
        <v>48304</v>
      </c>
      <c r="L304" s="8" t="s">
        <v>12</v>
      </c>
    </row>
    <row r="305" spans="1:12" ht="28" x14ac:dyDescent="0.35">
      <c r="A305" s="8" t="s">
        <v>414</v>
      </c>
      <c r="B305" s="9" t="s">
        <v>415</v>
      </c>
      <c r="C305" s="9" t="s">
        <v>416</v>
      </c>
      <c r="E305" s="37">
        <v>10000000</v>
      </c>
      <c r="F305" s="8" t="s">
        <v>3</v>
      </c>
      <c r="H305" s="10"/>
      <c r="J305" s="10"/>
      <c r="K305" s="10">
        <v>48304</v>
      </c>
      <c r="L305" s="8" t="s">
        <v>27</v>
      </c>
    </row>
    <row r="306" spans="1:12" x14ac:dyDescent="0.35">
      <c r="A306" s="8" t="s">
        <v>238</v>
      </c>
      <c r="B306" s="9" t="s">
        <v>239</v>
      </c>
      <c r="C306" s="9" t="s">
        <v>239</v>
      </c>
      <c r="D306" s="8" t="s">
        <v>240</v>
      </c>
      <c r="E306" s="37">
        <v>5000000</v>
      </c>
      <c r="F306" s="8" t="s">
        <v>3</v>
      </c>
      <c r="H306" s="10">
        <v>46766</v>
      </c>
      <c r="I306" s="18">
        <v>47109</v>
      </c>
      <c r="J306" s="10">
        <v>46173</v>
      </c>
      <c r="K306" s="10">
        <v>48964</v>
      </c>
      <c r="L306" s="8" t="s">
        <v>12</v>
      </c>
    </row>
    <row r="307" spans="1:12" ht="28" x14ac:dyDescent="0.35">
      <c r="A307" s="8" t="s">
        <v>290</v>
      </c>
      <c r="B307" s="9" t="s">
        <v>291</v>
      </c>
      <c r="C307" s="9"/>
      <c r="D307" s="8" t="s">
        <v>26</v>
      </c>
      <c r="E307" s="37">
        <v>239475.19</v>
      </c>
      <c r="F307" s="8" t="s">
        <v>3</v>
      </c>
      <c r="H307" s="10">
        <v>46106</v>
      </c>
      <c r="I307" s="18">
        <v>46449</v>
      </c>
      <c r="J307" s="10">
        <v>46477</v>
      </c>
      <c r="K307" s="10">
        <v>47573</v>
      </c>
      <c r="L307" s="8" t="s">
        <v>27</v>
      </c>
    </row>
    <row r="308" spans="1:12" ht="28" x14ac:dyDescent="0.35">
      <c r="A308" s="8" t="s">
        <v>420</v>
      </c>
      <c r="B308" s="9" t="s">
        <v>421</v>
      </c>
      <c r="C308" s="9" t="s">
        <v>422</v>
      </c>
      <c r="E308" s="37">
        <v>400000000</v>
      </c>
      <c r="F308" s="8" t="s">
        <v>3</v>
      </c>
      <c r="H308" s="10"/>
      <c r="J308" s="10"/>
      <c r="K308" s="10">
        <v>49217</v>
      </c>
      <c r="L308" s="8" t="s">
        <v>12</v>
      </c>
    </row>
    <row r="309" spans="1:12" x14ac:dyDescent="0.35">
      <c r="A309" s="8" t="s">
        <v>247</v>
      </c>
      <c r="B309" s="9" t="s">
        <v>248</v>
      </c>
      <c r="C309" s="9" t="s">
        <v>249</v>
      </c>
      <c r="E309" s="37">
        <v>30000000</v>
      </c>
      <c r="F309" s="8" t="s">
        <v>3</v>
      </c>
      <c r="H309" s="10"/>
      <c r="J309" s="10"/>
      <c r="K309" s="10">
        <v>48048</v>
      </c>
      <c r="L309" s="8" t="s">
        <v>12</v>
      </c>
    </row>
    <row r="310" spans="1:12" x14ac:dyDescent="0.35">
      <c r="A310" s="8" t="s">
        <v>308</v>
      </c>
      <c r="B310" s="9" t="s">
        <v>309</v>
      </c>
      <c r="C310" s="9"/>
      <c r="D310" s="8" t="s">
        <v>283</v>
      </c>
      <c r="E310" s="37">
        <v>4904515.5199999996</v>
      </c>
      <c r="F310" s="8" t="s">
        <v>3</v>
      </c>
      <c r="H310" s="10">
        <v>45923</v>
      </c>
      <c r="I310" s="18">
        <v>46266</v>
      </c>
      <c r="J310" s="10">
        <v>46294</v>
      </c>
      <c r="K310" s="10">
        <v>47207</v>
      </c>
      <c r="L310" s="8" t="s">
        <v>8</v>
      </c>
    </row>
    <row r="311" spans="1:12" x14ac:dyDescent="0.35">
      <c r="A311" s="8" t="s">
        <v>9</v>
      </c>
      <c r="B311" s="9" t="s">
        <v>10</v>
      </c>
      <c r="C311" s="9"/>
      <c r="D311" s="8" t="s">
        <v>11</v>
      </c>
      <c r="E311" s="37">
        <v>0</v>
      </c>
      <c r="F311" s="8" t="s">
        <v>3</v>
      </c>
      <c r="H311" s="10">
        <v>46264</v>
      </c>
      <c r="I311" s="18">
        <v>46607</v>
      </c>
      <c r="J311" s="10">
        <v>46635</v>
      </c>
      <c r="K311" s="10">
        <v>49440</v>
      </c>
      <c r="L311" s="8" t="s">
        <v>12</v>
      </c>
    </row>
    <row r="312" spans="1:12" x14ac:dyDescent="0.35">
      <c r="A312" s="8" t="s">
        <v>273</v>
      </c>
      <c r="B312" s="9" t="s">
        <v>274</v>
      </c>
      <c r="C312" s="9"/>
      <c r="E312" s="37">
        <v>4000000000</v>
      </c>
      <c r="F312" s="8" t="s">
        <v>3</v>
      </c>
      <c r="H312" s="10"/>
      <c r="J312" s="10"/>
      <c r="K312" s="10">
        <v>50861</v>
      </c>
      <c r="L312" s="8" t="s">
        <v>275</v>
      </c>
    </row>
    <row r="313" spans="1:12" x14ac:dyDescent="0.35">
      <c r="A313" s="8" t="s">
        <v>542</v>
      </c>
      <c r="B313" s="9" t="s">
        <v>543</v>
      </c>
      <c r="C313" s="9" t="s">
        <v>544</v>
      </c>
      <c r="D313" s="8" t="s">
        <v>33</v>
      </c>
      <c r="E313" s="37">
        <v>1000000</v>
      </c>
      <c r="F313" s="8" t="s">
        <v>3</v>
      </c>
      <c r="H313" s="10">
        <v>46106</v>
      </c>
      <c r="I313" s="18">
        <v>46449</v>
      </c>
      <c r="J313" s="10">
        <v>46477</v>
      </c>
      <c r="K313" s="10">
        <v>49400</v>
      </c>
      <c r="L313" s="8" t="s">
        <v>12</v>
      </c>
    </row>
    <row r="314" spans="1:12" x14ac:dyDescent="0.35">
      <c r="A314" s="8" t="s">
        <v>64</v>
      </c>
      <c r="B314" s="9" t="s">
        <v>65</v>
      </c>
      <c r="C314" s="9" t="s">
        <v>66</v>
      </c>
      <c r="D314" s="8" t="s">
        <v>67</v>
      </c>
      <c r="E314" s="37">
        <v>925772</v>
      </c>
      <c r="F314" s="8" t="s">
        <v>3</v>
      </c>
      <c r="H314" s="10">
        <v>46106</v>
      </c>
      <c r="I314" s="18">
        <v>46449</v>
      </c>
      <c r="J314" s="10">
        <v>46477</v>
      </c>
      <c r="K314" s="10">
        <v>49400</v>
      </c>
      <c r="L314" s="8" t="s">
        <v>12</v>
      </c>
    </row>
    <row r="315" spans="1:12" x14ac:dyDescent="0.35">
      <c r="A315" s="8" t="s">
        <v>40</v>
      </c>
      <c r="B315" s="9" t="s">
        <v>41</v>
      </c>
      <c r="C315" s="9" t="s">
        <v>41</v>
      </c>
      <c r="D315" s="8" t="s">
        <v>42</v>
      </c>
      <c r="E315" s="37">
        <v>10000000</v>
      </c>
      <c r="F315" s="8" t="s">
        <v>3</v>
      </c>
      <c r="H315" s="10">
        <v>46974</v>
      </c>
      <c r="I315" s="18">
        <v>47317</v>
      </c>
      <c r="J315" s="10">
        <v>47345</v>
      </c>
      <c r="K315" s="10">
        <v>50224</v>
      </c>
      <c r="L315" s="8" t="s">
        <v>12</v>
      </c>
    </row>
    <row r="316" spans="1:12" x14ac:dyDescent="0.35">
      <c r="A316" s="8" t="s">
        <v>537</v>
      </c>
      <c r="B316" s="9" t="s">
        <v>538</v>
      </c>
      <c r="C316" s="9"/>
      <c r="D316" s="8" t="s">
        <v>539</v>
      </c>
      <c r="E316" s="37">
        <v>15000000</v>
      </c>
      <c r="F316" s="8" t="s">
        <v>3</v>
      </c>
      <c r="H316" s="10">
        <v>45924</v>
      </c>
      <c r="I316" s="18">
        <v>46267</v>
      </c>
      <c r="J316" s="10">
        <v>46295</v>
      </c>
      <c r="K316" s="10">
        <v>49143</v>
      </c>
      <c r="L316" s="8" t="s">
        <v>12</v>
      </c>
    </row>
    <row r="317" spans="1:12" x14ac:dyDescent="0.35">
      <c r="A317" s="8" t="s">
        <v>250</v>
      </c>
      <c r="B317" s="9" t="s">
        <v>251</v>
      </c>
      <c r="C317" s="9" t="s">
        <v>752</v>
      </c>
      <c r="D317" s="8" t="s">
        <v>63</v>
      </c>
      <c r="E317" s="37">
        <v>15000000</v>
      </c>
      <c r="F317" s="8" t="s">
        <v>3</v>
      </c>
      <c r="H317" s="10">
        <v>46935</v>
      </c>
      <c r="I317" s="18">
        <v>47300</v>
      </c>
      <c r="J317" s="10">
        <v>47331</v>
      </c>
      <c r="K317" s="10">
        <v>49156</v>
      </c>
      <c r="L317" s="8" t="s">
        <v>12</v>
      </c>
    </row>
    <row r="318" spans="1:12" x14ac:dyDescent="0.35">
      <c r="A318" s="8" t="s">
        <v>350</v>
      </c>
      <c r="B318" s="9" t="s">
        <v>603</v>
      </c>
      <c r="C318" s="9"/>
      <c r="D318" s="8" t="s">
        <v>26</v>
      </c>
      <c r="E318" s="37">
        <v>1930056.16</v>
      </c>
      <c r="F318" s="8" t="s">
        <v>3</v>
      </c>
      <c r="H318" s="10">
        <v>46047</v>
      </c>
      <c r="I318" s="18">
        <v>46390</v>
      </c>
      <c r="J318" s="10">
        <v>46418</v>
      </c>
      <c r="K318" s="10">
        <v>47514</v>
      </c>
      <c r="L318" s="8" t="s">
        <v>27</v>
      </c>
    </row>
    <row r="319" spans="1:12" ht="14.5" x14ac:dyDescent="0.35">
      <c r="A319" s="8">
        <v>40134</v>
      </c>
      <c r="B319" s="8" t="s">
        <v>1042</v>
      </c>
      <c r="C319" s="43"/>
      <c r="D319" s="8" t="s">
        <v>1062</v>
      </c>
      <c r="E319" s="37">
        <v>1500000</v>
      </c>
      <c r="F319" s="8" t="s">
        <v>3</v>
      </c>
      <c r="H319" s="10"/>
      <c r="I319" s="18">
        <f>J319-7*4</f>
        <v>45782</v>
      </c>
      <c r="J319" s="10">
        <v>45810</v>
      </c>
      <c r="K319" s="10">
        <v>45900</v>
      </c>
      <c r="L319" s="8" t="s">
        <v>27</v>
      </c>
    </row>
    <row r="320" spans="1:12" x14ac:dyDescent="0.35">
      <c r="A320" s="8" t="s">
        <v>92</v>
      </c>
      <c r="B320" s="9" t="s">
        <v>93</v>
      </c>
      <c r="C320" s="9"/>
      <c r="D320" s="8" t="s">
        <v>94</v>
      </c>
      <c r="E320" s="37">
        <v>1293920</v>
      </c>
      <c r="F320" s="8" t="s">
        <v>3</v>
      </c>
      <c r="G320" s="8">
        <v>72000000</v>
      </c>
      <c r="H320" s="10">
        <v>46206</v>
      </c>
      <c r="I320" s="18">
        <v>46549</v>
      </c>
      <c r="J320" s="10">
        <v>46577</v>
      </c>
      <c r="K320" s="10">
        <v>48609</v>
      </c>
      <c r="L320" s="8" t="s">
        <v>8</v>
      </c>
    </row>
    <row r="321" spans="1:13" x14ac:dyDescent="0.35">
      <c r="A321" s="8" t="s">
        <v>241</v>
      </c>
      <c r="B321" s="9" t="s">
        <v>242</v>
      </c>
      <c r="C321" s="9"/>
      <c r="D321" s="8" t="s">
        <v>94</v>
      </c>
      <c r="E321" s="37">
        <v>2164903.65</v>
      </c>
      <c r="F321" s="8" t="s">
        <v>3</v>
      </c>
      <c r="H321" s="10">
        <v>47842</v>
      </c>
      <c r="I321" s="18">
        <v>48185</v>
      </c>
      <c r="J321" s="10">
        <v>48213</v>
      </c>
      <c r="K321" s="10">
        <v>52230</v>
      </c>
      <c r="L321" s="8" t="s">
        <v>8</v>
      </c>
    </row>
    <row r="322" spans="1:13" ht="13.75" customHeight="1" x14ac:dyDescent="0.35">
      <c r="A322" s="8">
        <v>35515</v>
      </c>
      <c r="B322" s="8" t="s">
        <v>1030</v>
      </c>
      <c r="C322" s="43"/>
      <c r="D322" s="8" t="s">
        <v>1056</v>
      </c>
      <c r="E322" s="37">
        <v>8000000</v>
      </c>
      <c r="F322" s="8" t="s">
        <v>3</v>
      </c>
      <c r="H322" s="10"/>
      <c r="I322" s="18">
        <f>J322-7*4</f>
        <v>45995</v>
      </c>
      <c r="J322" s="10">
        <v>46023</v>
      </c>
      <c r="K322" s="10"/>
      <c r="L322" s="8" t="s">
        <v>27</v>
      </c>
    </row>
    <row r="323" spans="1:13" ht="13.75" customHeight="1" x14ac:dyDescent="0.35">
      <c r="A323" s="8" t="s">
        <v>164</v>
      </c>
      <c r="B323" s="29" t="s">
        <v>635</v>
      </c>
      <c r="C323" s="12" t="s">
        <v>636</v>
      </c>
      <c r="D323" s="7" t="s">
        <v>634</v>
      </c>
      <c r="E323" s="32">
        <v>120000000</v>
      </c>
      <c r="F323" s="12" t="s">
        <v>3</v>
      </c>
      <c r="G323" s="12"/>
      <c r="H323" s="28">
        <v>45817</v>
      </c>
      <c r="I323" s="28">
        <v>46267</v>
      </c>
      <c r="J323" s="18">
        <v>46297</v>
      </c>
      <c r="K323" s="28" t="s">
        <v>637</v>
      </c>
      <c r="L323" s="8" t="s">
        <v>612</v>
      </c>
    </row>
    <row r="324" spans="1:13" ht="13.75" customHeight="1" x14ac:dyDescent="0.35">
      <c r="A324" s="8" t="s">
        <v>788</v>
      </c>
      <c r="B324" s="12" t="s">
        <v>789</v>
      </c>
      <c r="C324" s="12" t="s">
        <v>789</v>
      </c>
      <c r="D324" s="4" t="s">
        <v>757</v>
      </c>
      <c r="E324" s="41">
        <v>7000000</v>
      </c>
      <c r="F324" s="19" t="s">
        <v>3</v>
      </c>
      <c r="G324" s="19"/>
      <c r="H324" s="19">
        <f>J324-7*53</f>
        <v>45742</v>
      </c>
      <c r="I324" s="19">
        <f>J324-7*12</f>
        <v>46029</v>
      </c>
      <c r="J324" s="20">
        <v>46113</v>
      </c>
      <c r="K324" s="20">
        <v>47999</v>
      </c>
      <c r="L324" s="8" t="s">
        <v>605</v>
      </c>
    </row>
    <row r="325" spans="1:13" ht="13.75" customHeight="1" x14ac:dyDescent="0.35">
      <c r="A325" s="8" t="s">
        <v>169</v>
      </c>
      <c r="B325" s="9" t="s">
        <v>170</v>
      </c>
      <c r="C325" s="9" t="s">
        <v>989</v>
      </c>
      <c r="D325" s="8" t="s">
        <v>108</v>
      </c>
      <c r="E325" s="37">
        <v>2500000</v>
      </c>
      <c r="F325" s="8" t="s">
        <v>3</v>
      </c>
      <c r="G325" s="8">
        <v>72000000</v>
      </c>
      <c r="H325" s="10">
        <v>46491</v>
      </c>
      <c r="I325" s="18">
        <v>46834</v>
      </c>
      <c r="J325" s="10">
        <v>46862</v>
      </c>
      <c r="K325" s="10">
        <v>48690</v>
      </c>
      <c r="L325" s="8" t="s">
        <v>8</v>
      </c>
    </row>
    <row r="326" spans="1:13" ht="13.75" customHeight="1" x14ac:dyDescent="0.35">
      <c r="A326" s="8" t="s">
        <v>75</v>
      </c>
      <c r="B326" s="9" t="s">
        <v>76</v>
      </c>
      <c r="C326" s="9"/>
      <c r="D326" s="8" t="s">
        <v>7</v>
      </c>
      <c r="E326" s="37">
        <v>650000</v>
      </c>
      <c r="F326" s="8" t="s">
        <v>3</v>
      </c>
      <c r="G326" s="8">
        <v>72000000</v>
      </c>
      <c r="H326" s="10">
        <v>45833</v>
      </c>
      <c r="I326" s="18">
        <v>46176</v>
      </c>
      <c r="J326" s="10">
        <v>46204</v>
      </c>
      <c r="K326" s="10">
        <v>48396</v>
      </c>
      <c r="L326" s="8" t="s">
        <v>8</v>
      </c>
    </row>
    <row r="327" spans="1:13" ht="13.75" customHeight="1" x14ac:dyDescent="0.35">
      <c r="A327" s="21" t="s">
        <v>790</v>
      </c>
      <c r="B327" s="12" t="s">
        <v>791</v>
      </c>
      <c r="C327" s="12" t="s">
        <v>791</v>
      </c>
      <c r="D327" s="4" t="s">
        <v>757</v>
      </c>
      <c r="E327" s="41">
        <v>20000000</v>
      </c>
      <c r="F327" s="19" t="s">
        <v>3</v>
      </c>
      <c r="G327" s="19"/>
      <c r="H327" s="19">
        <f>J327-7*53</f>
        <v>45803</v>
      </c>
      <c r="I327" s="19">
        <f>J327-7*12</f>
        <v>46090</v>
      </c>
      <c r="J327" s="20">
        <v>46174</v>
      </c>
      <c r="K327" s="20">
        <v>47999</v>
      </c>
      <c r="L327" s="8" t="s">
        <v>605</v>
      </c>
    </row>
    <row r="328" spans="1:13" x14ac:dyDescent="0.35">
      <c r="A328" s="8" t="s">
        <v>383</v>
      </c>
      <c r="B328" s="9" t="s">
        <v>384</v>
      </c>
      <c r="C328" s="9"/>
      <c r="D328" s="8" t="s">
        <v>385</v>
      </c>
      <c r="E328" s="37">
        <v>270013.56</v>
      </c>
      <c r="F328" s="8" t="s">
        <v>3</v>
      </c>
      <c r="H328" s="10">
        <v>46898</v>
      </c>
      <c r="I328" s="18">
        <v>47241</v>
      </c>
      <c r="J328" s="10">
        <v>47269</v>
      </c>
      <c r="K328" s="10">
        <v>49093</v>
      </c>
      <c r="L328" s="8" t="s">
        <v>8</v>
      </c>
    </row>
    <row r="329" spans="1:13" ht="28" x14ac:dyDescent="0.35">
      <c r="A329" s="8" t="s">
        <v>151</v>
      </c>
      <c r="B329" s="9" t="s">
        <v>152</v>
      </c>
      <c r="C329" s="9" t="s">
        <v>981</v>
      </c>
      <c r="D329" s="8" t="s">
        <v>972</v>
      </c>
      <c r="E329" s="37">
        <v>350000</v>
      </c>
      <c r="F329" s="8" t="s">
        <v>3</v>
      </c>
      <c r="G329" s="8">
        <v>72000000</v>
      </c>
      <c r="H329" s="10">
        <f>I329-(7*53)</f>
        <v>45658</v>
      </c>
      <c r="I329" s="18">
        <f>J329-(12*7)</f>
        <v>46029</v>
      </c>
      <c r="J329" s="10">
        <v>46113</v>
      </c>
      <c r="K329" s="10">
        <v>46844</v>
      </c>
      <c r="L329" s="8" t="s">
        <v>8</v>
      </c>
    </row>
    <row r="330" spans="1:13" ht="28" x14ac:dyDescent="0.35">
      <c r="A330" s="8" t="s">
        <v>34</v>
      </c>
      <c r="B330" s="9" t="s">
        <v>35</v>
      </c>
      <c r="C330" s="9"/>
      <c r="D330" s="8" t="s">
        <v>26</v>
      </c>
      <c r="E330" s="37" t="s">
        <v>892</v>
      </c>
      <c r="F330" s="8" t="s">
        <v>3</v>
      </c>
      <c r="H330" s="10">
        <v>53023</v>
      </c>
      <c r="I330" s="18">
        <v>53366</v>
      </c>
      <c r="J330" s="10">
        <v>53394</v>
      </c>
      <c r="K330" s="10">
        <v>62525</v>
      </c>
      <c r="L330" s="8" t="s">
        <v>27</v>
      </c>
    </row>
    <row r="331" spans="1:13" ht="14.5" x14ac:dyDescent="0.35">
      <c r="A331" s="8">
        <v>40438</v>
      </c>
      <c r="B331" s="8" t="s">
        <v>1044</v>
      </c>
      <c r="C331" s="43"/>
      <c r="D331" s="8" t="s">
        <v>1062</v>
      </c>
      <c r="E331" s="37">
        <v>150000</v>
      </c>
      <c r="F331" s="8" t="s">
        <v>3</v>
      </c>
      <c r="H331" s="10"/>
      <c r="I331" s="18">
        <f>J331-7*4</f>
        <v>45887</v>
      </c>
      <c r="J331" s="10">
        <v>45915</v>
      </c>
      <c r="K331" s="10">
        <v>45978</v>
      </c>
      <c r="L331" s="8" t="s">
        <v>27</v>
      </c>
    </row>
    <row r="332" spans="1:13" ht="70" x14ac:dyDescent="0.35">
      <c r="A332" s="8" t="s">
        <v>792</v>
      </c>
      <c r="B332" s="12" t="s">
        <v>793</v>
      </c>
      <c r="C332" s="12" t="s">
        <v>793</v>
      </c>
      <c r="D332" s="4" t="s">
        <v>757</v>
      </c>
      <c r="E332" s="41">
        <v>14000000</v>
      </c>
      <c r="F332" s="19" t="s">
        <v>3</v>
      </c>
      <c r="G332" s="19"/>
      <c r="H332" s="19">
        <f>J332-7*53</f>
        <v>45811</v>
      </c>
      <c r="I332" s="19">
        <f>J332-7*12</f>
        <v>46098</v>
      </c>
      <c r="J332" s="20">
        <v>46182</v>
      </c>
      <c r="K332" s="20">
        <v>47642</v>
      </c>
      <c r="L332" s="8" t="s">
        <v>605</v>
      </c>
    </row>
    <row r="333" spans="1:13" x14ac:dyDescent="0.35">
      <c r="A333" s="8" t="s">
        <v>405</v>
      </c>
      <c r="B333" s="9" t="s">
        <v>406</v>
      </c>
      <c r="C333" s="9"/>
      <c r="D333" s="8" t="s">
        <v>108</v>
      </c>
      <c r="E333" s="37">
        <v>800155</v>
      </c>
      <c r="F333" s="8" t="s">
        <v>3</v>
      </c>
      <c r="H333" s="10">
        <v>45934</v>
      </c>
      <c r="I333" s="18">
        <v>46277</v>
      </c>
      <c r="J333" s="10">
        <v>46305</v>
      </c>
      <c r="K333" s="10">
        <v>47036</v>
      </c>
      <c r="L333" s="8" t="s">
        <v>8</v>
      </c>
    </row>
    <row r="334" spans="1:13" ht="14.5" x14ac:dyDescent="0.35">
      <c r="A334" s="38">
        <v>41399</v>
      </c>
      <c r="B334" s="38" t="s">
        <v>1095</v>
      </c>
      <c r="C334" s="38" t="s">
        <v>1128</v>
      </c>
      <c r="D334" s="38" t="s">
        <v>1107</v>
      </c>
      <c r="E334" s="39">
        <v>114000000</v>
      </c>
      <c r="F334" s="8" t="s">
        <v>3</v>
      </c>
      <c r="H334" s="18">
        <f>J334-7*53</f>
        <v>45816</v>
      </c>
      <c r="I334" s="18">
        <f>J334-7*1</f>
        <v>46180</v>
      </c>
      <c r="J334" s="40">
        <v>46187</v>
      </c>
      <c r="L334" s="8" t="s">
        <v>591</v>
      </c>
      <c r="M334" s="38"/>
    </row>
    <row r="335" spans="1:13" x14ac:dyDescent="0.35">
      <c r="A335" s="8" t="s">
        <v>38</v>
      </c>
      <c r="B335" s="9" t="s">
        <v>39</v>
      </c>
      <c r="C335" s="9" t="s">
        <v>39</v>
      </c>
      <c r="D335" s="8" t="s">
        <v>22</v>
      </c>
      <c r="E335" s="37">
        <v>12000000</v>
      </c>
      <c r="F335" s="8" t="s">
        <v>3</v>
      </c>
      <c r="H335" s="10">
        <v>46106</v>
      </c>
      <c r="I335" s="18">
        <v>46449</v>
      </c>
      <c r="J335" s="10">
        <v>46477</v>
      </c>
      <c r="K335" s="10">
        <v>49400</v>
      </c>
      <c r="L335" s="8" t="s">
        <v>12</v>
      </c>
    </row>
    <row r="336" spans="1:13" ht="14.5" x14ac:dyDescent="0.35">
      <c r="A336" s="8">
        <v>41076</v>
      </c>
      <c r="B336" s="8" t="s">
        <v>1050</v>
      </c>
      <c r="C336" s="43"/>
      <c r="E336" s="37">
        <v>2600000</v>
      </c>
      <c r="F336" s="8" t="s">
        <v>3</v>
      </c>
      <c r="H336" s="10"/>
      <c r="I336" s="18">
        <f>J336-7*4</f>
        <v>45841</v>
      </c>
      <c r="J336" s="10">
        <v>45869</v>
      </c>
      <c r="K336" s="10">
        <v>46295</v>
      </c>
      <c r="L336" s="8" t="s">
        <v>27</v>
      </c>
    </row>
    <row r="337" spans="1:12" ht="14.5" x14ac:dyDescent="0.35">
      <c r="A337" s="8">
        <v>39534</v>
      </c>
      <c r="B337" s="8" t="s">
        <v>1036</v>
      </c>
      <c r="C337" s="43"/>
      <c r="D337" s="8" t="s">
        <v>1059</v>
      </c>
      <c r="E337" s="37">
        <v>250000</v>
      </c>
      <c r="F337" s="8" t="s">
        <v>3</v>
      </c>
      <c r="H337" s="10"/>
      <c r="I337" s="18">
        <f>J337-7*4</f>
        <v>45903</v>
      </c>
      <c r="J337" s="10">
        <v>45931</v>
      </c>
      <c r="K337" s="10">
        <v>46387</v>
      </c>
      <c r="L337" s="8" t="s">
        <v>27</v>
      </c>
    </row>
    <row r="338" spans="1:12" x14ac:dyDescent="0.35">
      <c r="A338" s="8" t="s">
        <v>509</v>
      </c>
      <c r="B338" s="9" t="s">
        <v>510</v>
      </c>
      <c r="C338" s="9"/>
      <c r="D338" s="8" t="s">
        <v>108</v>
      </c>
      <c r="E338" s="37">
        <v>561900</v>
      </c>
      <c r="F338" s="8" t="s">
        <v>3</v>
      </c>
      <c r="H338" s="10">
        <v>46472</v>
      </c>
      <c r="I338" s="18">
        <v>46815</v>
      </c>
      <c r="J338" s="10">
        <v>46843</v>
      </c>
      <c r="K338" s="10">
        <v>47940</v>
      </c>
      <c r="L338" s="8" t="s">
        <v>8</v>
      </c>
    </row>
    <row r="339" spans="1:12" x14ac:dyDescent="0.35">
      <c r="A339" s="8" t="s">
        <v>220</v>
      </c>
      <c r="B339" s="9" t="s">
        <v>221</v>
      </c>
      <c r="C339" s="9" t="s">
        <v>221</v>
      </c>
      <c r="D339" s="8" t="s">
        <v>22</v>
      </c>
      <c r="E339" s="37">
        <v>3000000</v>
      </c>
      <c r="F339" s="8" t="s">
        <v>3</v>
      </c>
      <c r="H339" s="10">
        <v>45924</v>
      </c>
      <c r="I339" s="18">
        <v>46267</v>
      </c>
      <c r="J339" s="10">
        <v>46295</v>
      </c>
      <c r="K339" s="10">
        <v>47392</v>
      </c>
      <c r="L339" s="8" t="s">
        <v>12</v>
      </c>
    </row>
    <row r="340" spans="1:12" ht="14.5" x14ac:dyDescent="0.35">
      <c r="A340" s="8">
        <v>40501</v>
      </c>
      <c r="B340" s="8" t="s">
        <v>1045</v>
      </c>
      <c r="C340" s="43"/>
      <c r="D340" s="8" t="s">
        <v>481</v>
      </c>
      <c r="E340" s="37">
        <v>245000</v>
      </c>
      <c r="F340" s="8" t="s">
        <v>3</v>
      </c>
      <c r="H340" s="10"/>
      <c r="I340" s="18">
        <f>J340-7*4</f>
        <v>45873</v>
      </c>
      <c r="J340" s="10">
        <v>45901</v>
      </c>
      <c r="K340" s="10">
        <v>46022</v>
      </c>
      <c r="L340" s="8" t="s">
        <v>27</v>
      </c>
    </row>
    <row r="341" spans="1:12" x14ac:dyDescent="0.35">
      <c r="A341" s="8" t="s">
        <v>263</v>
      </c>
      <c r="B341" s="9" t="s">
        <v>264</v>
      </c>
      <c r="C341" s="9"/>
      <c r="D341" s="8" t="s">
        <v>147</v>
      </c>
      <c r="E341" s="37">
        <v>480000</v>
      </c>
      <c r="F341" s="8" t="s">
        <v>3</v>
      </c>
      <c r="H341" s="10">
        <v>46016</v>
      </c>
      <c r="I341" s="18">
        <v>46359</v>
      </c>
      <c r="J341" s="10">
        <v>46387</v>
      </c>
      <c r="K341" s="10">
        <v>47483</v>
      </c>
      <c r="L341" s="8" t="s">
        <v>8</v>
      </c>
    </row>
    <row r="342" spans="1:12" x14ac:dyDescent="0.35">
      <c r="A342" s="8" t="s">
        <v>362</v>
      </c>
      <c r="B342" s="9" t="s">
        <v>363</v>
      </c>
      <c r="C342" s="9"/>
      <c r="D342" s="8" t="s">
        <v>223</v>
      </c>
      <c r="E342" s="37">
        <v>450115.92</v>
      </c>
      <c r="F342" s="8" t="s">
        <v>3</v>
      </c>
      <c r="H342" s="10">
        <v>45863</v>
      </c>
      <c r="I342" s="18">
        <v>46206</v>
      </c>
      <c r="J342" s="10">
        <v>46234</v>
      </c>
      <c r="K342" s="10">
        <v>46998</v>
      </c>
      <c r="L342" s="8" t="s">
        <v>8</v>
      </c>
    </row>
    <row r="343" spans="1:12" x14ac:dyDescent="0.35">
      <c r="A343" s="8" t="s">
        <v>374</v>
      </c>
      <c r="B343" s="9" t="s">
        <v>375</v>
      </c>
      <c r="C343" s="9"/>
      <c r="D343" s="8" t="s">
        <v>223</v>
      </c>
      <c r="E343" s="37">
        <v>717500</v>
      </c>
      <c r="F343" s="8" t="s">
        <v>3</v>
      </c>
      <c r="H343" s="10">
        <v>45863</v>
      </c>
      <c r="I343" s="18">
        <v>46206</v>
      </c>
      <c r="J343" s="10">
        <v>46234</v>
      </c>
      <c r="K343" s="10">
        <v>46965</v>
      </c>
      <c r="L343" s="8" t="s">
        <v>8</v>
      </c>
    </row>
    <row r="344" spans="1:12" x14ac:dyDescent="0.35">
      <c r="A344" s="8" t="s">
        <v>0</v>
      </c>
      <c r="B344" s="8" t="s">
        <v>1</v>
      </c>
      <c r="D344" s="8" t="s">
        <v>2</v>
      </c>
      <c r="E344" s="32">
        <v>280000000</v>
      </c>
      <c r="F344" s="8" t="s">
        <v>3</v>
      </c>
      <c r="H344" s="36">
        <v>46472</v>
      </c>
      <c r="I344" s="18">
        <v>46815</v>
      </c>
      <c r="J344" s="18">
        <v>46843</v>
      </c>
      <c r="K344" s="18">
        <v>50252</v>
      </c>
      <c r="L344" s="8" t="s">
        <v>4</v>
      </c>
    </row>
    <row r="345" spans="1:12" x14ac:dyDescent="0.35">
      <c r="A345" s="8" t="s">
        <v>18</v>
      </c>
      <c r="B345" s="8" t="s">
        <v>19</v>
      </c>
      <c r="D345" s="8" t="s">
        <v>2</v>
      </c>
      <c r="E345" s="32">
        <v>6000000</v>
      </c>
      <c r="F345" s="8" t="s">
        <v>3</v>
      </c>
      <c r="H345" s="36">
        <v>45939</v>
      </c>
      <c r="I345" s="18">
        <v>46282</v>
      </c>
      <c r="J345" s="18">
        <v>46310</v>
      </c>
      <c r="K345" s="18">
        <v>49233</v>
      </c>
      <c r="L345" s="8" t="s">
        <v>4</v>
      </c>
    </row>
    <row r="346" spans="1:12" ht="28" x14ac:dyDescent="0.35">
      <c r="A346" s="8" t="s">
        <v>46</v>
      </c>
      <c r="B346" s="9" t="s">
        <v>47</v>
      </c>
      <c r="D346" s="8" t="s">
        <v>14</v>
      </c>
      <c r="E346" s="32">
        <v>47000000</v>
      </c>
      <c r="F346" s="8" t="s">
        <v>3</v>
      </c>
      <c r="H346" s="36">
        <v>46049</v>
      </c>
      <c r="I346" s="18">
        <v>46392</v>
      </c>
      <c r="J346" s="18">
        <v>46420</v>
      </c>
      <c r="K346" s="18">
        <v>51168</v>
      </c>
      <c r="L346" s="8" t="s">
        <v>4</v>
      </c>
    </row>
    <row r="347" spans="1:12" x14ac:dyDescent="0.35">
      <c r="A347" s="8" t="s">
        <v>48</v>
      </c>
      <c r="B347" s="8" t="s">
        <v>1146</v>
      </c>
      <c r="D347" s="8" t="s">
        <v>49</v>
      </c>
      <c r="E347" s="32">
        <v>4765000</v>
      </c>
      <c r="F347" s="8" t="s">
        <v>3</v>
      </c>
      <c r="H347" s="36">
        <v>46047</v>
      </c>
      <c r="I347" s="18">
        <v>46390</v>
      </c>
      <c r="J347" s="18">
        <v>46418</v>
      </c>
      <c r="K347" s="18">
        <v>48521</v>
      </c>
      <c r="L347" s="8" t="s">
        <v>4</v>
      </c>
    </row>
    <row r="348" spans="1:12" x14ac:dyDescent="0.35">
      <c r="A348" s="8" t="s">
        <v>51</v>
      </c>
      <c r="B348" s="8" t="s">
        <v>889</v>
      </c>
      <c r="D348" s="8" t="s">
        <v>52</v>
      </c>
      <c r="E348" s="32">
        <v>1500000</v>
      </c>
      <c r="F348" s="8" t="s">
        <v>3</v>
      </c>
      <c r="H348" s="36">
        <v>45800</v>
      </c>
      <c r="I348" s="18">
        <v>46143</v>
      </c>
      <c r="J348" s="18">
        <v>46171</v>
      </c>
      <c r="K348" s="18">
        <v>47998</v>
      </c>
      <c r="L348" s="8" t="s">
        <v>4</v>
      </c>
    </row>
    <row r="349" spans="1:12" x14ac:dyDescent="0.35">
      <c r="A349" s="8" t="s">
        <v>55</v>
      </c>
      <c r="B349" s="8" t="s">
        <v>890</v>
      </c>
      <c r="D349" s="8" t="s">
        <v>52</v>
      </c>
      <c r="E349" s="32">
        <v>980000</v>
      </c>
      <c r="F349" s="8" t="s">
        <v>3</v>
      </c>
      <c r="H349" s="36">
        <v>45924</v>
      </c>
      <c r="I349" s="18">
        <v>46267</v>
      </c>
      <c r="J349" s="18">
        <v>46295</v>
      </c>
      <c r="K349" s="18">
        <v>48122</v>
      </c>
      <c r="L349" s="8" t="s">
        <v>4</v>
      </c>
    </row>
    <row r="350" spans="1:12" x14ac:dyDescent="0.35">
      <c r="A350" s="8" t="s">
        <v>114</v>
      </c>
      <c r="B350" s="8" t="s">
        <v>115</v>
      </c>
      <c r="D350" s="8" t="s">
        <v>49</v>
      </c>
      <c r="E350" s="32">
        <v>25000000</v>
      </c>
      <c r="F350" s="8" t="s">
        <v>3</v>
      </c>
      <c r="H350" s="36">
        <v>46173</v>
      </c>
      <c r="I350" s="18">
        <v>46516</v>
      </c>
      <c r="J350" s="18">
        <v>46544</v>
      </c>
      <c r="K350" s="18">
        <v>52023</v>
      </c>
      <c r="L350" s="8" t="s">
        <v>4</v>
      </c>
    </row>
    <row r="351" spans="1:12" x14ac:dyDescent="0.35">
      <c r="A351" s="8" t="s">
        <v>171</v>
      </c>
      <c r="B351" s="8" t="s">
        <v>172</v>
      </c>
      <c r="D351" s="8" t="s">
        <v>49</v>
      </c>
      <c r="E351" s="32">
        <v>46100000</v>
      </c>
      <c r="F351" s="8" t="s">
        <v>3</v>
      </c>
      <c r="H351" s="36">
        <v>46289</v>
      </c>
      <c r="I351" s="18">
        <v>46632</v>
      </c>
      <c r="J351" s="18">
        <v>46660</v>
      </c>
      <c r="K351" s="18">
        <v>48246</v>
      </c>
      <c r="L351" s="8" t="s">
        <v>4</v>
      </c>
    </row>
    <row r="352" spans="1:12" x14ac:dyDescent="0.35">
      <c r="A352" s="8" t="s">
        <v>173</v>
      </c>
      <c r="B352" s="8" t="s">
        <v>174</v>
      </c>
      <c r="D352" s="8" t="s">
        <v>175</v>
      </c>
      <c r="E352" s="32">
        <v>6258890000</v>
      </c>
      <c r="F352" s="8" t="s">
        <v>3</v>
      </c>
      <c r="H352" s="36">
        <v>46289</v>
      </c>
      <c r="I352" s="18">
        <v>46632</v>
      </c>
      <c r="J352" s="18">
        <v>46660</v>
      </c>
      <c r="K352" s="18">
        <v>48257</v>
      </c>
      <c r="L352" s="8" t="s">
        <v>4</v>
      </c>
    </row>
    <row r="353" spans="1:12" x14ac:dyDescent="0.35">
      <c r="A353" s="8" t="s">
        <v>181</v>
      </c>
      <c r="B353" s="8" t="s">
        <v>1147</v>
      </c>
      <c r="D353" s="8" t="s">
        <v>14</v>
      </c>
      <c r="E353" s="32">
        <v>125625.5</v>
      </c>
      <c r="F353" s="8" t="s">
        <v>3</v>
      </c>
      <c r="H353" s="36">
        <v>46256</v>
      </c>
      <c r="I353" s="18">
        <v>46599</v>
      </c>
      <c r="J353" s="18">
        <v>46627</v>
      </c>
      <c r="K353" s="18">
        <v>48178</v>
      </c>
      <c r="L353" s="8" t="s">
        <v>4</v>
      </c>
    </row>
    <row r="354" spans="1:12" x14ac:dyDescent="0.35">
      <c r="A354" s="8" t="s">
        <v>185</v>
      </c>
      <c r="B354" s="8" t="s">
        <v>186</v>
      </c>
      <c r="D354" s="8" t="s">
        <v>2</v>
      </c>
      <c r="E354" s="32">
        <v>280000000</v>
      </c>
      <c r="F354" s="8" t="s">
        <v>3</v>
      </c>
      <c r="H354" s="36">
        <v>46289</v>
      </c>
      <c r="I354" s="18">
        <v>46632</v>
      </c>
      <c r="J354" s="18">
        <v>46660</v>
      </c>
      <c r="K354" s="18">
        <v>48121</v>
      </c>
      <c r="L354" s="8" t="s">
        <v>4</v>
      </c>
    </row>
    <row r="355" spans="1:12" x14ac:dyDescent="0.35">
      <c r="A355" s="8" t="s">
        <v>255</v>
      </c>
      <c r="B355" s="8" t="s">
        <v>256</v>
      </c>
      <c r="D355" s="8" t="s">
        <v>52</v>
      </c>
      <c r="E355" s="32">
        <v>155000</v>
      </c>
      <c r="F355" s="8" t="s">
        <v>3</v>
      </c>
      <c r="H355" s="36">
        <v>45928</v>
      </c>
      <c r="I355" s="18">
        <v>46271</v>
      </c>
      <c r="J355" s="18">
        <v>46299</v>
      </c>
      <c r="K355" s="18">
        <v>47396</v>
      </c>
      <c r="L355" s="8" t="s">
        <v>4</v>
      </c>
    </row>
    <row r="356" spans="1:12" x14ac:dyDescent="0.35">
      <c r="A356" s="8" t="s">
        <v>292</v>
      </c>
      <c r="B356" s="8" t="s">
        <v>293</v>
      </c>
      <c r="D356" s="8" t="s">
        <v>294</v>
      </c>
      <c r="E356" s="32">
        <v>3339710</v>
      </c>
      <c r="F356" s="8" t="s">
        <v>3</v>
      </c>
      <c r="H356" s="36">
        <v>45943</v>
      </c>
      <c r="I356" s="18">
        <v>46286</v>
      </c>
      <c r="J356" s="18">
        <v>46314</v>
      </c>
      <c r="K356" s="18">
        <v>47411</v>
      </c>
      <c r="L356" s="8" t="s">
        <v>4</v>
      </c>
    </row>
    <row r="357" spans="1:12" x14ac:dyDescent="0.35">
      <c r="A357" s="8" t="s">
        <v>312</v>
      </c>
      <c r="B357" s="8" t="s">
        <v>313</v>
      </c>
      <c r="D357" s="8" t="s">
        <v>314</v>
      </c>
      <c r="E357" s="32">
        <v>220261</v>
      </c>
      <c r="F357" s="8" t="s">
        <v>3</v>
      </c>
      <c r="H357" s="36">
        <v>46837</v>
      </c>
      <c r="I357" s="18">
        <v>47180</v>
      </c>
      <c r="J357" s="18">
        <v>47208</v>
      </c>
      <c r="K357" s="18">
        <v>49035</v>
      </c>
      <c r="L357" s="8" t="s">
        <v>4</v>
      </c>
    </row>
    <row r="358" spans="1:12" x14ac:dyDescent="0.35">
      <c r="A358" s="8" t="s">
        <v>349</v>
      </c>
      <c r="B358" s="8" t="s">
        <v>1148</v>
      </c>
      <c r="D358" s="8" t="s">
        <v>346</v>
      </c>
      <c r="E358" s="32"/>
      <c r="F358" s="8" t="s">
        <v>3</v>
      </c>
      <c r="H358" s="36">
        <v>46136</v>
      </c>
      <c r="I358" s="18">
        <v>46479</v>
      </c>
      <c r="J358" s="18">
        <v>46507</v>
      </c>
      <c r="K358" s="18">
        <v>47584</v>
      </c>
      <c r="L358" s="8" t="s">
        <v>4</v>
      </c>
    </row>
    <row r="359" spans="1:12" x14ac:dyDescent="0.35">
      <c r="A359" s="8" t="s">
        <v>364</v>
      </c>
      <c r="B359" s="8" t="s">
        <v>609</v>
      </c>
      <c r="D359" s="8" t="s">
        <v>14</v>
      </c>
      <c r="E359" s="32">
        <v>374300</v>
      </c>
      <c r="F359" s="8" t="s">
        <v>3</v>
      </c>
      <c r="H359" s="36">
        <v>46353</v>
      </c>
      <c r="I359" s="18">
        <v>46696</v>
      </c>
      <c r="J359" s="18">
        <v>46724</v>
      </c>
      <c r="K359" s="18">
        <v>48185</v>
      </c>
      <c r="L359" s="8" t="s">
        <v>4</v>
      </c>
    </row>
    <row r="360" spans="1:12" x14ac:dyDescent="0.35">
      <c r="A360" s="8" t="s">
        <v>372</v>
      </c>
      <c r="B360" s="8" t="s">
        <v>373</v>
      </c>
      <c r="D360" s="8" t="s">
        <v>14</v>
      </c>
      <c r="E360" s="32">
        <v>37029150</v>
      </c>
      <c r="F360" s="8" t="s">
        <v>3</v>
      </c>
      <c r="H360" s="36">
        <v>47112</v>
      </c>
      <c r="I360" s="18">
        <v>47455</v>
      </c>
      <c r="J360" s="18">
        <v>47483</v>
      </c>
      <c r="K360" s="18">
        <v>49463</v>
      </c>
      <c r="L360" s="8" t="s">
        <v>4</v>
      </c>
    </row>
    <row r="361" spans="1:12" x14ac:dyDescent="0.35">
      <c r="A361" s="8" t="s">
        <v>376</v>
      </c>
      <c r="B361" s="8" t="s">
        <v>1149</v>
      </c>
      <c r="D361" s="8" t="s">
        <v>2</v>
      </c>
      <c r="E361" s="32"/>
      <c r="F361" s="8" t="s">
        <v>3</v>
      </c>
      <c r="H361" s="36">
        <v>46806</v>
      </c>
      <c r="I361" s="18">
        <v>47149</v>
      </c>
      <c r="J361" s="18">
        <v>47177</v>
      </c>
      <c r="K361" s="18">
        <v>49003</v>
      </c>
      <c r="L361" s="8" t="s">
        <v>4</v>
      </c>
    </row>
    <row r="362" spans="1:12" x14ac:dyDescent="0.35">
      <c r="A362" s="8" t="s">
        <v>381</v>
      </c>
      <c r="B362" s="8" t="s">
        <v>1150</v>
      </c>
      <c r="D362" s="8" t="s">
        <v>382</v>
      </c>
      <c r="E362" s="32">
        <v>45113</v>
      </c>
      <c r="F362" s="8" t="s">
        <v>3</v>
      </c>
      <c r="H362" s="36">
        <v>46197</v>
      </c>
      <c r="I362" s="18">
        <v>46540</v>
      </c>
      <c r="J362" s="18">
        <v>46568</v>
      </c>
      <c r="K362" s="18">
        <v>47664</v>
      </c>
      <c r="L362" s="8" t="s">
        <v>4</v>
      </c>
    </row>
    <row r="363" spans="1:12" ht="13.75" customHeight="1" x14ac:dyDescent="0.35">
      <c r="A363" s="8" t="s">
        <v>386</v>
      </c>
      <c r="B363" s="8" t="s">
        <v>387</v>
      </c>
      <c r="D363" s="8" t="s">
        <v>388</v>
      </c>
      <c r="E363" s="32">
        <v>2360000</v>
      </c>
      <c r="F363" s="8" t="s">
        <v>3</v>
      </c>
      <c r="H363" s="36">
        <v>45924</v>
      </c>
      <c r="I363" s="18">
        <v>46267</v>
      </c>
      <c r="J363" s="18">
        <v>46295</v>
      </c>
      <c r="K363" s="18">
        <v>47392</v>
      </c>
      <c r="L363" s="8" t="s">
        <v>4</v>
      </c>
    </row>
    <row r="364" spans="1:12" x14ac:dyDescent="0.35">
      <c r="A364" s="8" t="s">
        <v>389</v>
      </c>
      <c r="B364" s="8" t="s">
        <v>390</v>
      </c>
      <c r="D364" s="8" t="s">
        <v>14</v>
      </c>
      <c r="E364" s="32">
        <v>372664</v>
      </c>
      <c r="F364" s="8" t="s">
        <v>3</v>
      </c>
      <c r="H364" s="36">
        <v>46218</v>
      </c>
      <c r="I364" s="18">
        <v>46561</v>
      </c>
      <c r="J364" s="18">
        <v>46589</v>
      </c>
      <c r="K364" s="18">
        <v>47685</v>
      </c>
      <c r="L364" s="8" t="s">
        <v>4</v>
      </c>
    </row>
    <row r="365" spans="1:12" x14ac:dyDescent="0.35">
      <c r="A365" s="8" t="s">
        <v>399</v>
      </c>
      <c r="B365" s="8" t="s">
        <v>400</v>
      </c>
      <c r="C365" s="8" t="s">
        <v>401</v>
      </c>
      <c r="E365" s="32">
        <v>25000000</v>
      </c>
      <c r="F365" s="8" t="s">
        <v>3</v>
      </c>
      <c r="H365" s="36"/>
      <c r="J365" s="18"/>
      <c r="K365" s="18">
        <v>47727</v>
      </c>
      <c r="L365" s="8" t="s">
        <v>4</v>
      </c>
    </row>
    <row r="366" spans="1:12" x14ac:dyDescent="0.35">
      <c r="A366" s="8" t="s">
        <v>402</v>
      </c>
      <c r="B366" s="8" t="s">
        <v>403</v>
      </c>
      <c r="D366" s="8" t="s">
        <v>404</v>
      </c>
      <c r="E366" s="32">
        <v>481878</v>
      </c>
      <c r="F366" s="8" t="s">
        <v>3</v>
      </c>
      <c r="H366" s="36">
        <v>46106</v>
      </c>
      <c r="I366" s="18">
        <v>46449</v>
      </c>
      <c r="J366" s="18">
        <v>46477</v>
      </c>
      <c r="K366" s="18">
        <v>47478</v>
      </c>
      <c r="L366" s="8" t="s">
        <v>4</v>
      </c>
    </row>
    <row r="367" spans="1:12" x14ac:dyDescent="0.35">
      <c r="A367" s="8" t="s">
        <v>423</v>
      </c>
      <c r="B367" s="8" t="s">
        <v>1151</v>
      </c>
      <c r="D367" s="8" t="s">
        <v>14</v>
      </c>
      <c r="E367" s="32">
        <v>20772000</v>
      </c>
      <c r="F367" s="8" t="s">
        <v>3</v>
      </c>
      <c r="H367" s="36">
        <v>47020</v>
      </c>
      <c r="I367" s="18">
        <v>47363</v>
      </c>
      <c r="J367" s="18">
        <v>47391</v>
      </c>
      <c r="K367" s="18">
        <v>49218</v>
      </c>
      <c r="L367" s="8" t="s">
        <v>4</v>
      </c>
    </row>
    <row r="368" spans="1:12" x14ac:dyDescent="0.35">
      <c r="A368" s="8" t="s">
        <v>434</v>
      </c>
      <c r="B368" s="8" t="s">
        <v>435</v>
      </c>
      <c r="D368" s="8" t="s">
        <v>14</v>
      </c>
      <c r="E368" s="32">
        <v>307490778</v>
      </c>
      <c r="F368" s="8" t="s">
        <v>3</v>
      </c>
      <c r="H368" s="36">
        <v>47508</v>
      </c>
      <c r="I368" s="18">
        <v>47851</v>
      </c>
      <c r="J368" s="18">
        <v>47879</v>
      </c>
      <c r="K368" s="18">
        <v>50101</v>
      </c>
      <c r="L368" s="8" t="s">
        <v>4</v>
      </c>
    </row>
    <row r="369" spans="1:12" x14ac:dyDescent="0.35">
      <c r="A369" s="8" t="s">
        <v>445</v>
      </c>
      <c r="B369" s="8" t="s">
        <v>446</v>
      </c>
      <c r="D369" s="8" t="s">
        <v>49</v>
      </c>
      <c r="E369" s="32">
        <v>5000000</v>
      </c>
      <c r="F369" s="8" t="s">
        <v>3</v>
      </c>
      <c r="H369" s="36">
        <v>46289</v>
      </c>
      <c r="I369" s="18">
        <v>46632</v>
      </c>
      <c r="J369" s="18">
        <v>46660</v>
      </c>
      <c r="K369" s="18">
        <v>47574</v>
      </c>
      <c r="L369" s="8" t="s">
        <v>4</v>
      </c>
    </row>
    <row r="370" spans="1:12" x14ac:dyDescent="0.35">
      <c r="A370" s="8" t="s">
        <v>448</v>
      </c>
      <c r="B370" s="8" t="s">
        <v>1152</v>
      </c>
      <c r="D370" s="8" t="s">
        <v>449</v>
      </c>
      <c r="E370" s="32">
        <v>9800000</v>
      </c>
      <c r="F370" s="8" t="s">
        <v>3</v>
      </c>
      <c r="H370" s="36">
        <v>46766</v>
      </c>
      <c r="I370" s="18">
        <v>47109</v>
      </c>
      <c r="J370" s="18">
        <v>47137</v>
      </c>
      <c r="K370" s="18">
        <v>48605</v>
      </c>
      <c r="L370" s="8" t="s">
        <v>4</v>
      </c>
    </row>
    <row r="371" spans="1:12" x14ac:dyDescent="0.35">
      <c r="A371" s="8" t="s">
        <v>476</v>
      </c>
      <c r="B371" s="8" t="s">
        <v>477</v>
      </c>
      <c r="D371" s="8" t="s">
        <v>14</v>
      </c>
      <c r="E371" s="32">
        <v>2680000</v>
      </c>
      <c r="F371" s="8" t="s">
        <v>3</v>
      </c>
      <c r="H371" s="36">
        <v>46016</v>
      </c>
      <c r="I371" s="18">
        <v>46359</v>
      </c>
      <c r="J371" s="18">
        <v>46387</v>
      </c>
      <c r="K371" s="18">
        <v>47117</v>
      </c>
      <c r="L371" s="8" t="s">
        <v>4</v>
      </c>
    </row>
    <row r="372" spans="1:12" x14ac:dyDescent="0.35">
      <c r="A372" s="8" t="s">
        <v>486</v>
      </c>
      <c r="B372" s="8" t="s">
        <v>487</v>
      </c>
      <c r="D372" s="8" t="s">
        <v>2</v>
      </c>
      <c r="E372" s="32">
        <v>500000</v>
      </c>
      <c r="F372" s="8" t="s">
        <v>3</v>
      </c>
      <c r="H372" s="36">
        <v>46414</v>
      </c>
      <c r="I372" s="18">
        <v>46757</v>
      </c>
      <c r="J372" s="18">
        <v>46785</v>
      </c>
      <c r="K372" s="18">
        <v>47880</v>
      </c>
      <c r="L372" s="8" t="s">
        <v>4</v>
      </c>
    </row>
    <row r="373" spans="1:12" x14ac:dyDescent="0.35">
      <c r="A373" s="8" t="s">
        <v>490</v>
      </c>
      <c r="B373" s="8" t="s">
        <v>491</v>
      </c>
      <c r="D373" s="8" t="s">
        <v>492</v>
      </c>
      <c r="E373" s="32">
        <v>40000</v>
      </c>
      <c r="F373" s="8" t="s">
        <v>3</v>
      </c>
      <c r="H373" s="36">
        <v>46623</v>
      </c>
      <c r="I373" s="18">
        <v>46966</v>
      </c>
      <c r="J373" s="18">
        <v>46994</v>
      </c>
      <c r="K373" s="18">
        <v>48456</v>
      </c>
      <c r="L373" s="8" t="s">
        <v>4</v>
      </c>
    </row>
    <row r="374" spans="1:12" x14ac:dyDescent="0.35">
      <c r="A374" s="8" t="s">
        <v>493</v>
      </c>
      <c r="B374" s="8" t="s">
        <v>494</v>
      </c>
      <c r="D374" s="8" t="s">
        <v>492</v>
      </c>
      <c r="E374" s="32">
        <v>120000</v>
      </c>
      <c r="F374" s="8" t="s">
        <v>3</v>
      </c>
      <c r="H374" s="36">
        <v>46837</v>
      </c>
      <c r="I374" s="18">
        <v>47180</v>
      </c>
      <c r="J374" s="18">
        <v>47208</v>
      </c>
      <c r="K374" s="18">
        <v>48670</v>
      </c>
      <c r="L374" s="8" t="s">
        <v>4</v>
      </c>
    </row>
    <row r="375" spans="1:12" x14ac:dyDescent="0.35">
      <c r="A375" s="8" t="s">
        <v>498</v>
      </c>
      <c r="B375" s="8" t="s">
        <v>499</v>
      </c>
      <c r="D375" s="8" t="s">
        <v>492</v>
      </c>
      <c r="E375" s="32">
        <v>240000</v>
      </c>
      <c r="F375" s="8" t="s">
        <v>3</v>
      </c>
      <c r="H375" s="36">
        <v>46084</v>
      </c>
      <c r="I375" s="18">
        <v>46427</v>
      </c>
      <c r="J375" s="18">
        <v>46455</v>
      </c>
      <c r="K375" s="18">
        <v>47185</v>
      </c>
      <c r="L375" s="8" t="s">
        <v>4</v>
      </c>
    </row>
    <row r="376" spans="1:12" x14ac:dyDescent="0.35">
      <c r="A376" s="8" t="s">
        <v>500</v>
      </c>
      <c r="B376" s="8" t="s">
        <v>501</v>
      </c>
      <c r="D376" s="8" t="s">
        <v>492</v>
      </c>
      <c r="E376" s="32">
        <v>240000</v>
      </c>
      <c r="F376" s="8" t="s">
        <v>3</v>
      </c>
      <c r="H376" s="36">
        <v>46455</v>
      </c>
      <c r="I376" s="18">
        <v>46798</v>
      </c>
      <c r="J376" s="18">
        <v>46826</v>
      </c>
      <c r="K376" s="18">
        <v>47922</v>
      </c>
      <c r="L376" s="8" t="s">
        <v>4</v>
      </c>
    </row>
    <row r="377" spans="1:12" x14ac:dyDescent="0.35">
      <c r="A377" s="8" t="s">
        <v>504</v>
      </c>
      <c r="B377" s="8" t="s">
        <v>505</v>
      </c>
      <c r="D377" s="8" t="s">
        <v>424</v>
      </c>
      <c r="E377" s="32">
        <v>3615000</v>
      </c>
      <c r="F377" s="8" t="s">
        <v>3</v>
      </c>
      <c r="H377" s="36">
        <v>46535</v>
      </c>
      <c r="I377" s="18">
        <v>46878</v>
      </c>
      <c r="J377" s="18">
        <v>46906</v>
      </c>
      <c r="K377" s="18">
        <v>48003</v>
      </c>
      <c r="L377" s="8" t="s">
        <v>4</v>
      </c>
    </row>
    <row r="378" spans="1:12" x14ac:dyDescent="0.35">
      <c r="A378" s="8" t="s">
        <v>507</v>
      </c>
      <c r="B378" s="8" t="s">
        <v>508</v>
      </c>
      <c r="D378" s="8" t="s">
        <v>492</v>
      </c>
      <c r="E378" s="32">
        <v>235000</v>
      </c>
      <c r="F378" s="8" t="s">
        <v>3</v>
      </c>
      <c r="H378" s="36">
        <v>46464</v>
      </c>
      <c r="I378" s="18">
        <v>46807</v>
      </c>
      <c r="J378" s="18">
        <v>46835</v>
      </c>
      <c r="K378" s="18">
        <v>47931</v>
      </c>
      <c r="L378" s="8" t="s">
        <v>4</v>
      </c>
    </row>
    <row r="379" spans="1:12" x14ac:dyDescent="0.35">
      <c r="A379" s="8" t="s">
        <v>511</v>
      </c>
      <c r="B379" s="8" t="s">
        <v>512</v>
      </c>
      <c r="D379" s="8" t="s">
        <v>513</v>
      </c>
      <c r="E379" s="32">
        <v>1241439.6599999999</v>
      </c>
      <c r="F379" s="8" t="s">
        <v>3</v>
      </c>
      <c r="H379" s="36">
        <v>46472</v>
      </c>
      <c r="I379" s="18">
        <v>46815</v>
      </c>
      <c r="J379" s="18">
        <v>46843</v>
      </c>
      <c r="K379" s="18">
        <v>47940</v>
      </c>
      <c r="L379" s="8" t="s">
        <v>4</v>
      </c>
    </row>
    <row r="380" spans="1:12" x14ac:dyDescent="0.35">
      <c r="A380" s="8" t="s">
        <v>517</v>
      </c>
      <c r="B380" s="8" t="s">
        <v>518</v>
      </c>
      <c r="D380" s="8" t="s">
        <v>382</v>
      </c>
      <c r="E380" s="32">
        <v>99000</v>
      </c>
      <c r="F380" s="8" t="s">
        <v>3</v>
      </c>
      <c r="H380" s="36">
        <v>46472</v>
      </c>
      <c r="I380" s="18">
        <v>46815</v>
      </c>
      <c r="J380" s="18">
        <v>46843</v>
      </c>
      <c r="K380" s="18">
        <v>47940</v>
      </c>
      <c r="L380" s="8" t="s">
        <v>4</v>
      </c>
    </row>
    <row r="381" spans="1:12" x14ac:dyDescent="0.35">
      <c r="A381" s="8" t="s">
        <v>529</v>
      </c>
      <c r="B381" s="8" t="s">
        <v>530</v>
      </c>
      <c r="D381" s="8" t="s">
        <v>449</v>
      </c>
      <c r="E381" s="32">
        <v>300010</v>
      </c>
      <c r="F381" s="8" t="s">
        <v>3</v>
      </c>
      <c r="H381" s="36">
        <v>45951</v>
      </c>
      <c r="I381" s="18">
        <v>46294</v>
      </c>
      <c r="J381" s="18">
        <v>46322</v>
      </c>
      <c r="K381" s="18">
        <v>46871</v>
      </c>
      <c r="L381" s="8" t="s">
        <v>4</v>
      </c>
    </row>
    <row r="382" spans="1:12" x14ac:dyDescent="0.35">
      <c r="A382" s="8" t="s">
        <v>533</v>
      </c>
      <c r="B382" s="8" t="s">
        <v>534</v>
      </c>
      <c r="D382" s="8" t="s">
        <v>2</v>
      </c>
      <c r="E382" s="32">
        <v>12000000</v>
      </c>
      <c r="F382" s="8" t="s">
        <v>3</v>
      </c>
      <c r="H382" s="36">
        <v>46106</v>
      </c>
      <c r="I382" s="18">
        <v>46449</v>
      </c>
      <c r="J382" s="18">
        <v>46477</v>
      </c>
      <c r="K382" s="18">
        <v>49400</v>
      </c>
      <c r="L382" s="8" t="s">
        <v>4</v>
      </c>
    </row>
    <row r="383" spans="1:12" x14ac:dyDescent="0.35">
      <c r="A383" s="8" t="s">
        <v>540</v>
      </c>
      <c r="B383" s="8" t="s">
        <v>541</v>
      </c>
      <c r="D383" s="8" t="s">
        <v>14</v>
      </c>
      <c r="E383" s="32">
        <v>16812183</v>
      </c>
      <c r="F383" s="8" t="s">
        <v>3</v>
      </c>
      <c r="H383" s="36">
        <v>46106</v>
      </c>
      <c r="I383" s="18">
        <v>46449</v>
      </c>
      <c r="J383" s="18">
        <v>46477</v>
      </c>
      <c r="K383" s="18">
        <v>49124</v>
      </c>
      <c r="L383" s="8" t="s">
        <v>4</v>
      </c>
    </row>
    <row r="384" spans="1:12" x14ac:dyDescent="0.35">
      <c r="A384" s="8" t="s">
        <v>88</v>
      </c>
      <c r="B384" s="9" t="s">
        <v>89</v>
      </c>
      <c r="C384" s="9" t="s">
        <v>89</v>
      </c>
      <c r="D384" s="8" t="s">
        <v>90</v>
      </c>
      <c r="E384" s="37">
        <v>3459163</v>
      </c>
      <c r="F384" s="8" t="s">
        <v>91</v>
      </c>
      <c r="H384" s="10">
        <v>46155</v>
      </c>
      <c r="I384" s="18">
        <v>46498</v>
      </c>
      <c r="J384" s="10">
        <v>46526</v>
      </c>
      <c r="K384" s="10">
        <v>48353</v>
      </c>
      <c r="L384" s="8" t="s">
        <v>12</v>
      </c>
    </row>
    <row r="385" spans="1:13" x14ac:dyDescent="0.35">
      <c r="A385" s="8" t="s">
        <v>111</v>
      </c>
      <c r="B385" s="9" t="s">
        <v>891</v>
      </c>
      <c r="C385" s="9" t="s">
        <v>891</v>
      </c>
      <c r="D385" s="8" t="s">
        <v>112</v>
      </c>
      <c r="E385" s="37">
        <v>80237521</v>
      </c>
      <c r="F385" s="8" t="s">
        <v>91</v>
      </c>
      <c r="H385" s="10">
        <v>46381</v>
      </c>
      <c r="I385" s="18">
        <v>46724</v>
      </c>
      <c r="J385" s="10">
        <v>46752</v>
      </c>
      <c r="K385" s="10">
        <v>48854</v>
      </c>
      <c r="L385" s="8" t="s">
        <v>12</v>
      </c>
    </row>
    <row r="386" spans="1:13" x14ac:dyDescent="0.35">
      <c r="A386" s="8" t="s">
        <v>178</v>
      </c>
      <c r="B386" s="9" t="s">
        <v>179</v>
      </c>
      <c r="C386" s="9" t="s">
        <v>179</v>
      </c>
      <c r="D386" s="8" t="s">
        <v>180</v>
      </c>
      <c r="E386" s="37">
        <v>153322398</v>
      </c>
      <c r="F386" s="8" t="s">
        <v>91</v>
      </c>
      <c r="H386" s="10">
        <v>46525</v>
      </c>
      <c r="I386" s="18">
        <v>46868</v>
      </c>
      <c r="J386" s="10">
        <v>46896</v>
      </c>
      <c r="K386" s="10">
        <v>48724</v>
      </c>
      <c r="L386" s="8" t="s">
        <v>12</v>
      </c>
    </row>
    <row r="387" spans="1:13" x14ac:dyDescent="0.35">
      <c r="A387" s="8" t="s">
        <v>265</v>
      </c>
      <c r="B387" s="9" t="s">
        <v>266</v>
      </c>
      <c r="C387" s="9" t="s">
        <v>267</v>
      </c>
      <c r="D387" s="8" t="s">
        <v>268</v>
      </c>
      <c r="E387" s="37">
        <v>3975000</v>
      </c>
      <c r="F387" s="8" t="s">
        <v>91</v>
      </c>
      <c r="H387" s="10">
        <v>46000</v>
      </c>
      <c r="I387" s="18">
        <v>46343</v>
      </c>
      <c r="J387" s="10">
        <v>46371</v>
      </c>
      <c r="K387" s="10">
        <v>47468</v>
      </c>
      <c r="L387" s="8" t="s">
        <v>8</v>
      </c>
    </row>
    <row r="388" spans="1:13" ht="14.5" x14ac:dyDescent="0.35">
      <c r="A388" s="38">
        <v>40512</v>
      </c>
      <c r="B388" s="38" t="s">
        <v>1079</v>
      </c>
      <c r="C388" s="38" t="s">
        <v>1114</v>
      </c>
      <c r="D388" s="38" t="s">
        <v>1102</v>
      </c>
      <c r="E388" s="39">
        <v>75000</v>
      </c>
      <c r="F388" s="8" t="s">
        <v>1142</v>
      </c>
      <c r="H388" s="18">
        <f>J388-7*8</f>
        <v>46064</v>
      </c>
      <c r="I388" s="18">
        <f>J388-7*4</f>
        <v>46092</v>
      </c>
      <c r="J388" s="40">
        <v>46120</v>
      </c>
      <c r="K388" s="40">
        <v>45927</v>
      </c>
      <c r="L388" s="8" t="s">
        <v>591</v>
      </c>
      <c r="M388" s="38"/>
    </row>
    <row r="389" spans="1:13" ht="14.5" x14ac:dyDescent="0.35">
      <c r="A389" s="38">
        <v>40511</v>
      </c>
      <c r="B389" s="38" t="s">
        <v>1078</v>
      </c>
      <c r="C389" s="38" t="s">
        <v>1113</v>
      </c>
      <c r="D389" s="38" t="s">
        <v>1102</v>
      </c>
      <c r="E389" s="39">
        <v>35000</v>
      </c>
      <c r="F389" s="8" t="s">
        <v>1142</v>
      </c>
      <c r="H389" s="18">
        <f>J389-7*8</f>
        <v>46064</v>
      </c>
      <c r="I389" s="18">
        <f>J389-7*4</f>
        <v>46092</v>
      </c>
      <c r="J389" s="40">
        <v>46120</v>
      </c>
      <c r="K389" s="40">
        <v>46218</v>
      </c>
      <c r="L389" s="8" t="s">
        <v>591</v>
      </c>
      <c r="M389" s="38"/>
    </row>
    <row r="390" spans="1:13" ht="14.5" x14ac:dyDescent="0.35">
      <c r="A390" s="38">
        <v>40354</v>
      </c>
      <c r="B390" s="38" t="s">
        <v>1076</v>
      </c>
      <c r="C390" s="38" t="s">
        <v>1112</v>
      </c>
      <c r="D390" s="38" t="s">
        <v>1102</v>
      </c>
      <c r="E390" s="39">
        <v>532000</v>
      </c>
      <c r="F390" s="8" t="s">
        <v>1142</v>
      </c>
      <c r="H390" s="18">
        <f>J390-7*8</f>
        <v>45939</v>
      </c>
      <c r="I390" s="18">
        <f>J390-7*4</f>
        <v>45967</v>
      </c>
      <c r="J390" s="40">
        <v>45995</v>
      </c>
      <c r="K390" s="40">
        <v>46477</v>
      </c>
      <c r="L390" s="8" t="s">
        <v>591</v>
      </c>
      <c r="M390" s="38"/>
    </row>
    <row r="391" spans="1:13" ht="14.5" x14ac:dyDescent="0.35">
      <c r="A391" s="38">
        <v>40552</v>
      </c>
      <c r="B391" s="38" t="s">
        <v>1080</v>
      </c>
      <c r="C391" s="38" t="s">
        <v>1115</v>
      </c>
      <c r="D391" s="38" t="s">
        <v>1102</v>
      </c>
      <c r="E391" s="39">
        <v>79000</v>
      </c>
      <c r="F391" s="8" t="s">
        <v>1142</v>
      </c>
      <c r="H391" s="18">
        <f>J391-7*8</f>
        <v>45922</v>
      </c>
      <c r="I391" s="18">
        <f>J391-7*4</f>
        <v>45950</v>
      </c>
      <c r="J391" s="40">
        <v>45978</v>
      </c>
      <c r="K391" s="40">
        <v>46004</v>
      </c>
      <c r="L391" s="8" t="s">
        <v>591</v>
      </c>
      <c r="M391" s="38"/>
    </row>
    <row r="392" spans="1:13" ht="14.5" x14ac:dyDescent="0.35">
      <c r="A392" s="38">
        <v>41480</v>
      </c>
      <c r="B392" s="38" t="s">
        <v>1096</v>
      </c>
      <c r="C392" s="38" t="s">
        <v>1129</v>
      </c>
      <c r="D392" s="38"/>
      <c r="E392" s="39">
        <v>40039.68</v>
      </c>
      <c r="F392" s="8" t="s">
        <v>1142</v>
      </c>
      <c r="H392" s="18">
        <f>J392-7*8</f>
        <v>46064</v>
      </c>
      <c r="I392" s="18">
        <f>J392-7*4</f>
        <v>46092</v>
      </c>
      <c r="J392" s="40">
        <v>46120</v>
      </c>
      <c r="L392" s="8" t="s">
        <v>591</v>
      </c>
      <c r="M392" s="38"/>
    </row>
    <row r="393" spans="1:13" ht="28" x14ac:dyDescent="0.35">
      <c r="A393" s="8" t="s">
        <v>590</v>
      </c>
      <c r="B393" s="8" t="s">
        <v>808</v>
      </c>
      <c r="C393" s="9" t="s">
        <v>809</v>
      </c>
      <c r="D393" s="4" t="s">
        <v>801</v>
      </c>
      <c r="E393" s="37">
        <v>500000</v>
      </c>
      <c r="F393" s="9" t="s">
        <v>810</v>
      </c>
      <c r="G393" s="8" t="s">
        <v>571</v>
      </c>
      <c r="H393" s="10">
        <v>45839</v>
      </c>
      <c r="I393" s="18">
        <v>45870</v>
      </c>
      <c r="J393" s="10">
        <v>45901</v>
      </c>
      <c r="K393" s="10">
        <v>46265</v>
      </c>
      <c r="L393" s="8" t="s">
        <v>552</v>
      </c>
    </row>
    <row r="394" spans="1:13" x14ac:dyDescent="0.35">
      <c r="A394" s="8" t="s">
        <v>321</v>
      </c>
      <c r="B394" s="9" t="s">
        <v>322</v>
      </c>
      <c r="C394" s="9"/>
      <c r="D394" s="8" t="s">
        <v>26</v>
      </c>
      <c r="E394" s="37">
        <v>137452</v>
      </c>
      <c r="F394" s="8" t="s">
        <v>23</v>
      </c>
      <c r="H394" s="10">
        <v>46942</v>
      </c>
      <c r="I394" s="18">
        <v>47285</v>
      </c>
      <c r="J394" s="10">
        <v>47313</v>
      </c>
      <c r="K394" s="10">
        <v>49141</v>
      </c>
      <c r="L394" s="8" t="s">
        <v>27</v>
      </c>
    </row>
    <row r="395" spans="1:13" x14ac:dyDescent="0.35">
      <c r="A395" s="8" t="s">
        <v>417</v>
      </c>
      <c r="B395" s="9" t="s">
        <v>418</v>
      </c>
      <c r="C395" s="9" t="s">
        <v>419</v>
      </c>
      <c r="E395" s="37">
        <v>3500000</v>
      </c>
      <c r="F395" s="8" t="s">
        <v>23</v>
      </c>
      <c r="H395" s="10"/>
      <c r="J395" s="10"/>
      <c r="K395" s="10">
        <v>46873</v>
      </c>
      <c r="L395" s="8" t="s">
        <v>8</v>
      </c>
    </row>
    <row r="396" spans="1:13" ht="28" x14ac:dyDescent="0.35">
      <c r="A396" s="8" t="s">
        <v>31</v>
      </c>
      <c r="B396" s="9" t="s">
        <v>32</v>
      </c>
      <c r="C396" s="9" t="s">
        <v>32</v>
      </c>
      <c r="D396" s="8" t="s">
        <v>33</v>
      </c>
      <c r="E396" s="37">
        <v>100000</v>
      </c>
      <c r="F396" s="8" t="s">
        <v>23</v>
      </c>
      <c r="H396" s="10">
        <v>46867</v>
      </c>
      <c r="I396" s="18">
        <v>47210</v>
      </c>
      <c r="J396" s="10">
        <v>47238</v>
      </c>
      <c r="K396" s="10">
        <v>50249</v>
      </c>
      <c r="L396" s="8" t="s">
        <v>12</v>
      </c>
    </row>
    <row r="397" spans="1:13" ht="28" x14ac:dyDescent="0.35">
      <c r="A397" s="8" t="s">
        <v>20</v>
      </c>
      <c r="B397" s="9" t="s">
        <v>21</v>
      </c>
      <c r="C397" s="9" t="s">
        <v>21</v>
      </c>
      <c r="D397" s="8" t="s">
        <v>22</v>
      </c>
      <c r="E397" s="37">
        <v>32900000</v>
      </c>
      <c r="F397" s="8" t="s">
        <v>23</v>
      </c>
      <c r="H397" s="10">
        <v>47446</v>
      </c>
      <c r="I397" s="18">
        <v>47789</v>
      </c>
      <c r="J397" s="10">
        <v>47817</v>
      </c>
      <c r="K397" s="10">
        <v>51714</v>
      </c>
      <c r="L397" s="8" t="s">
        <v>12</v>
      </c>
    </row>
    <row r="398" spans="1:13" x14ac:dyDescent="0.35">
      <c r="A398" s="8" t="s">
        <v>157</v>
      </c>
      <c r="B398" s="9" t="s">
        <v>158</v>
      </c>
      <c r="C398" s="9" t="s">
        <v>986</v>
      </c>
      <c r="D398" s="8" t="s">
        <v>71</v>
      </c>
      <c r="E398" s="37">
        <v>1894570</v>
      </c>
      <c r="F398" s="8" t="s">
        <v>159</v>
      </c>
      <c r="G398" s="8">
        <v>72000000</v>
      </c>
      <c r="H398" s="10">
        <v>46304</v>
      </c>
      <c r="I398" s="18">
        <v>46647</v>
      </c>
      <c r="J398" s="10">
        <v>46675</v>
      </c>
      <c r="K398" s="10">
        <v>48867</v>
      </c>
      <c r="L398" s="8" t="s">
        <v>8</v>
      </c>
    </row>
    <row r="399" spans="1:13" ht="28" x14ac:dyDescent="0.35">
      <c r="A399" s="8">
        <v>170573</v>
      </c>
      <c r="B399" s="8" t="s">
        <v>866</v>
      </c>
      <c r="C399" s="9" t="s">
        <v>867</v>
      </c>
      <c r="D399" s="4" t="s">
        <v>801</v>
      </c>
      <c r="E399" s="37" t="s">
        <v>868</v>
      </c>
      <c r="F399" s="9" t="s">
        <v>869</v>
      </c>
      <c r="G399" s="8">
        <v>45213321</v>
      </c>
      <c r="H399" s="18">
        <v>45826</v>
      </c>
      <c r="I399" s="18">
        <v>45978</v>
      </c>
      <c r="J399" s="18">
        <v>45979</v>
      </c>
      <c r="K399" s="8" t="s">
        <v>650</v>
      </c>
      <c r="L399" s="8" t="s">
        <v>552</v>
      </c>
    </row>
    <row r="400" spans="1:13" ht="42" x14ac:dyDescent="0.35">
      <c r="A400" s="8" t="s">
        <v>576</v>
      </c>
      <c r="B400" s="8" t="s">
        <v>802</v>
      </c>
      <c r="C400" s="9" t="s">
        <v>803</v>
      </c>
      <c r="D400" s="4" t="s">
        <v>801</v>
      </c>
      <c r="E400" s="37">
        <v>10000000</v>
      </c>
      <c r="F400" s="9" t="s">
        <v>804</v>
      </c>
      <c r="G400" s="8" t="s">
        <v>577</v>
      </c>
      <c r="H400" s="10">
        <v>45808</v>
      </c>
      <c r="I400" s="18">
        <v>45962</v>
      </c>
      <c r="J400" s="10">
        <v>45992</v>
      </c>
      <c r="K400" s="10">
        <v>46357</v>
      </c>
      <c r="L400" s="8" t="s">
        <v>552</v>
      </c>
    </row>
    <row r="401" spans="1:13" x14ac:dyDescent="0.35">
      <c r="A401" s="8" t="s">
        <v>775</v>
      </c>
      <c r="B401" s="12" t="s">
        <v>776</v>
      </c>
      <c r="C401" s="12" t="s">
        <v>776</v>
      </c>
      <c r="D401" s="4" t="s">
        <v>757</v>
      </c>
      <c r="E401" s="41">
        <v>2000000</v>
      </c>
      <c r="F401" s="19" t="s">
        <v>939</v>
      </c>
      <c r="G401" s="19"/>
      <c r="H401" s="19">
        <v>45809</v>
      </c>
      <c r="I401" s="19">
        <f>J401-7*12</f>
        <v>46011</v>
      </c>
      <c r="J401" s="20">
        <v>46095</v>
      </c>
      <c r="K401" s="20">
        <v>47921</v>
      </c>
      <c r="L401" s="8" t="s">
        <v>605</v>
      </c>
    </row>
    <row r="402" spans="1:13" ht="409.5" x14ac:dyDescent="0.35">
      <c r="A402" s="15" t="s">
        <v>650</v>
      </c>
      <c r="B402" s="15" t="s">
        <v>916</v>
      </c>
      <c r="C402" s="15" t="s">
        <v>932</v>
      </c>
      <c r="D402" s="15" t="s">
        <v>940</v>
      </c>
      <c r="E402" s="42">
        <v>30000000</v>
      </c>
      <c r="F402" s="15" t="s">
        <v>959</v>
      </c>
      <c r="G402" s="15"/>
      <c r="H402" s="22">
        <f t="shared" ref="H402:H415" si="2">J402-7*12</f>
        <v>45664</v>
      </c>
      <c r="I402" s="22">
        <f t="shared" ref="I402:I415" si="3">J402-7*1</f>
        <v>45741</v>
      </c>
      <c r="J402" s="22">
        <v>45748</v>
      </c>
      <c r="K402" s="23">
        <v>46082</v>
      </c>
      <c r="L402" s="6" t="s">
        <v>1145</v>
      </c>
      <c r="M402" s="23" t="s">
        <v>914</v>
      </c>
    </row>
    <row r="403" spans="1:13" ht="409.5" x14ac:dyDescent="0.35">
      <c r="A403" s="15" t="s">
        <v>650</v>
      </c>
      <c r="B403" s="15" t="s">
        <v>916</v>
      </c>
      <c r="C403" s="15" t="s">
        <v>933</v>
      </c>
      <c r="D403" s="15" t="s">
        <v>940</v>
      </c>
      <c r="E403" s="42">
        <v>30000000</v>
      </c>
      <c r="F403" s="15" t="s">
        <v>959</v>
      </c>
      <c r="G403" s="15"/>
      <c r="H403" s="22">
        <f t="shared" si="2"/>
        <v>45664</v>
      </c>
      <c r="I403" s="22">
        <f t="shared" si="3"/>
        <v>45741</v>
      </c>
      <c r="J403" s="22">
        <v>45748</v>
      </c>
      <c r="K403" s="23">
        <v>46082</v>
      </c>
      <c r="L403" s="6" t="s">
        <v>1145</v>
      </c>
      <c r="M403" s="23" t="s">
        <v>914</v>
      </c>
    </row>
    <row r="404" spans="1:13" ht="70" x14ac:dyDescent="0.35">
      <c r="A404" s="15" t="s">
        <v>650</v>
      </c>
      <c r="B404" s="15" t="s">
        <v>916</v>
      </c>
      <c r="C404" s="15" t="s">
        <v>935</v>
      </c>
      <c r="D404" s="15" t="s">
        <v>940</v>
      </c>
      <c r="E404" s="42">
        <v>30000000</v>
      </c>
      <c r="F404" s="15" t="s">
        <v>959</v>
      </c>
      <c r="G404" s="15"/>
      <c r="H404" s="22">
        <f t="shared" si="2"/>
        <v>45664</v>
      </c>
      <c r="I404" s="22">
        <f t="shared" si="3"/>
        <v>45741</v>
      </c>
      <c r="J404" s="22">
        <v>45748</v>
      </c>
      <c r="K404" s="23">
        <v>46082</v>
      </c>
      <c r="L404" s="6" t="s">
        <v>1145</v>
      </c>
      <c r="M404" s="23" t="s">
        <v>914</v>
      </c>
    </row>
    <row r="405" spans="1:13" ht="112" x14ac:dyDescent="0.35">
      <c r="A405" s="15" t="s">
        <v>650</v>
      </c>
      <c r="B405" s="15" t="s">
        <v>916</v>
      </c>
      <c r="C405" s="15" t="s">
        <v>934</v>
      </c>
      <c r="D405" s="15" t="s">
        <v>940</v>
      </c>
      <c r="E405" s="42">
        <v>7500000</v>
      </c>
      <c r="F405" s="15" t="s">
        <v>959</v>
      </c>
      <c r="G405" s="15"/>
      <c r="H405" s="22">
        <f t="shared" si="2"/>
        <v>45664</v>
      </c>
      <c r="I405" s="22">
        <f t="shared" si="3"/>
        <v>45741</v>
      </c>
      <c r="J405" s="22">
        <v>45748</v>
      </c>
      <c r="K405" s="23">
        <v>46082</v>
      </c>
      <c r="L405" s="6" t="s">
        <v>1145</v>
      </c>
      <c r="M405" s="23" t="s">
        <v>914</v>
      </c>
    </row>
    <row r="406" spans="1:13" x14ac:dyDescent="0.35">
      <c r="A406" s="15" t="s">
        <v>650</v>
      </c>
      <c r="B406" s="15" t="s">
        <v>913</v>
      </c>
      <c r="C406" s="15" t="s">
        <v>915</v>
      </c>
      <c r="D406" s="15" t="s">
        <v>940</v>
      </c>
      <c r="E406" s="42">
        <v>3000000</v>
      </c>
      <c r="F406" s="15" t="s">
        <v>959</v>
      </c>
      <c r="G406" s="15"/>
      <c r="H406" s="22">
        <f t="shared" si="2"/>
        <v>45543</v>
      </c>
      <c r="I406" s="22">
        <f t="shared" si="3"/>
        <v>45620</v>
      </c>
      <c r="J406" s="22">
        <v>45627</v>
      </c>
      <c r="K406" s="23">
        <v>46082</v>
      </c>
      <c r="L406" s="6" t="s">
        <v>1145</v>
      </c>
      <c r="M406" s="23" t="s">
        <v>914</v>
      </c>
    </row>
    <row r="407" spans="1:13" ht="28" x14ac:dyDescent="0.35">
      <c r="A407" s="15">
        <v>172568</v>
      </c>
      <c r="B407" s="15" t="s">
        <v>928</v>
      </c>
      <c r="C407" s="15" t="s">
        <v>928</v>
      </c>
      <c r="D407" s="15" t="s">
        <v>940</v>
      </c>
      <c r="E407" s="42">
        <v>6000000</v>
      </c>
      <c r="F407" s="15" t="s">
        <v>959</v>
      </c>
      <c r="G407" s="15"/>
      <c r="H407" s="22">
        <f t="shared" si="2"/>
        <v>45725</v>
      </c>
      <c r="I407" s="22">
        <f t="shared" si="3"/>
        <v>45802</v>
      </c>
      <c r="J407" s="22">
        <v>45809</v>
      </c>
      <c r="K407" s="23">
        <v>46112</v>
      </c>
      <c r="L407" s="6" t="s">
        <v>1145</v>
      </c>
      <c r="M407" s="23" t="s">
        <v>919</v>
      </c>
    </row>
    <row r="408" spans="1:13" ht="28" x14ac:dyDescent="0.35">
      <c r="A408" s="15" t="s">
        <v>650</v>
      </c>
      <c r="B408" s="15" t="s">
        <v>917</v>
      </c>
      <c r="C408" s="15" t="s">
        <v>918</v>
      </c>
      <c r="D408" s="15" t="s">
        <v>940</v>
      </c>
      <c r="E408" s="42">
        <v>3000000</v>
      </c>
      <c r="F408" s="15" t="s">
        <v>959</v>
      </c>
      <c r="G408" s="15"/>
      <c r="H408" s="22">
        <f t="shared" si="2"/>
        <v>45664</v>
      </c>
      <c r="I408" s="22">
        <f t="shared" si="3"/>
        <v>45741</v>
      </c>
      <c r="J408" s="22">
        <v>45748</v>
      </c>
      <c r="K408" s="23">
        <v>46112</v>
      </c>
      <c r="L408" s="6" t="s">
        <v>1145</v>
      </c>
      <c r="M408" s="23" t="s">
        <v>919</v>
      </c>
    </row>
    <row r="409" spans="1:13" ht="28" x14ac:dyDescent="0.35">
      <c r="A409" s="15" t="s">
        <v>650</v>
      </c>
      <c r="B409" s="15" t="s">
        <v>920</v>
      </c>
      <c r="C409" s="15" t="s">
        <v>918</v>
      </c>
      <c r="D409" s="15" t="s">
        <v>940</v>
      </c>
      <c r="E409" s="42">
        <v>4500000</v>
      </c>
      <c r="F409" s="15" t="s">
        <v>959</v>
      </c>
      <c r="G409" s="15"/>
      <c r="H409" s="22">
        <f t="shared" si="2"/>
        <v>45664</v>
      </c>
      <c r="I409" s="22">
        <f t="shared" si="3"/>
        <v>45741</v>
      </c>
      <c r="J409" s="22">
        <v>45748</v>
      </c>
      <c r="K409" s="23">
        <v>46112</v>
      </c>
      <c r="L409" s="6" t="s">
        <v>1145</v>
      </c>
      <c r="M409" s="23" t="s">
        <v>919</v>
      </c>
    </row>
    <row r="410" spans="1:13" ht="28" x14ac:dyDescent="0.35">
      <c r="A410" s="15" t="s">
        <v>650</v>
      </c>
      <c r="B410" s="15" t="s">
        <v>921</v>
      </c>
      <c r="C410" s="15" t="s">
        <v>918</v>
      </c>
      <c r="D410" s="15" t="s">
        <v>940</v>
      </c>
      <c r="E410" s="42">
        <v>3000000</v>
      </c>
      <c r="F410" s="15" t="s">
        <v>959</v>
      </c>
      <c r="G410" s="15"/>
      <c r="H410" s="22">
        <f t="shared" si="2"/>
        <v>45664</v>
      </c>
      <c r="I410" s="22">
        <f t="shared" si="3"/>
        <v>45741</v>
      </c>
      <c r="J410" s="22">
        <v>45748</v>
      </c>
      <c r="K410" s="23">
        <v>46112</v>
      </c>
      <c r="L410" s="6" t="s">
        <v>1145</v>
      </c>
      <c r="M410" s="23" t="s">
        <v>919</v>
      </c>
    </row>
    <row r="411" spans="1:13" x14ac:dyDescent="0.35">
      <c r="A411" s="15">
        <v>172568</v>
      </c>
      <c r="B411" s="15" t="s">
        <v>922</v>
      </c>
      <c r="C411" s="15" t="s">
        <v>922</v>
      </c>
      <c r="D411" s="15" t="s">
        <v>940</v>
      </c>
      <c r="E411" s="42">
        <v>15000000</v>
      </c>
      <c r="F411" s="15" t="s">
        <v>959</v>
      </c>
      <c r="G411" s="15"/>
      <c r="H411" s="22">
        <f t="shared" si="2"/>
        <v>45694</v>
      </c>
      <c r="I411" s="22">
        <f t="shared" si="3"/>
        <v>45771</v>
      </c>
      <c r="J411" s="22">
        <v>45778</v>
      </c>
      <c r="K411" s="23">
        <v>46482</v>
      </c>
      <c r="L411" s="6" t="s">
        <v>1145</v>
      </c>
      <c r="M411" s="23" t="s">
        <v>923</v>
      </c>
    </row>
    <row r="412" spans="1:13" x14ac:dyDescent="0.35">
      <c r="A412" s="15">
        <v>172568</v>
      </c>
      <c r="B412" s="15" t="s">
        <v>924</v>
      </c>
      <c r="C412" s="15" t="s">
        <v>924</v>
      </c>
      <c r="D412" s="15" t="s">
        <v>940</v>
      </c>
      <c r="E412" s="42">
        <v>15000000</v>
      </c>
      <c r="F412" s="15" t="s">
        <v>959</v>
      </c>
      <c r="G412" s="15"/>
      <c r="H412" s="22">
        <f t="shared" si="2"/>
        <v>45694</v>
      </c>
      <c r="I412" s="22">
        <f t="shared" si="3"/>
        <v>45771</v>
      </c>
      <c r="J412" s="22">
        <v>45778</v>
      </c>
      <c r="K412" s="23">
        <v>46482</v>
      </c>
      <c r="L412" s="6" t="s">
        <v>1145</v>
      </c>
      <c r="M412" s="23" t="s">
        <v>925</v>
      </c>
    </row>
    <row r="413" spans="1:13" x14ac:dyDescent="0.35">
      <c r="A413" s="15">
        <v>172568</v>
      </c>
      <c r="B413" s="12" t="s">
        <v>929</v>
      </c>
      <c r="C413" s="15" t="s">
        <v>929</v>
      </c>
      <c r="D413" s="15" t="s">
        <v>940</v>
      </c>
      <c r="E413" s="42"/>
      <c r="F413" s="15" t="s">
        <v>959</v>
      </c>
      <c r="G413" s="15"/>
      <c r="H413" s="22">
        <f t="shared" si="2"/>
        <v>45694</v>
      </c>
      <c r="I413" s="22">
        <f t="shared" si="3"/>
        <v>45771</v>
      </c>
      <c r="J413" s="22">
        <v>45778</v>
      </c>
      <c r="K413" s="23">
        <v>46143</v>
      </c>
      <c r="L413" s="6" t="s">
        <v>1145</v>
      </c>
      <c r="M413" s="23" t="s">
        <v>930</v>
      </c>
    </row>
    <row r="414" spans="1:13" x14ac:dyDescent="0.35">
      <c r="A414" s="15">
        <v>172568</v>
      </c>
      <c r="B414" s="15" t="s">
        <v>926</v>
      </c>
      <c r="C414" s="15" t="s">
        <v>926</v>
      </c>
      <c r="D414" s="15" t="s">
        <v>940</v>
      </c>
      <c r="E414" s="42">
        <v>10000000</v>
      </c>
      <c r="F414" s="15" t="s">
        <v>959</v>
      </c>
      <c r="G414" s="15"/>
      <c r="H414" s="22">
        <f t="shared" si="2"/>
        <v>45694</v>
      </c>
      <c r="I414" s="22">
        <f t="shared" si="3"/>
        <v>45771</v>
      </c>
      <c r="J414" s="22">
        <v>45778</v>
      </c>
      <c r="K414" s="23">
        <v>46482</v>
      </c>
      <c r="L414" s="6" t="s">
        <v>1145</v>
      </c>
      <c r="M414" s="23" t="s">
        <v>927</v>
      </c>
    </row>
    <row r="415" spans="1:13" ht="28" x14ac:dyDescent="0.35">
      <c r="A415" s="15">
        <v>185880</v>
      </c>
      <c r="B415" s="15" t="s">
        <v>910</v>
      </c>
      <c r="C415" s="15" t="s">
        <v>911</v>
      </c>
      <c r="D415" s="15" t="s">
        <v>940</v>
      </c>
      <c r="E415" s="42">
        <v>5000000</v>
      </c>
      <c r="F415" s="15" t="s">
        <v>959</v>
      </c>
      <c r="G415" s="15"/>
      <c r="H415" s="22">
        <f t="shared" si="2"/>
        <v>45694</v>
      </c>
      <c r="I415" s="22">
        <f t="shared" si="3"/>
        <v>45771</v>
      </c>
      <c r="J415" s="22">
        <v>45778</v>
      </c>
      <c r="K415" s="23" t="s">
        <v>650</v>
      </c>
      <c r="L415" s="6" t="s">
        <v>1145</v>
      </c>
      <c r="M415" s="23" t="s">
        <v>912</v>
      </c>
    </row>
    <row r="416" spans="1:13" x14ac:dyDescent="0.35">
      <c r="A416" s="8" t="s">
        <v>650</v>
      </c>
      <c r="B416" s="8" t="s">
        <v>842</v>
      </c>
      <c r="C416" s="9" t="s">
        <v>843</v>
      </c>
      <c r="D416" s="4" t="s">
        <v>801</v>
      </c>
      <c r="E416" s="41" t="s">
        <v>836</v>
      </c>
      <c r="F416" s="9" t="s">
        <v>837</v>
      </c>
      <c r="G416" s="8" t="s">
        <v>650</v>
      </c>
      <c r="L416" s="8" t="s">
        <v>552</v>
      </c>
    </row>
    <row r="417" spans="1:12" ht="28" x14ac:dyDescent="0.35">
      <c r="A417" s="8" t="s">
        <v>650</v>
      </c>
      <c r="B417" s="8" t="s">
        <v>844</v>
      </c>
      <c r="C417" s="9" t="s">
        <v>845</v>
      </c>
      <c r="D417" s="4" t="s">
        <v>801</v>
      </c>
      <c r="E417" s="41" t="s">
        <v>836</v>
      </c>
      <c r="F417" s="9" t="s">
        <v>837</v>
      </c>
      <c r="G417" s="8" t="s">
        <v>650</v>
      </c>
      <c r="L417" s="8" t="s">
        <v>552</v>
      </c>
    </row>
    <row r="418" spans="1:12" x14ac:dyDescent="0.35">
      <c r="A418" s="8" t="s">
        <v>650</v>
      </c>
      <c r="B418" s="8" t="s">
        <v>846</v>
      </c>
      <c r="C418" s="9" t="s">
        <v>847</v>
      </c>
      <c r="D418" s="4" t="s">
        <v>801</v>
      </c>
      <c r="E418" s="41" t="s">
        <v>836</v>
      </c>
      <c r="F418" s="9" t="s">
        <v>837</v>
      </c>
      <c r="G418" s="8" t="s">
        <v>650</v>
      </c>
      <c r="L418" s="8" t="s">
        <v>552</v>
      </c>
    </row>
    <row r="419" spans="1:12" x14ac:dyDescent="0.35">
      <c r="A419" s="8" t="s">
        <v>650</v>
      </c>
      <c r="B419" s="8" t="s">
        <v>860</v>
      </c>
      <c r="C419" s="9" t="s">
        <v>861</v>
      </c>
      <c r="D419" s="4" t="s">
        <v>801</v>
      </c>
      <c r="E419" s="41" t="s">
        <v>836</v>
      </c>
      <c r="F419" s="9" t="s">
        <v>837</v>
      </c>
      <c r="G419" s="8" t="s">
        <v>650</v>
      </c>
      <c r="L419" s="8" t="s">
        <v>552</v>
      </c>
    </row>
    <row r="420" spans="1:12" x14ac:dyDescent="0.35">
      <c r="A420" s="8" t="s">
        <v>650</v>
      </c>
      <c r="B420" s="8" t="s">
        <v>883</v>
      </c>
      <c r="C420" s="9" t="s">
        <v>884</v>
      </c>
      <c r="D420" s="4" t="s">
        <v>801</v>
      </c>
      <c r="E420" s="41" t="s">
        <v>836</v>
      </c>
      <c r="F420" s="9" t="s">
        <v>837</v>
      </c>
      <c r="G420" s="8" t="s">
        <v>650</v>
      </c>
      <c r="L420" s="8" t="s">
        <v>552</v>
      </c>
    </row>
    <row r="421" spans="1:12" ht="42" x14ac:dyDescent="0.35">
      <c r="A421" s="8" t="s">
        <v>650</v>
      </c>
      <c r="B421" s="8" t="s">
        <v>838</v>
      </c>
      <c r="C421" s="9" t="s">
        <v>839</v>
      </c>
      <c r="D421" s="4" t="s">
        <v>801</v>
      </c>
      <c r="E421" s="41" t="s">
        <v>836</v>
      </c>
      <c r="F421" s="9" t="s">
        <v>837</v>
      </c>
      <c r="G421" s="8" t="s">
        <v>650</v>
      </c>
      <c r="L421" s="8" t="s">
        <v>552</v>
      </c>
    </row>
    <row r="422" spans="1:12" x14ac:dyDescent="0.35">
      <c r="A422" s="8" t="s">
        <v>650</v>
      </c>
      <c r="B422" s="8" t="s">
        <v>871</v>
      </c>
      <c r="C422" s="9" t="s">
        <v>872</v>
      </c>
      <c r="D422" s="4" t="s">
        <v>801</v>
      </c>
      <c r="E422" s="41" t="s">
        <v>836</v>
      </c>
      <c r="F422" s="9" t="s">
        <v>837</v>
      </c>
      <c r="G422" s="8" t="s">
        <v>650</v>
      </c>
      <c r="L422" s="8" t="s">
        <v>552</v>
      </c>
    </row>
    <row r="423" spans="1:12" ht="28" x14ac:dyDescent="0.35">
      <c r="A423" s="8" t="s">
        <v>650</v>
      </c>
      <c r="B423" s="8" t="s">
        <v>858</v>
      </c>
      <c r="C423" s="9" t="s">
        <v>859</v>
      </c>
      <c r="D423" s="4" t="s">
        <v>801</v>
      </c>
      <c r="E423" s="41" t="s">
        <v>836</v>
      </c>
      <c r="F423" s="9" t="s">
        <v>837</v>
      </c>
      <c r="G423" s="8" t="s">
        <v>650</v>
      </c>
      <c r="L423" s="8" t="s">
        <v>552</v>
      </c>
    </row>
    <row r="424" spans="1:12" ht="28" x14ac:dyDescent="0.35">
      <c r="A424" s="8" t="s">
        <v>650</v>
      </c>
      <c r="B424" s="8" t="s">
        <v>887</v>
      </c>
      <c r="C424" s="9" t="s">
        <v>888</v>
      </c>
      <c r="D424" s="4" t="s">
        <v>801</v>
      </c>
      <c r="E424" s="41" t="s">
        <v>836</v>
      </c>
      <c r="F424" s="9" t="s">
        <v>837</v>
      </c>
      <c r="G424" s="8" t="s">
        <v>650</v>
      </c>
      <c r="L424" s="8" t="s">
        <v>552</v>
      </c>
    </row>
    <row r="425" spans="1:12" x14ac:dyDescent="0.35">
      <c r="A425" s="8" t="s">
        <v>650</v>
      </c>
      <c r="B425" s="8" t="s">
        <v>873</v>
      </c>
      <c r="C425" s="9" t="s">
        <v>872</v>
      </c>
      <c r="D425" s="4" t="s">
        <v>801</v>
      </c>
      <c r="E425" s="41" t="s">
        <v>836</v>
      </c>
      <c r="F425" s="9" t="s">
        <v>837</v>
      </c>
      <c r="G425" s="8" t="s">
        <v>650</v>
      </c>
      <c r="L425" s="8" t="s">
        <v>552</v>
      </c>
    </row>
    <row r="426" spans="1:12" x14ac:dyDescent="0.35">
      <c r="A426" s="8" t="s">
        <v>650</v>
      </c>
      <c r="B426" s="8" t="s">
        <v>870</v>
      </c>
      <c r="C426" s="9" t="s">
        <v>867</v>
      </c>
      <c r="D426" s="4" t="s">
        <v>801</v>
      </c>
      <c r="E426" s="41" t="s">
        <v>836</v>
      </c>
      <c r="F426" s="9" t="s">
        <v>837</v>
      </c>
      <c r="G426" s="8" t="s">
        <v>650</v>
      </c>
      <c r="L426" s="8" t="s">
        <v>552</v>
      </c>
    </row>
    <row r="427" spans="1:12" x14ac:dyDescent="0.35">
      <c r="A427" s="8" t="s">
        <v>650</v>
      </c>
      <c r="B427" s="8" t="s">
        <v>856</v>
      </c>
      <c r="C427" s="9" t="s">
        <v>857</v>
      </c>
      <c r="D427" s="4" t="s">
        <v>801</v>
      </c>
      <c r="E427" s="41" t="s">
        <v>836</v>
      </c>
      <c r="F427" s="9" t="s">
        <v>837</v>
      </c>
      <c r="G427" s="8" t="s">
        <v>650</v>
      </c>
      <c r="L427" s="8" t="s">
        <v>552</v>
      </c>
    </row>
    <row r="428" spans="1:12" x14ac:dyDescent="0.35">
      <c r="A428" s="8" t="s">
        <v>650</v>
      </c>
      <c r="B428" s="8" t="s">
        <v>840</v>
      </c>
      <c r="C428" s="9" t="s">
        <v>841</v>
      </c>
      <c r="D428" s="4" t="s">
        <v>801</v>
      </c>
      <c r="E428" s="41" t="s">
        <v>836</v>
      </c>
      <c r="F428" s="9" t="s">
        <v>837</v>
      </c>
      <c r="G428" s="8" t="s">
        <v>650</v>
      </c>
      <c r="L428" s="8" t="s">
        <v>552</v>
      </c>
    </row>
    <row r="429" spans="1:12" x14ac:dyDescent="0.35">
      <c r="A429" s="8" t="s">
        <v>650</v>
      </c>
      <c r="B429" s="8" t="s">
        <v>881</v>
      </c>
      <c r="C429" s="9" t="s">
        <v>882</v>
      </c>
      <c r="D429" s="4" t="s">
        <v>801</v>
      </c>
      <c r="E429" s="41" t="s">
        <v>836</v>
      </c>
      <c r="F429" s="9" t="s">
        <v>837</v>
      </c>
      <c r="G429" s="8" t="s">
        <v>650</v>
      </c>
      <c r="L429" s="8" t="s">
        <v>552</v>
      </c>
    </row>
    <row r="430" spans="1:12" x14ac:dyDescent="0.35">
      <c r="A430" s="8" t="s">
        <v>650</v>
      </c>
      <c r="B430" s="8" t="s">
        <v>834</v>
      </c>
      <c r="C430" s="9" t="s">
        <v>835</v>
      </c>
      <c r="D430" s="4" t="s">
        <v>801</v>
      </c>
      <c r="E430" s="41" t="s">
        <v>836</v>
      </c>
      <c r="F430" s="9" t="s">
        <v>837</v>
      </c>
      <c r="G430" s="8" t="s">
        <v>650</v>
      </c>
      <c r="L430" s="8" t="s">
        <v>552</v>
      </c>
    </row>
    <row r="431" spans="1:12" ht="28" x14ac:dyDescent="0.35">
      <c r="A431" s="8" t="s">
        <v>650</v>
      </c>
      <c r="B431" s="8" t="s">
        <v>862</v>
      </c>
      <c r="C431" s="9" t="s">
        <v>863</v>
      </c>
      <c r="D431" s="4" t="s">
        <v>801</v>
      </c>
      <c r="E431" s="41" t="s">
        <v>836</v>
      </c>
      <c r="F431" s="9" t="s">
        <v>837</v>
      </c>
      <c r="G431" s="8" t="s">
        <v>650</v>
      </c>
      <c r="L431" s="8" t="s">
        <v>552</v>
      </c>
    </row>
    <row r="432" spans="1:12" x14ac:dyDescent="0.35">
      <c r="A432" s="8" t="s">
        <v>650</v>
      </c>
      <c r="B432" s="8" t="s">
        <v>850</v>
      </c>
      <c r="C432" s="9" t="s">
        <v>851</v>
      </c>
      <c r="D432" s="4" t="s">
        <v>801</v>
      </c>
      <c r="E432" s="41" t="s">
        <v>836</v>
      </c>
      <c r="F432" s="9" t="s">
        <v>837</v>
      </c>
      <c r="G432" s="8" t="s">
        <v>650</v>
      </c>
      <c r="L432" s="8" t="s">
        <v>552</v>
      </c>
    </row>
    <row r="433" spans="1:13" ht="56" x14ac:dyDescent="0.35">
      <c r="A433" s="8" t="s">
        <v>650</v>
      </c>
      <c r="B433" s="8" t="s">
        <v>879</v>
      </c>
      <c r="C433" s="9" t="s">
        <v>880</v>
      </c>
      <c r="D433" s="4" t="s">
        <v>801</v>
      </c>
      <c r="E433" s="41" t="s">
        <v>836</v>
      </c>
      <c r="F433" s="9" t="s">
        <v>837</v>
      </c>
      <c r="G433" s="8" t="s">
        <v>650</v>
      </c>
      <c r="L433" s="8" t="s">
        <v>552</v>
      </c>
    </row>
    <row r="434" spans="1:13" ht="28" x14ac:dyDescent="0.35">
      <c r="A434" s="8" t="s">
        <v>650</v>
      </c>
      <c r="B434" s="8" t="s">
        <v>848</v>
      </c>
      <c r="C434" s="9" t="s">
        <v>849</v>
      </c>
      <c r="D434" s="4" t="s">
        <v>801</v>
      </c>
      <c r="E434" s="41" t="s">
        <v>836</v>
      </c>
      <c r="F434" s="9" t="s">
        <v>837</v>
      </c>
      <c r="G434" s="8" t="s">
        <v>650</v>
      </c>
      <c r="L434" s="8" t="s">
        <v>552</v>
      </c>
    </row>
    <row r="435" spans="1:13" x14ac:dyDescent="0.35">
      <c r="A435" s="8" t="s">
        <v>650</v>
      </c>
      <c r="B435" s="8" t="s">
        <v>854</v>
      </c>
      <c r="C435" s="9" t="s">
        <v>855</v>
      </c>
      <c r="D435" s="4" t="s">
        <v>801</v>
      </c>
      <c r="E435" s="41" t="s">
        <v>836</v>
      </c>
      <c r="F435" s="9" t="s">
        <v>837</v>
      </c>
      <c r="G435" s="8" t="s">
        <v>650</v>
      </c>
      <c r="L435" s="8" t="s">
        <v>552</v>
      </c>
    </row>
    <row r="436" spans="1:13" x14ac:dyDescent="0.35">
      <c r="A436" s="8" t="s">
        <v>650</v>
      </c>
      <c r="B436" s="8" t="s">
        <v>885</v>
      </c>
      <c r="C436" s="9" t="s">
        <v>886</v>
      </c>
      <c r="D436" s="4" t="s">
        <v>801</v>
      </c>
      <c r="E436" s="41" t="s">
        <v>836</v>
      </c>
      <c r="F436" s="9" t="s">
        <v>837</v>
      </c>
      <c r="G436" s="8" t="s">
        <v>650</v>
      </c>
      <c r="L436" s="8" t="s">
        <v>552</v>
      </c>
    </row>
    <row r="437" spans="1:13" x14ac:dyDescent="0.35">
      <c r="A437" s="8" t="s">
        <v>650</v>
      </c>
      <c r="B437" s="9" t="s">
        <v>864</v>
      </c>
      <c r="C437" s="9" t="s">
        <v>865</v>
      </c>
      <c r="D437" s="4" t="s">
        <v>801</v>
      </c>
      <c r="E437" s="41" t="s">
        <v>836</v>
      </c>
      <c r="F437" s="9" t="s">
        <v>837</v>
      </c>
      <c r="G437" s="8" t="s">
        <v>650</v>
      </c>
      <c r="L437" s="8" t="s">
        <v>552</v>
      </c>
    </row>
    <row r="438" spans="1:13" ht="28" x14ac:dyDescent="0.35">
      <c r="A438" s="8" t="s">
        <v>650</v>
      </c>
      <c r="B438" s="8" t="s">
        <v>852</v>
      </c>
      <c r="C438" s="9" t="s">
        <v>853</v>
      </c>
      <c r="D438" s="4" t="s">
        <v>801</v>
      </c>
      <c r="E438" s="41" t="s">
        <v>836</v>
      </c>
      <c r="F438" s="9" t="s">
        <v>837</v>
      </c>
      <c r="G438" s="8" t="s">
        <v>650</v>
      </c>
      <c r="L438" s="8" t="s">
        <v>552</v>
      </c>
    </row>
    <row r="439" spans="1:13" ht="28" x14ac:dyDescent="0.35">
      <c r="A439" s="8" t="s">
        <v>650</v>
      </c>
      <c r="B439" s="8" t="s">
        <v>875</v>
      </c>
      <c r="C439" s="9" t="s">
        <v>876</v>
      </c>
      <c r="D439" s="4" t="s">
        <v>801</v>
      </c>
      <c r="E439" s="41" t="s">
        <v>836</v>
      </c>
      <c r="F439" s="9" t="s">
        <v>837</v>
      </c>
      <c r="G439" s="8" t="s">
        <v>650</v>
      </c>
      <c r="L439" s="8" t="s">
        <v>552</v>
      </c>
    </row>
    <row r="440" spans="1:13" ht="28" x14ac:dyDescent="0.35">
      <c r="A440" s="8" t="s">
        <v>650</v>
      </c>
      <c r="B440" s="8" t="s">
        <v>874</v>
      </c>
      <c r="C440" s="9" t="s">
        <v>853</v>
      </c>
      <c r="D440" s="4" t="s">
        <v>801</v>
      </c>
      <c r="E440" s="41" t="s">
        <v>836</v>
      </c>
      <c r="F440" s="9" t="s">
        <v>837</v>
      </c>
      <c r="G440" s="8" t="s">
        <v>650</v>
      </c>
      <c r="L440" s="8" t="s">
        <v>552</v>
      </c>
    </row>
    <row r="441" spans="1:13" ht="28" x14ac:dyDescent="0.35">
      <c r="A441" s="8" t="s">
        <v>650</v>
      </c>
      <c r="B441" s="8" t="s">
        <v>877</v>
      </c>
      <c r="C441" s="9" t="s">
        <v>878</v>
      </c>
      <c r="D441" s="4" t="s">
        <v>801</v>
      </c>
      <c r="E441" s="41" t="s">
        <v>836</v>
      </c>
      <c r="F441" s="9" t="s">
        <v>837</v>
      </c>
      <c r="G441" s="8" t="s">
        <v>650</v>
      </c>
      <c r="L441" s="8" t="s">
        <v>552</v>
      </c>
    </row>
    <row r="442" spans="1:13" x14ac:dyDescent="0.35">
      <c r="A442" s="15" t="s">
        <v>650</v>
      </c>
      <c r="B442" s="12" t="s">
        <v>903</v>
      </c>
      <c r="C442" s="12" t="s">
        <v>904</v>
      </c>
      <c r="D442" s="7" t="s">
        <v>905</v>
      </c>
      <c r="E442" s="42">
        <v>5000000</v>
      </c>
      <c r="F442" s="15" t="s">
        <v>898</v>
      </c>
      <c r="G442" s="12" t="s">
        <v>589</v>
      </c>
      <c r="H442" s="22">
        <v>45838</v>
      </c>
      <c r="I442" s="22" t="s">
        <v>650</v>
      </c>
      <c r="J442" s="22" t="s">
        <v>650</v>
      </c>
      <c r="K442" s="23" t="s">
        <v>650</v>
      </c>
      <c r="L442" s="6" t="s">
        <v>1145</v>
      </c>
      <c r="M442" s="6" t="s">
        <v>899</v>
      </c>
    </row>
    <row r="443" spans="1:13" ht="28" x14ac:dyDescent="0.35">
      <c r="A443" s="15" t="s">
        <v>650</v>
      </c>
      <c r="B443" s="15" t="s">
        <v>895</v>
      </c>
      <c r="C443" s="15" t="s">
        <v>896</v>
      </c>
      <c r="D443" s="7" t="s">
        <v>897</v>
      </c>
      <c r="E443" s="42">
        <v>29700000</v>
      </c>
      <c r="F443" s="15" t="s">
        <v>898</v>
      </c>
      <c r="G443" s="12" t="s">
        <v>580</v>
      </c>
      <c r="H443" s="22">
        <v>45800</v>
      </c>
      <c r="I443" s="22">
        <v>47513</v>
      </c>
      <c r="J443" s="22">
        <v>47513</v>
      </c>
      <c r="K443" s="23">
        <v>48609</v>
      </c>
      <c r="L443" s="6" t="s">
        <v>1145</v>
      </c>
      <c r="M443" s="6" t="s">
        <v>899</v>
      </c>
    </row>
    <row r="444" spans="1:13" x14ac:dyDescent="0.35">
      <c r="A444" s="15" t="s">
        <v>650</v>
      </c>
      <c r="B444" s="15" t="s">
        <v>906</v>
      </c>
      <c r="C444" s="15" t="s">
        <v>907</v>
      </c>
      <c r="D444" s="7" t="s">
        <v>905</v>
      </c>
      <c r="E444" s="42">
        <v>3500000</v>
      </c>
      <c r="F444" s="15" t="s">
        <v>898</v>
      </c>
      <c r="G444" s="12">
        <v>71317210</v>
      </c>
      <c r="H444" s="22">
        <v>45869</v>
      </c>
      <c r="I444" s="22">
        <v>46843</v>
      </c>
      <c r="J444" s="22">
        <v>46843</v>
      </c>
      <c r="K444" s="23">
        <v>47573</v>
      </c>
      <c r="L444" s="6" t="s">
        <v>1145</v>
      </c>
      <c r="M444" s="6" t="s">
        <v>899</v>
      </c>
    </row>
    <row r="445" spans="1:13" x14ac:dyDescent="0.35">
      <c r="A445" s="15" t="s">
        <v>650</v>
      </c>
      <c r="B445" s="15" t="s">
        <v>908</v>
      </c>
      <c r="C445" s="15" t="s">
        <v>909</v>
      </c>
      <c r="D445" s="7" t="s">
        <v>606</v>
      </c>
      <c r="E445" s="42" t="s">
        <v>650</v>
      </c>
      <c r="F445" s="15" t="s">
        <v>898</v>
      </c>
      <c r="G445" s="12">
        <v>45234100</v>
      </c>
      <c r="H445" s="24">
        <v>45809</v>
      </c>
      <c r="I445" s="22" t="s">
        <v>650</v>
      </c>
      <c r="J445" s="22" t="s">
        <v>650</v>
      </c>
      <c r="K445" s="23" t="s">
        <v>650</v>
      </c>
      <c r="L445" s="6" t="s">
        <v>1145</v>
      </c>
      <c r="M445" s="23" t="s">
        <v>899</v>
      </c>
    </row>
    <row r="446" spans="1:13" ht="28" x14ac:dyDescent="0.35">
      <c r="A446" s="15" t="s">
        <v>650</v>
      </c>
      <c r="B446" s="15" t="s">
        <v>900</v>
      </c>
      <c r="C446" s="15" t="s">
        <v>901</v>
      </c>
      <c r="D446" s="7" t="s">
        <v>606</v>
      </c>
      <c r="E446" s="42">
        <v>24000000</v>
      </c>
      <c r="F446" s="15" t="s">
        <v>898</v>
      </c>
      <c r="G446" s="12" t="s">
        <v>902</v>
      </c>
      <c r="H446" s="22">
        <v>45805</v>
      </c>
      <c r="I446" s="22">
        <v>47453</v>
      </c>
      <c r="J446" s="22">
        <v>47453</v>
      </c>
      <c r="K446" s="23">
        <v>48914</v>
      </c>
      <c r="L446" s="6" t="s">
        <v>1145</v>
      </c>
      <c r="M446" s="6" t="s">
        <v>899</v>
      </c>
    </row>
    <row r="447" spans="1:13" x14ac:dyDescent="0.35">
      <c r="A447" s="8" t="s">
        <v>572</v>
      </c>
      <c r="B447" s="8" t="s">
        <v>573</v>
      </c>
      <c r="C447" s="9" t="s">
        <v>574</v>
      </c>
      <c r="D447" s="4" t="s">
        <v>801</v>
      </c>
      <c r="E447" s="37">
        <v>800000</v>
      </c>
      <c r="F447" s="9" t="s">
        <v>805</v>
      </c>
      <c r="G447" s="8" t="s">
        <v>575</v>
      </c>
      <c r="H447" s="10">
        <v>45824</v>
      </c>
      <c r="I447" s="18">
        <v>45992</v>
      </c>
      <c r="J447" s="10">
        <v>45970</v>
      </c>
      <c r="K447" s="10">
        <v>46699</v>
      </c>
      <c r="L447" s="8" t="s">
        <v>552</v>
      </c>
    </row>
    <row r="448" spans="1:13" ht="42" x14ac:dyDescent="0.35">
      <c r="A448" s="8" t="s">
        <v>128</v>
      </c>
      <c r="B448" s="9" t="s">
        <v>974</v>
      </c>
      <c r="C448" s="9" t="s">
        <v>975</v>
      </c>
      <c r="D448" s="8" t="s">
        <v>972</v>
      </c>
      <c r="E448" s="37">
        <v>25000000</v>
      </c>
      <c r="F448" s="8" t="s">
        <v>13</v>
      </c>
      <c r="G448" s="8">
        <v>72000000</v>
      </c>
      <c r="H448" s="10">
        <f>I448-(7*53)</f>
        <v>46235</v>
      </c>
      <c r="I448" s="18">
        <f>J448-(12*7)</f>
        <v>46606</v>
      </c>
      <c r="J448" s="10">
        <v>46690</v>
      </c>
      <c r="K448" s="10">
        <v>47330</v>
      </c>
      <c r="L448" s="8" t="s">
        <v>8</v>
      </c>
    </row>
    <row r="449" spans="1:12" ht="140" x14ac:dyDescent="0.35">
      <c r="A449" s="8" t="s">
        <v>200</v>
      </c>
      <c r="B449" s="9" t="s">
        <v>201</v>
      </c>
      <c r="C449" s="9" t="s">
        <v>202</v>
      </c>
      <c r="D449" s="8" t="s">
        <v>972</v>
      </c>
      <c r="E449" s="37">
        <v>764000</v>
      </c>
      <c r="F449" s="8" t="s">
        <v>13</v>
      </c>
      <c r="G449" s="8">
        <v>72000000</v>
      </c>
      <c r="H449" s="10"/>
      <c r="J449" s="10"/>
      <c r="K449" s="10">
        <v>47573</v>
      </c>
      <c r="L449" s="8" t="s">
        <v>8</v>
      </c>
    </row>
    <row r="450" spans="1:12" ht="56" x14ac:dyDescent="0.35">
      <c r="A450" s="8" t="s">
        <v>135</v>
      </c>
      <c r="B450" s="9" t="s">
        <v>136</v>
      </c>
      <c r="C450" s="9" t="s">
        <v>137</v>
      </c>
      <c r="E450" s="37">
        <v>400000</v>
      </c>
      <c r="F450" s="8" t="s">
        <v>13</v>
      </c>
      <c r="H450" s="10"/>
      <c r="J450" s="10"/>
      <c r="K450" s="10">
        <v>46843</v>
      </c>
      <c r="L450" s="8" t="s">
        <v>8</v>
      </c>
    </row>
    <row r="451" spans="1:12" x14ac:dyDescent="0.35">
      <c r="A451" s="8" t="s">
        <v>280</v>
      </c>
      <c r="B451" s="9" t="s">
        <v>1023</v>
      </c>
      <c r="C451" s="9" t="s">
        <v>1024</v>
      </c>
      <c r="E451" s="37">
        <v>100000</v>
      </c>
      <c r="F451" s="8" t="s">
        <v>13</v>
      </c>
      <c r="H451" s="10">
        <f>J451-7*53</f>
        <v>45802</v>
      </c>
      <c r="I451" s="18">
        <f>J451-7*4</f>
        <v>46145</v>
      </c>
      <c r="J451" s="10">
        <v>46173</v>
      </c>
      <c r="K451" s="10">
        <v>46173</v>
      </c>
      <c r="L451" s="8" t="s">
        <v>27</v>
      </c>
    </row>
    <row r="452" spans="1:12" x14ac:dyDescent="0.35">
      <c r="A452" s="8" t="s">
        <v>163</v>
      </c>
      <c r="B452" s="9" t="s">
        <v>987</v>
      </c>
      <c r="C452" s="9" t="s">
        <v>988</v>
      </c>
      <c r="D452" s="8" t="s">
        <v>71</v>
      </c>
      <c r="E452" s="37">
        <v>1337178</v>
      </c>
      <c r="F452" s="8" t="s">
        <v>13</v>
      </c>
      <c r="G452" s="8">
        <v>72000000</v>
      </c>
      <c r="H452" s="10">
        <v>46440</v>
      </c>
      <c r="I452" s="18">
        <v>46783</v>
      </c>
      <c r="J452" s="10">
        <v>46811</v>
      </c>
      <c r="K452" s="10">
        <v>48637</v>
      </c>
      <c r="L452" s="8" t="s">
        <v>8</v>
      </c>
    </row>
    <row r="453" spans="1:12" x14ac:dyDescent="0.35">
      <c r="A453" s="8" t="s">
        <v>153</v>
      </c>
      <c r="B453" s="9" t="s">
        <v>599</v>
      </c>
      <c r="C453" s="9"/>
      <c r="D453" s="8" t="s">
        <v>26</v>
      </c>
      <c r="E453" s="37">
        <v>1381485.59</v>
      </c>
      <c r="F453" s="8" t="s">
        <v>13</v>
      </c>
      <c r="H453" s="10">
        <v>46381</v>
      </c>
      <c r="I453" s="18">
        <v>46724</v>
      </c>
      <c r="J453" s="10">
        <v>46752</v>
      </c>
      <c r="K453" s="10">
        <v>48578</v>
      </c>
      <c r="L453" s="8" t="s">
        <v>27</v>
      </c>
    </row>
    <row r="454" spans="1:12" x14ac:dyDescent="0.35">
      <c r="A454" s="8" t="s">
        <v>207</v>
      </c>
      <c r="B454" s="9" t="s">
        <v>208</v>
      </c>
      <c r="C454" s="9"/>
      <c r="D454" s="8" t="s">
        <v>11</v>
      </c>
      <c r="E454" s="37">
        <v>1500000</v>
      </c>
      <c r="F454" s="8" t="s">
        <v>13</v>
      </c>
      <c r="H454" s="10">
        <v>45884</v>
      </c>
      <c r="I454" s="18">
        <v>46227</v>
      </c>
      <c r="J454" s="10">
        <v>46255</v>
      </c>
      <c r="K454" s="10">
        <v>47352</v>
      </c>
      <c r="L454" s="8" t="s">
        <v>12</v>
      </c>
    </row>
    <row r="455" spans="1:12" x14ac:dyDescent="0.35">
      <c r="A455" s="8" t="s">
        <v>464</v>
      </c>
      <c r="B455" s="9" t="s">
        <v>465</v>
      </c>
      <c r="C455" s="9" t="s">
        <v>465</v>
      </c>
      <c r="D455" s="8" t="s">
        <v>90</v>
      </c>
      <c r="E455" s="37">
        <v>250000</v>
      </c>
      <c r="F455" s="8" t="s">
        <v>13</v>
      </c>
      <c r="H455" s="10">
        <v>45936</v>
      </c>
      <c r="I455" s="18">
        <v>46279</v>
      </c>
      <c r="J455" s="10">
        <v>46307</v>
      </c>
      <c r="K455" s="10">
        <v>47405</v>
      </c>
      <c r="L455" s="8" t="s">
        <v>12</v>
      </c>
    </row>
    <row r="456" spans="1:12" x14ac:dyDescent="0.35">
      <c r="A456" s="8" t="s">
        <v>377</v>
      </c>
      <c r="B456" s="9" t="s">
        <v>378</v>
      </c>
      <c r="C456" s="9" t="s">
        <v>379</v>
      </c>
      <c r="D456" s="8" t="s">
        <v>380</v>
      </c>
      <c r="E456" s="37">
        <v>26136000</v>
      </c>
      <c r="F456" s="8" t="s">
        <v>13</v>
      </c>
      <c r="H456" s="10">
        <v>47129</v>
      </c>
      <c r="I456" s="18">
        <v>47472</v>
      </c>
      <c r="J456" s="10">
        <v>47500</v>
      </c>
      <c r="K456" s="10">
        <v>49327</v>
      </c>
      <c r="L456" s="8" t="s">
        <v>12</v>
      </c>
    </row>
    <row r="457" spans="1:12" ht="28" x14ac:dyDescent="0.35">
      <c r="A457" s="8" t="s">
        <v>462</v>
      </c>
      <c r="B457" s="9" t="s">
        <v>463</v>
      </c>
      <c r="C457" s="9" t="s">
        <v>463</v>
      </c>
      <c r="D457" s="8" t="s">
        <v>90</v>
      </c>
      <c r="E457" s="37">
        <v>277653.73</v>
      </c>
      <c r="F457" s="8" t="s">
        <v>13</v>
      </c>
      <c r="H457" s="10">
        <v>45941</v>
      </c>
      <c r="I457" s="18">
        <v>46284</v>
      </c>
      <c r="J457" s="10">
        <v>46312</v>
      </c>
      <c r="K457" s="10">
        <v>48139</v>
      </c>
      <c r="L457" s="8" t="s">
        <v>12</v>
      </c>
    </row>
    <row r="458" spans="1:12" x14ac:dyDescent="0.35">
      <c r="A458" s="8" t="s">
        <v>164</v>
      </c>
      <c r="B458" s="14" t="s">
        <v>712</v>
      </c>
      <c r="C458" s="12" t="s">
        <v>713</v>
      </c>
      <c r="D458" s="7" t="s">
        <v>708</v>
      </c>
      <c r="E458" s="33">
        <v>30000000</v>
      </c>
      <c r="F458" s="12" t="s">
        <v>13</v>
      </c>
      <c r="G458" s="12"/>
      <c r="H458" s="28">
        <v>45809</v>
      </c>
      <c r="I458" s="28">
        <v>45839</v>
      </c>
      <c r="J458" s="18">
        <v>45869</v>
      </c>
      <c r="K458" s="20"/>
      <c r="L458" s="8" t="s">
        <v>709</v>
      </c>
    </row>
    <row r="459" spans="1:12" x14ac:dyDescent="0.35">
      <c r="A459" s="8" t="s">
        <v>129</v>
      </c>
      <c r="B459" s="9" t="s">
        <v>130</v>
      </c>
      <c r="C459" s="9"/>
      <c r="D459" s="8" t="s">
        <v>26</v>
      </c>
      <c r="E459" s="37">
        <v>36662274.539999999</v>
      </c>
      <c r="F459" s="8" t="s">
        <v>13</v>
      </c>
      <c r="H459" s="10">
        <v>46228</v>
      </c>
      <c r="I459" s="18">
        <v>46571</v>
      </c>
      <c r="J459" s="10">
        <v>46599</v>
      </c>
      <c r="K459" s="10">
        <v>48426</v>
      </c>
      <c r="L459" s="8" t="s">
        <v>27</v>
      </c>
    </row>
    <row r="460" spans="1:12" x14ac:dyDescent="0.35">
      <c r="A460" s="8" t="s">
        <v>131</v>
      </c>
      <c r="B460" s="9" t="s">
        <v>132</v>
      </c>
      <c r="C460" s="9"/>
      <c r="D460" s="8" t="s">
        <v>26</v>
      </c>
      <c r="E460" s="37">
        <v>47792382.299999997</v>
      </c>
      <c r="F460" s="8" t="s">
        <v>13</v>
      </c>
      <c r="H460" s="10">
        <v>46228</v>
      </c>
      <c r="I460" s="18">
        <v>46571</v>
      </c>
      <c r="J460" s="10">
        <v>46599</v>
      </c>
      <c r="K460" s="10">
        <v>48426</v>
      </c>
      <c r="L460" s="8" t="s">
        <v>27</v>
      </c>
    </row>
    <row r="461" spans="1:12" x14ac:dyDescent="0.35">
      <c r="A461" s="8" t="s">
        <v>53</v>
      </c>
      <c r="B461" s="8" t="s">
        <v>54</v>
      </c>
      <c r="D461" s="8" t="s">
        <v>49</v>
      </c>
      <c r="E461" s="32">
        <v>1500000</v>
      </c>
      <c r="F461" s="8" t="s">
        <v>13</v>
      </c>
      <c r="H461" s="36">
        <v>45832</v>
      </c>
      <c r="I461" s="18">
        <v>46175</v>
      </c>
      <c r="J461" s="18">
        <v>46203</v>
      </c>
      <c r="K461" s="18">
        <v>48031</v>
      </c>
      <c r="L461" s="8" t="s">
        <v>4</v>
      </c>
    </row>
    <row r="462" spans="1:12" ht="28" x14ac:dyDescent="0.35">
      <c r="A462" s="8" t="s">
        <v>165</v>
      </c>
      <c r="B462" s="9" t="s">
        <v>166</v>
      </c>
      <c r="C462" s="9"/>
      <c r="D462" s="8" t="s">
        <v>26</v>
      </c>
      <c r="E462" s="37">
        <v>100873.03</v>
      </c>
      <c r="F462" s="8" t="s">
        <v>72</v>
      </c>
      <c r="H462" s="10">
        <v>46472</v>
      </c>
      <c r="I462" s="18">
        <v>46815</v>
      </c>
      <c r="J462" s="10">
        <v>46843</v>
      </c>
      <c r="K462" s="10">
        <v>48671</v>
      </c>
      <c r="L462" s="8" t="s">
        <v>27</v>
      </c>
    </row>
    <row r="463" spans="1:12" x14ac:dyDescent="0.35">
      <c r="A463" s="8" t="s">
        <v>70</v>
      </c>
      <c r="B463" s="9" t="s">
        <v>970</v>
      </c>
      <c r="C463" s="9" t="s">
        <v>971</v>
      </c>
      <c r="D463" s="8" t="s">
        <v>71</v>
      </c>
      <c r="E463" s="37">
        <v>186000</v>
      </c>
      <c r="F463" s="8" t="s">
        <v>72</v>
      </c>
      <c r="G463" s="8">
        <v>72000000</v>
      </c>
      <c r="H463" s="10">
        <v>45860</v>
      </c>
      <c r="I463" s="18">
        <v>46203</v>
      </c>
      <c r="J463" s="10">
        <v>46231</v>
      </c>
      <c r="K463" s="10">
        <v>48785</v>
      </c>
      <c r="L463" s="8" t="s">
        <v>8</v>
      </c>
    </row>
    <row r="464" spans="1:12" x14ac:dyDescent="0.35">
      <c r="A464" s="8" t="s">
        <v>99</v>
      </c>
      <c r="B464" s="9" t="s">
        <v>100</v>
      </c>
      <c r="C464" s="9"/>
      <c r="D464" s="8" t="s">
        <v>26</v>
      </c>
      <c r="E464" s="37">
        <v>57628</v>
      </c>
      <c r="F464" s="8" t="s">
        <v>72</v>
      </c>
      <c r="H464" s="10">
        <v>46319</v>
      </c>
      <c r="I464" s="18">
        <v>46662</v>
      </c>
      <c r="J464" s="10">
        <v>46690</v>
      </c>
      <c r="K464" s="10">
        <v>48880</v>
      </c>
      <c r="L464" s="8" t="s">
        <v>27</v>
      </c>
    </row>
    <row r="465" spans="1:12" ht="42" x14ac:dyDescent="0.35">
      <c r="A465" s="8" t="s">
        <v>164</v>
      </c>
      <c r="B465" s="28" t="s">
        <v>937</v>
      </c>
      <c r="C465" s="28" t="s">
        <v>938</v>
      </c>
      <c r="D465" s="7" t="s">
        <v>800</v>
      </c>
      <c r="E465" s="32">
        <v>1000000000</v>
      </c>
      <c r="F465" s="5" t="s">
        <v>674</v>
      </c>
      <c r="G465" s="5"/>
      <c r="H465" s="36">
        <v>45383</v>
      </c>
      <c r="I465" s="18" t="s">
        <v>674</v>
      </c>
      <c r="J465" s="18" t="s">
        <v>674</v>
      </c>
      <c r="K465" s="36">
        <v>47208</v>
      </c>
      <c r="L465" s="8" t="s">
        <v>744</v>
      </c>
    </row>
    <row r="466" spans="1:12" x14ac:dyDescent="0.35">
      <c r="B466" s="9"/>
      <c r="C466" s="9"/>
      <c r="E466" s="37"/>
      <c r="H466" s="10"/>
      <c r="J466" s="10"/>
      <c r="K466" s="10"/>
    </row>
    <row r="467" spans="1:12" x14ac:dyDescent="0.35">
      <c r="B467" s="9"/>
      <c r="C467" s="9"/>
      <c r="E467" s="37"/>
      <c r="H467" s="10"/>
      <c r="J467" s="10"/>
      <c r="K467" s="10"/>
    </row>
    <row r="468" spans="1:12" x14ac:dyDescent="0.35">
      <c r="B468" s="9"/>
      <c r="C468" s="9"/>
      <c r="E468" s="37"/>
      <c r="H468" s="10"/>
      <c r="J468" s="10"/>
      <c r="K468" s="10"/>
    </row>
    <row r="469" spans="1:12" x14ac:dyDescent="0.35">
      <c r="B469" s="9"/>
      <c r="C469" s="9"/>
      <c r="E469" s="37"/>
      <c r="H469" s="10"/>
      <c r="J469" s="10"/>
      <c r="K469" s="10"/>
    </row>
    <row r="470" spans="1:12" x14ac:dyDescent="0.35">
      <c r="B470" s="9"/>
      <c r="C470" s="9"/>
      <c r="E470" s="37"/>
      <c r="H470" s="10"/>
      <c r="J470" s="10"/>
      <c r="K470" s="10"/>
    </row>
    <row r="471" spans="1:12" x14ac:dyDescent="0.35">
      <c r="B471" s="9"/>
      <c r="C471" s="9"/>
      <c r="E471" s="37"/>
      <c r="H471" s="10"/>
      <c r="J471" s="10"/>
      <c r="K471" s="10"/>
    </row>
    <row r="472" spans="1:12" x14ac:dyDescent="0.35">
      <c r="B472" s="9"/>
      <c r="C472" s="9"/>
      <c r="E472" s="37"/>
      <c r="H472" s="10"/>
      <c r="J472" s="10"/>
      <c r="K472" s="10"/>
    </row>
    <row r="473" spans="1:12" x14ac:dyDescent="0.35">
      <c r="B473" s="9"/>
      <c r="C473" s="9"/>
      <c r="E473" s="37"/>
      <c r="H473" s="10"/>
      <c r="J473" s="10"/>
      <c r="K473" s="10"/>
    </row>
    <row r="474" spans="1:12" x14ac:dyDescent="0.35">
      <c r="B474" s="9"/>
      <c r="C474" s="9"/>
      <c r="E474" s="37"/>
      <c r="H474" s="10"/>
      <c r="J474" s="10"/>
      <c r="K474" s="10"/>
    </row>
    <row r="475" spans="1:12" x14ac:dyDescent="0.35">
      <c r="B475" s="9"/>
      <c r="C475" s="9"/>
      <c r="E475" s="37"/>
      <c r="H475" s="10"/>
      <c r="J475" s="10"/>
      <c r="K475" s="10"/>
    </row>
    <row r="476" spans="1:12" x14ac:dyDescent="0.35">
      <c r="B476" s="9"/>
      <c r="C476" s="9"/>
      <c r="E476" s="37"/>
      <c r="H476" s="10"/>
      <c r="J476" s="10"/>
      <c r="K476" s="10"/>
    </row>
    <row r="477" spans="1:12" x14ac:dyDescent="0.35">
      <c r="B477" s="9"/>
      <c r="C477" s="9"/>
      <c r="E477" s="37"/>
      <c r="H477" s="10"/>
      <c r="J477" s="10"/>
      <c r="K477" s="10"/>
    </row>
    <row r="478" spans="1:12" x14ac:dyDescent="0.35">
      <c r="B478" s="9"/>
      <c r="C478" s="9"/>
      <c r="E478" s="37"/>
      <c r="H478" s="10"/>
      <c r="J478" s="10"/>
      <c r="K478" s="10"/>
    </row>
    <row r="479" spans="1:12" x14ac:dyDescent="0.35">
      <c r="B479" s="9"/>
      <c r="C479" s="9"/>
      <c r="E479" s="37"/>
      <c r="H479" s="10"/>
      <c r="J479" s="10"/>
      <c r="K479" s="10"/>
    </row>
    <row r="480" spans="1:12" x14ac:dyDescent="0.35">
      <c r="B480" s="9"/>
      <c r="C480" s="9"/>
      <c r="E480" s="37"/>
      <c r="H480" s="10"/>
      <c r="J480" s="10"/>
      <c r="K480" s="10"/>
    </row>
    <row r="481" spans="2:11" x14ac:dyDescent="0.35">
      <c r="B481" s="9"/>
      <c r="C481" s="9"/>
      <c r="E481" s="37"/>
      <c r="H481" s="10"/>
      <c r="J481" s="10"/>
      <c r="K481" s="10"/>
    </row>
    <row r="482" spans="2:11" x14ac:dyDescent="0.35">
      <c r="B482" s="9"/>
      <c r="C482" s="9"/>
      <c r="E482" s="37"/>
      <c r="H482" s="10"/>
      <c r="J482" s="10"/>
      <c r="K482" s="10"/>
    </row>
    <row r="483" spans="2:11" x14ac:dyDescent="0.35">
      <c r="B483" s="9"/>
      <c r="C483" s="9"/>
      <c r="E483" s="37"/>
      <c r="H483" s="10"/>
      <c r="J483" s="10"/>
      <c r="K483" s="10"/>
    </row>
    <row r="484" spans="2:11" x14ac:dyDescent="0.35">
      <c r="B484" s="9"/>
      <c r="C484" s="9"/>
      <c r="E484" s="37"/>
      <c r="H484" s="10"/>
      <c r="J484" s="10"/>
      <c r="K484" s="10"/>
    </row>
    <row r="485" spans="2:11" x14ac:dyDescent="0.35">
      <c r="B485" s="9"/>
      <c r="C485" s="9"/>
      <c r="E485" s="37"/>
      <c r="H485" s="10"/>
      <c r="J485" s="10"/>
      <c r="K485" s="10"/>
    </row>
    <row r="486" spans="2:11" x14ac:dyDescent="0.35">
      <c r="B486" s="9"/>
      <c r="C486" s="9"/>
      <c r="E486" s="37"/>
      <c r="H486" s="10"/>
      <c r="J486" s="10"/>
      <c r="K486" s="10"/>
    </row>
    <row r="487" spans="2:11" x14ac:dyDescent="0.35">
      <c r="B487" s="9"/>
      <c r="C487" s="9"/>
      <c r="E487" s="37"/>
      <c r="H487" s="10"/>
      <c r="J487" s="10"/>
      <c r="K487" s="10"/>
    </row>
    <row r="488" spans="2:11" x14ac:dyDescent="0.35">
      <c r="B488" s="9"/>
      <c r="C488" s="9"/>
      <c r="E488" s="37"/>
      <c r="H488" s="10"/>
      <c r="J488" s="10"/>
      <c r="K488" s="10"/>
    </row>
    <row r="489" spans="2:11" x14ac:dyDescent="0.35">
      <c r="B489" s="9"/>
      <c r="C489" s="9"/>
      <c r="E489" s="37"/>
      <c r="H489" s="10"/>
      <c r="J489" s="10"/>
      <c r="K489" s="10"/>
    </row>
    <row r="490" spans="2:11" x14ac:dyDescent="0.35">
      <c r="B490" s="9"/>
      <c r="C490" s="9"/>
      <c r="E490" s="37"/>
      <c r="H490" s="10"/>
      <c r="J490" s="10"/>
      <c r="K490" s="10"/>
    </row>
    <row r="491" spans="2:11" x14ac:dyDescent="0.35">
      <c r="B491" s="9"/>
      <c r="C491" s="9"/>
      <c r="E491" s="37"/>
      <c r="H491" s="10"/>
      <c r="J491" s="10"/>
      <c r="K491" s="10"/>
    </row>
    <row r="492" spans="2:11" x14ac:dyDescent="0.35">
      <c r="B492" s="9"/>
      <c r="C492" s="9"/>
      <c r="E492" s="37"/>
      <c r="H492" s="10"/>
      <c r="J492" s="10"/>
      <c r="K492" s="10"/>
    </row>
    <row r="493" spans="2:11" x14ac:dyDescent="0.35">
      <c r="B493" s="9"/>
      <c r="C493" s="9"/>
      <c r="E493" s="37"/>
      <c r="H493" s="10"/>
      <c r="J493" s="10"/>
      <c r="K493" s="10"/>
    </row>
    <row r="494" spans="2:11" x14ac:dyDescent="0.35">
      <c r="B494" s="9"/>
      <c r="C494" s="9"/>
      <c r="E494" s="37"/>
      <c r="H494" s="10"/>
      <c r="J494" s="10"/>
      <c r="K494" s="10"/>
    </row>
    <row r="495" spans="2:11" x14ac:dyDescent="0.35">
      <c r="B495" s="9"/>
      <c r="C495" s="9"/>
      <c r="E495" s="37"/>
      <c r="H495" s="10"/>
      <c r="J495" s="10"/>
      <c r="K495" s="10"/>
    </row>
    <row r="496" spans="2:11" x14ac:dyDescent="0.35">
      <c r="B496" s="9"/>
      <c r="C496" s="9"/>
      <c r="E496" s="37"/>
      <c r="H496" s="10"/>
      <c r="J496" s="10"/>
      <c r="K496" s="10"/>
    </row>
    <row r="497" spans="2:11" x14ac:dyDescent="0.35">
      <c r="B497" s="9"/>
      <c r="C497" s="9"/>
      <c r="E497" s="37"/>
      <c r="H497" s="10"/>
      <c r="J497" s="10"/>
      <c r="K497" s="10"/>
    </row>
    <row r="498" spans="2:11" x14ac:dyDescent="0.35">
      <c r="B498" s="9"/>
      <c r="C498" s="9"/>
      <c r="E498" s="37"/>
      <c r="H498" s="10"/>
      <c r="J498" s="10"/>
      <c r="K498" s="10"/>
    </row>
    <row r="499" spans="2:11" x14ac:dyDescent="0.35">
      <c r="B499" s="9"/>
      <c r="C499" s="9"/>
      <c r="E499" s="37"/>
      <c r="H499" s="10"/>
      <c r="J499" s="10"/>
      <c r="K499" s="10"/>
    </row>
    <row r="500" spans="2:11" x14ac:dyDescent="0.35">
      <c r="B500" s="9"/>
      <c r="C500" s="9"/>
      <c r="E500" s="37"/>
      <c r="H500" s="10"/>
      <c r="J500" s="10"/>
      <c r="K500" s="10"/>
    </row>
    <row r="501" spans="2:11" x14ac:dyDescent="0.35">
      <c r="B501" s="9"/>
      <c r="C501" s="9"/>
      <c r="E501" s="37"/>
      <c r="H501" s="10"/>
      <c r="J501" s="10"/>
      <c r="K501" s="10"/>
    </row>
    <row r="502" spans="2:11" x14ac:dyDescent="0.35">
      <c r="B502" s="9"/>
      <c r="C502" s="9"/>
      <c r="E502" s="37"/>
      <c r="H502" s="10"/>
      <c r="J502" s="10"/>
      <c r="K502" s="10"/>
    </row>
    <row r="503" spans="2:11" x14ac:dyDescent="0.35">
      <c r="B503" s="9"/>
      <c r="C503" s="9"/>
      <c r="E503" s="37"/>
      <c r="H503" s="10"/>
      <c r="J503" s="10"/>
      <c r="K503" s="10"/>
    </row>
    <row r="504" spans="2:11" x14ac:dyDescent="0.35">
      <c r="B504" s="9"/>
      <c r="C504" s="9"/>
      <c r="E504" s="37"/>
      <c r="H504" s="10"/>
      <c r="J504" s="10"/>
      <c r="K504" s="10"/>
    </row>
    <row r="505" spans="2:11" x14ac:dyDescent="0.35">
      <c r="B505" s="9"/>
      <c r="C505" s="9"/>
      <c r="E505" s="37"/>
      <c r="H505" s="10"/>
      <c r="J505" s="10"/>
      <c r="K505" s="10"/>
    </row>
    <row r="506" spans="2:11" x14ac:dyDescent="0.35">
      <c r="B506" s="9"/>
      <c r="C506" s="9"/>
      <c r="E506" s="37"/>
      <c r="H506" s="10"/>
      <c r="J506" s="10"/>
      <c r="K506" s="10"/>
    </row>
    <row r="507" spans="2:11" x14ac:dyDescent="0.35">
      <c r="B507" s="9"/>
      <c r="C507" s="9"/>
      <c r="E507" s="37"/>
      <c r="H507" s="10"/>
      <c r="J507" s="10"/>
      <c r="K507" s="10"/>
    </row>
    <row r="508" spans="2:11" x14ac:dyDescent="0.35">
      <c r="B508" s="9"/>
      <c r="C508" s="9"/>
      <c r="E508" s="37"/>
      <c r="H508" s="10"/>
      <c r="J508" s="10"/>
      <c r="K508" s="10"/>
    </row>
    <row r="509" spans="2:11" x14ac:dyDescent="0.35">
      <c r="B509" s="9"/>
      <c r="C509" s="9"/>
      <c r="E509" s="37"/>
      <c r="H509" s="10"/>
      <c r="J509" s="10"/>
      <c r="K509" s="10"/>
    </row>
    <row r="510" spans="2:11" x14ac:dyDescent="0.35">
      <c r="B510" s="9"/>
      <c r="C510" s="9"/>
      <c r="E510" s="37"/>
      <c r="H510" s="10"/>
      <c r="J510" s="10"/>
      <c r="K510" s="10"/>
    </row>
    <row r="511" spans="2:11" x14ac:dyDescent="0.35">
      <c r="B511" s="9"/>
      <c r="C511" s="9"/>
      <c r="E511" s="37"/>
      <c r="H511" s="10"/>
      <c r="J511" s="10"/>
      <c r="K511" s="10"/>
    </row>
    <row r="512" spans="2:11" x14ac:dyDescent="0.35">
      <c r="B512" s="9"/>
      <c r="C512" s="9"/>
      <c r="E512" s="37"/>
      <c r="H512" s="10"/>
      <c r="J512" s="10"/>
      <c r="K512" s="10"/>
    </row>
    <row r="513" spans="2:11" x14ac:dyDescent="0.35">
      <c r="B513" s="9"/>
      <c r="C513" s="9"/>
      <c r="E513" s="37"/>
      <c r="H513" s="10"/>
      <c r="J513" s="10"/>
      <c r="K513" s="10"/>
    </row>
    <row r="514" spans="2:11" x14ac:dyDescent="0.35">
      <c r="B514" s="9"/>
      <c r="C514" s="9"/>
      <c r="E514" s="37"/>
      <c r="H514" s="10"/>
      <c r="J514" s="10"/>
      <c r="K514" s="10"/>
    </row>
  </sheetData>
  <sheetProtection algorithmName="SHA-512" hashValue="f2wqY6cJItlTZf4cExoWrAXPmO9lW366wuQ50d7VY+WpD3XAnsrGZzPFkxp/2f0njDbGRyC5FYTiC4nVSLNMHg==" saltValue="zVPO5hKHaW0ZagJ2AOM6tg==" spinCount="100000" sheet="1" formatCells="0" autoFilter="0"/>
  <autoFilter ref="A1:M472" xr:uid="{05D867C4-F39B-4B54-8449-D71FB6D43A42}">
    <sortState xmlns:xlrd2="http://schemas.microsoft.com/office/spreadsheetml/2017/richdata2" ref="A2:M514">
      <sortCondition ref="F1:F472"/>
    </sortState>
  </autoFilter>
  <dataValidations count="2">
    <dataValidation operator="greaterThan" allowBlank="1" showInputMessage="1" showErrorMessage="1" sqref="H416:J417" xr:uid="{40E070ED-3DD9-481A-99CC-0BF6F170B2E3}"/>
    <dataValidation type="date" operator="greaterThan" allowBlank="1" showInputMessage="1" showErrorMessage="1" sqref="I431:I432 H412:I415 H418:I426" xr:uid="{2B581F7D-87A3-4B9E-A188-25C9EEFFC11D}">
      <formula1>45383</formula1>
    </dataValidation>
  </dataValidations>
  <hyperlinks>
    <hyperlink ref="D7" r:id="rId1" xr:uid="{B15185E1-0C26-4A7D-B812-EC9321C928EE}"/>
    <hyperlink ref="D241:D258" r:id="rId2" display="megan.stirrup@networkrail.co.uk" xr:uid="{720ED4B9-077C-4E89-ACE2-650B15C15892}"/>
    <hyperlink ref="D259:D283" r:id="rId3" display="megan.stirrup@networkrail.co.uk" xr:uid="{1E12D938-F5F6-41A7-9C10-F7530D325CA6}"/>
    <hyperlink ref="D294:D295" r:id="rId4" display="Susan.Bulfield@networkrail.co.uk;" xr:uid="{F268C2C6-470E-40E2-8FD5-A86A3BB01030}"/>
    <hyperlink ref="D170" r:id="rId5" xr:uid="{1AAA7764-29F1-4264-B6C0-ADA2807BB741}"/>
    <hyperlink ref="D327" r:id="rId6" xr:uid="{A1543160-E146-4627-8066-51C5812AC283}"/>
    <hyperlink ref="D105" r:id="rId7" xr:uid="{9EC8F7A2-32D0-450D-93B8-1C95E2DAA60F}"/>
    <hyperlink ref="D249" r:id="rId8" xr:uid="{75A39883-010A-4F12-9CA0-D005434C29D8}"/>
    <hyperlink ref="D393:D404" r:id="rId9" display="andra.rosu@networkrail.co.uk" xr:uid="{DB371191-DE3E-4A73-AE95-45796672E5B5}"/>
    <hyperlink ref="D406:D421" r:id="rId10" display="danny.samuels@networkrail.co.uk" xr:uid="{0B51DA1D-B1DF-4F19-9421-AB4266EE4715}"/>
    <hyperlink ref="D148" r:id="rId11" xr:uid="{033001C2-1C8F-41A2-9B4B-C57DD4FE6C22}"/>
    <hyperlink ref="D423:D428" r:id="rId12" display="paul.baigent@networkrail.co.uk" xr:uid="{AB21EA2B-8C0C-4144-AFFB-F7028E760617}"/>
    <hyperlink ref="D97" r:id="rId13" xr:uid="{46EC1BA4-2F11-490E-B3B5-1ABE308049F6}"/>
    <hyperlink ref="D430:D431" r:id="rId14" display="sasha.bradford@networkrail.co.uk" xr:uid="{776EE515-5545-4D4D-BA03-24AE48B572C2}"/>
    <hyperlink ref="D433:D452" r:id="rId15" display="susan.goss@networkrail.co.uk" xr:uid="{4E13694A-CFDA-4DC0-AEB7-8AB8C703AF4C}"/>
    <hyperlink ref="D256" r:id="rId16" xr:uid="{54C19D88-5019-4502-84EB-8AA00CA9EA68}"/>
    <hyperlink ref="D214" r:id="rId17" xr:uid="{4F6DCB79-71C7-4EFB-A725-1A96A30F0222}"/>
    <hyperlink ref="D455:D471" r:id="rId18" display="sarah.turner@networkrail.co.uk" xr:uid="{A76A452E-3D6F-405F-8D02-C7D231830289}"/>
    <hyperlink ref="F465" r:id="rId19" display="https://www.iand.com" xr:uid="{8AF7895D-723D-449F-AED8-9051B899F57A}"/>
    <hyperlink ref="D465" r:id="rId20" xr:uid="{390C705D-70FF-4E97-8FAA-7B6EDF11D444}"/>
    <hyperlink ref="D26" r:id="rId21" xr:uid="{25DC7662-F312-4AF2-9A0E-392D030CFB79}"/>
    <hyperlink ref="D25" r:id="rId22" xr:uid="{F7F44276-3C06-42CE-BE6D-917DBB2C2183}"/>
    <hyperlink ref="D48" r:id="rId23" xr:uid="{08457D41-5B87-4A9E-B2EF-A2FD0C4A971D}"/>
    <hyperlink ref="D64" r:id="rId24" xr:uid="{C849F5FD-2EDD-433A-92EA-12A85451A48F}"/>
    <hyperlink ref="D63" r:id="rId25" xr:uid="{1FDA54C0-2406-4370-8304-F13CD442F4BA}"/>
  </hyperlinks>
  <pageMargins left="0.7" right="0.7" top="0.75" bottom="0.75" header="0.3" footer="0.3"/>
  <headerFooter>
    <oddHeader>&amp;C&amp;"Calibri"&amp;10&amp;K000000 OFFICIAL&amp;1#_x000D_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1D2E4-7122-4978-BBF3-A14C9B4291DE}">
  <dimension ref="A1:B12"/>
  <sheetViews>
    <sheetView workbookViewId="0"/>
  </sheetViews>
  <sheetFormatPr defaultColWidth="8.90625" defaultRowHeight="14.5" x14ac:dyDescent="0.35"/>
  <cols>
    <col min="1" max="1" width="28.36328125" style="17" customWidth="1"/>
    <col min="2" max="2" width="76" style="17" customWidth="1"/>
    <col min="3" max="16384" width="8.90625" style="17"/>
  </cols>
  <sheetData>
    <row r="1" spans="1:2" x14ac:dyDescent="0.35">
      <c r="A1" s="16" t="s">
        <v>941</v>
      </c>
      <c r="B1" s="16" t="s">
        <v>942</v>
      </c>
    </row>
    <row r="2" spans="1:2" ht="43.5" x14ac:dyDescent="0.35">
      <c r="A2" s="3" t="s">
        <v>943</v>
      </c>
      <c r="B2" s="3" t="s">
        <v>950</v>
      </c>
    </row>
    <row r="3" spans="1:2" x14ac:dyDescent="0.35">
      <c r="A3" s="3" t="s">
        <v>944</v>
      </c>
      <c r="B3" s="3" t="s">
        <v>951</v>
      </c>
    </row>
    <row r="4" spans="1:2" x14ac:dyDescent="0.35">
      <c r="A4" s="3" t="s">
        <v>931</v>
      </c>
      <c r="B4" s="3" t="s">
        <v>952</v>
      </c>
    </row>
    <row r="5" spans="1:2" ht="29" x14ac:dyDescent="0.35">
      <c r="A5" s="3" t="s">
        <v>945</v>
      </c>
      <c r="B5" s="3" t="s">
        <v>960</v>
      </c>
    </row>
    <row r="6" spans="1:2" ht="29" x14ac:dyDescent="0.35">
      <c r="A6" s="3" t="s">
        <v>893</v>
      </c>
      <c r="B6" s="3" t="s">
        <v>1144</v>
      </c>
    </row>
    <row r="7" spans="1:2" x14ac:dyDescent="0.35">
      <c r="A7" s="3" t="s">
        <v>946</v>
      </c>
      <c r="B7" s="3" t="s">
        <v>953</v>
      </c>
    </row>
    <row r="8" spans="1:2" ht="29" x14ac:dyDescent="0.35">
      <c r="A8" s="3" t="s">
        <v>894</v>
      </c>
      <c r="B8" s="3" t="s">
        <v>954</v>
      </c>
    </row>
    <row r="9" spans="1:2" ht="58.75" customHeight="1" x14ac:dyDescent="0.35">
      <c r="A9" s="3" t="s">
        <v>1143</v>
      </c>
      <c r="B9" s="3" t="s">
        <v>956</v>
      </c>
    </row>
    <row r="10" spans="1:2" ht="29" x14ac:dyDescent="0.35">
      <c r="A10" s="3" t="s">
        <v>947</v>
      </c>
      <c r="B10" s="3" t="s">
        <v>955</v>
      </c>
    </row>
    <row r="11" spans="1:2" x14ac:dyDescent="0.35">
      <c r="A11" s="3" t="s">
        <v>949</v>
      </c>
      <c r="B11" s="3" t="s">
        <v>957</v>
      </c>
    </row>
    <row r="12" spans="1:2" x14ac:dyDescent="0.35">
      <c r="A12" s="3" t="s">
        <v>948</v>
      </c>
      <c r="B12" s="3" t="s">
        <v>958</v>
      </c>
    </row>
  </sheetData>
  <sheetProtection algorithmName="SHA-512" hashValue="s5wMoDiR+pexTIkpEczDSs3Civ11Y0iMNKf9CltZOx35Kc9QKIfgs2lFPRMS6Oydbp3wLh1zM6lH44/h9jeGHw==" saltValue="/EsKJga6cykZMLzXYg8W5A==" spinCount="100000" sheet="1" formatCells="0" autoFilter="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8c9564dd-c3a1-4df5-9cb9-0a36b10a212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4B72BFB15ABE84B8A5C6AE9BA05811B" ma:contentTypeVersion="17" ma:contentTypeDescription="Create a new document." ma:contentTypeScope="" ma:versionID="a3e5d0431a28c6e95f2dbc5838084e15">
  <xsd:schema xmlns:xsd="http://www.w3.org/2001/XMLSchema" xmlns:xs="http://www.w3.org/2001/XMLSchema" xmlns:p="http://schemas.microsoft.com/office/2006/metadata/properties" xmlns:ns3="8c9564dd-c3a1-4df5-9cb9-0a36b10a2124" xmlns:ns4="5ca7b9df-8e9a-4c76-8573-5679966a8748" targetNamespace="http://schemas.microsoft.com/office/2006/metadata/properties" ma:root="true" ma:fieldsID="401a39f761f40114e7637f96c7cb5b9d" ns3:_="" ns4:_="">
    <xsd:import namespace="8c9564dd-c3a1-4df5-9cb9-0a36b10a2124"/>
    <xsd:import namespace="5ca7b9df-8e9a-4c76-8573-5679966a874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9564dd-c3a1-4df5-9cb9-0a36b10a21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ca7b9df-8e9a-4c76-8573-5679966a874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8A8018-7872-4FCE-9724-A6D4FB2B46F7}">
  <ds:schemaRefs>
    <ds:schemaRef ds:uri="http://purl.org/dc/elements/1.1/"/>
    <ds:schemaRef ds:uri="http://schemas.microsoft.com/office/2006/metadata/properties"/>
    <ds:schemaRef ds:uri="5ca7b9df-8e9a-4c76-8573-5679966a8748"/>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c9564dd-c3a1-4df5-9cb9-0a36b10a2124"/>
    <ds:schemaRef ds:uri="http://www.w3.org/XML/1998/namespace"/>
    <ds:schemaRef ds:uri="http://purl.org/dc/dcmitype/"/>
  </ds:schemaRefs>
</ds:datastoreItem>
</file>

<file path=customXml/itemProps2.xml><?xml version="1.0" encoding="utf-8"?>
<ds:datastoreItem xmlns:ds="http://schemas.openxmlformats.org/officeDocument/2006/customXml" ds:itemID="{359D6779-F4A5-4065-A4AE-946C8A3F2DB4}">
  <ds:schemaRefs>
    <ds:schemaRef ds:uri="http://schemas.microsoft.com/sharepoint/v3/contenttype/forms"/>
  </ds:schemaRefs>
</ds:datastoreItem>
</file>

<file path=customXml/itemProps3.xml><?xml version="1.0" encoding="utf-8"?>
<ds:datastoreItem xmlns:ds="http://schemas.openxmlformats.org/officeDocument/2006/customXml" ds:itemID="{86B0B750-F496-4C89-A1FD-1CB8026EDB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9564dd-c3a1-4df5-9cb9-0a36b10a2124"/>
    <ds:schemaRef ds:uri="5ca7b9df-8e9a-4c76-8573-5679966a87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Welcome</vt:lpstr>
      <vt:lpstr>National</vt:lpstr>
      <vt:lpstr>Key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Abednego Mingle</dc:creator>
  <cp:lastModifiedBy>Phil Bower</cp:lastModifiedBy>
  <dcterms:created xsi:type="dcterms:W3CDTF">2025-05-07T12:52:18Z</dcterms:created>
  <dcterms:modified xsi:type="dcterms:W3CDTF">2025-05-14T11:10:02Z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577031b-11bc-4db9-b655-7d79027ad570_Enabled">
    <vt:lpwstr>true</vt:lpwstr>
  </property>
  <property fmtid="{D5CDD505-2E9C-101B-9397-08002B2CF9AE}" pid="3" name="MSIP_Label_8577031b-11bc-4db9-b655-7d79027ad570_SetDate">
    <vt:lpwstr>2025-05-07T13:07:54Z</vt:lpwstr>
  </property>
  <property fmtid="{D5CDD505-2E9C-101B-9397-08002B2CF9AE}" pid="4" name="MSIP_Label_8577031b-11bc-4db9-b655-7d79027ad570_Method">
    <vt:lpwstr>Standard</vt:lpwstr>
  </property>
  <property fmtid="{D5CDD505-2E9C-101B-9397-08002B2CF9AE}" pid="5" name="MSIP_Label_8577031b-11bc-4db9-b655-7d79027ad570_Name">
    <vt:lpwstr>8577031b-11bc-4db9-b655-7d79027ad570</vt:lpwstr>
  </property>
  <property fmtid="{D5CDD505-2E9C-101B-9397-08002B2CF9AE}" pid="6" name="MSIP_Label_8577031b-11bc-4db9-b655-7d79027ad570_SiteId">
    <vt:lpwstr>c22cc3e1-5d7f-4f4d-be03-d5a158cc9409</vt:lpwstr>
  </property>
  <property fmtid="{D5CDD505-2E9C-101B-9397-08002B2CF9AE}" pid="7" name="MSIP_Label_8577031b-11bc-4db9-b655-7d79027ad570_ActionId">
    <vt:lpwstr>bd08169d-c0b9-4080-8c5b-33de66e94a46</vt:lpwstr>
  </property>
  <property fmtid="{D5CDD505-2E9C-101B-9397-08002B2CF9AE}" pid="8" name="MSIP_Label_8577031b-11bc-4db9-b655-7d79027ad570_ContentBits">
    <vt:lpwstr>1</vt:lpwstr>
  </property>
  <property fmtid="{D5CDD505-2E9C-101B-9397-08002B2CF9AE}" pid="9" name="MSIP_Label_8577031b-11bc-4db9-b655-7d79027ad570_Tag">
    <vt:lpwstr>10, 3, 0, 1</vt:lpwstr>
  </property>
  <property fmtid="{D5CDD505-2E9C-101B-9397-08002B2CF9AE}" pid="10" name="ContentTypeId">
    <vt:lpwstr>0x01010014B72BFB15ABE84B8A5C6AE9BA05811B</vt:lpwstr>
  </property>
</Properties>
</file>