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etworkrail.sharepoint.com/sites/ChargesandIncentives/Shared Documents/PR23/PR23 Price lists/FD Price lists/PR23 Vehicle Characteristics/"/>
    </mc:Choice>
  </mc:AlternateContent>
  <xr:revisionPtr revIDLastSave="323" documentId="8_{B06F0047-C875-43AF-BF5A-3CFE1567D8BB}" xr6:coauthVersionLast="47" xr6:coauthVersionMax="47" xr10:uidLastSave="{B524B9F3-A71C-45F4-A55D-6A10FA3E44E2}"/>
  <bookViews>
    <workbookView xWindow="-120" yWindow="-18120" windowWidth="29040" windowHeight="17640" activeTab="3" xr2:uid="{839212FD-C8B3-404D-9D80-1592A924F6AC}"/>
  </bookViews>
  <sheets>
    <sheet name="Notes" sheetId="3" r:id="rId1"/>
    <sheet name="Common assumptions" sheetId="4" r:id="rId2"/>
    <sheet name="Characteristics" sheetId="1" r:id="rId3"/>
    <sheet name="TGamma" sheetId="2" r:id="rId4"/>
  </sheets>
  <definedNames>
    <definedName name="______q2" localSheetId="3" hidden="1">{#N/A,#N/A,TRUE,"P&amp;L CC";#N/A,#N/A,TRUE,"BS CC(Nom)"}</definedName>
    <definedName name="______q2" hidden="1">{#N/A,#N/A,TRUE,"P&amp;L CC";#N/A,#N/A,TRUE,"BS CC(Nom)"}</definedName>
    <definedName name="______wee2" localSheetId="3" hidden="1">{#N/A,#N/A,TRUE,"Ratios";#N/A,#N/A,TRUE,"Graphs"}</definedName>
    <definedName name="______wee2" hidden="1">{#N/A,#N/A,TRUE,"Ratios";#N/A,#N/A,TRUE,"Graphs"}</definedName>
    <definedName name="______wrn2" localSheetId="3" hidden="1">{#N/A,#N/A,TRUE,"P&amp;L CC";#N/A,#N/A,TRUE,"BS CC(Nom)"}</definedName>
    <definedName name="______wrn2" hidden="1">{#N/A,#N/A,TRUE,"P&amp;L CC";#N/A,#N/A,TRUE,"BS CC(Nom)"}</definedName>
    <definedName name="______wrn3" localSheetId="3" hidden="1">{#N/A,#N/A,TRUE,"Control";#N/A,#N/A,TRUE,"Profiles"}</definedName>
    <definedName name="______wrn3" hidden="1">{#N/A,#N/A,TRUE,"Control";#N/A,#N/A,TRUE,"Profiles"}</definedName>
    <definedName name="______wrn4" localSheetId="3" hidden="1">{#N/A,#N/A,TRUE,"FA 1 &amp; 2";#N/A,#N/A,TRUE,"FA 3 &amp; 4";#N/A,#N/A,TRUE,"FA 5 &amp; 6";#N/A,#N/A,TRUE,"FA 7 &amp; 8";#N/A,#N/A,TRUE,"FA 9 &amp; 10";#N/A,#N/A,TRUE,"FA 11";#N/A,#N/A,TRUE,"FA 12";#N/A,#N/A,TRUE,"FA 13";#N/A,#N/A,TRUE,"FA 14 &amp; 15"}</definedName>
    <definedName name="______wrn4" hidden="1">{#N/A,#N/A,TRUE,"FA 1 &amp; 2";#N/A,#N/A,TRUE,"FA 3 &amp; 4";#N/A,#N/A,TRUE,"FA 5 &amp; 6";#N/A,#N/A,TRUE,"FA 7 &amp; 8";#N/A,#N/A,TRUE,"FA 9 &amp; 10";#N/A,#N/A,TRUE,"FA 11";#N/A,#N/A,TRUE,"FA 12";#N/A,#N/A,TRUE,"FA 13";#N/A,#N/A,TRUE,"FA 14 &amp; 15"}</definedName>
    <definedName name="______wrn5" localSheetId="3" hidden="1">{#N/A,#N/A,TRUE,"P&amp;L HC (Nom)";#N/A,#N/A,TRUE,"BS HC (Nom)";#N/A,#N/A,TRUE,"CFlow (Nom)";#N/A,#N/A,TRUE,"P&amp;L HC (Real)";#N/A,#N/A,TRUE,"BS HC (Real)";#N/A,#N/A,TRUE,"CFlow (Real)"}</definedName>
    <definedName name="______wrn5" hidden="1">{#N/A,#N/A,TRUE,"P&amp;L HC (Nom)";#N/A,#N/A,TRUE,"BS HC (Nom)";#N/A,#N/A,TRUE,"CFlow (Nom)";#N/A,#N/A,TRUE,"P&amp;L HC (Real)";#N/A,#N/A,TRUE,"BS HC (Real)";#N/A,#N/A,TRUE,"CFlow (Real)"}</definedName>
    <definedName name="______wrn6"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______wrn6"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______wrn7" localSheetId="3" hidden="1">{#N/A,#N/A,TRUE,"Ratios";#N/A,#N/A,TRUE,"Graphs"}</definedName>
    <definedName name="______wrn7" hidden="1">{#N/A,#N/A,TRUE,"Ratios";#N/A,#N/A,TRUE,"Graphs"}</definedName>
    <definedName name="______wrn8"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______wrn8"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_____q2" localSheetId="3" hidden="1">{#N/A,#N/A,TRUE,"P&amp;L CC";#N/A,#N/A,TRUE,"BS CC(Nom)"}</definedName>
    <definedName name="_____q2" hidden="1">{#N/A,#N/A,TRUE,"P&amp;L CC";#N/A,#N/A,TRUE,"BS CC(Nom)"}</definedName>
    <definedName name="_____wee2" localSheetId="3" hidden="1">{#N/A,#N/A,TRUE,"Ratios";#N/A,#N/A,TRUE,"Graphs"}</definedName>
    <definedName name="_____wee2" hidden="1">{#N/A,#N/A,TRUE,"Ratios";#N/A,#N/A,TRUE,"Graphs"}</definedName>
    <definedName name="_____wrn2" localSheetId="3" hidden="1">{#N/A,#N/A,TRUE,"P&amp;L CC";#N/A,#N/A,TRUE,"BS CC(Nom)"}</definedName>
    <definedName name="_____wrn2" hidden="1">{#N/A,#N/A,TRUE,"P&amp;L CC";#N/A,#N/A,TRUE,"BS CC(Nom)"}</definedName>
    <definedName name="_____wrn3" localSheetId="3" hidden="1">{#N/A,#N/A,TRUE,"Control";#N/A,#N/A,TRUE,"Profiles"}</definedName>
    <definedName name="_____wrn3" hidden="1">{#N/A,#N/A,TRUE,"Control";#N/A,#N/A,TRUE,"Profiles"}</definedName>
    <definedName name="_____wrn4" localSheetId="3" hidden="1">{#N/A,#N/A,TRUE,"FA 1 &amp; 2";#N/A,#N/A,TRUE,"FA 3 &amp; 4";#N/A,#N/A,TRUE,"FA 5 &amp; 6";#N/A,#N/A,TRUE,"FA 7 &amp; 8";#N/A,#N/A,TRUE,"FA 9 &amp; 10";#N/A,#N/A,TRUE,"FA 11";#N/A,#N/A,TRUE,"FA 12";#N/A,#N/A,TRUE,"FA 13";#N/A,#N/A,TRUE,"FA 14 &amp; 15"}</definedName>
    <definedName name="_____wrn4" hidden="1">{#N/A,#N/A,TRUE,"FA 1 &amp; 2";#N/A,#N/A,TRUE,"FA 3 &amp; 4";#N/A,#N/A,TRUE,"FA 5 &amp; 6";#N/A,#N/A,TRUE,"FA 7 &amp; 8";#N/A,#N/A,TRUE,"FA 9 &amp; 10";#N/A,#N/A,TRUE,"FA 11";#N/A,#N/A,TRUE,"FA 12";#N/A,#N/A,TRUE,"FA 13";#N/A,#N/A,TRUE,"FA 14 &amp; 15"}</definedName>
    <definedName name="_____wrn5" localSheetId="3" hidden="1">{#N/A,#N/A,TRUE,"P&amp;L HC (Nom)";#N/A,#N/A,TRUE,"BS HC (Nom)";#N/A,#N/A,TRUE,"CFlow (Nom)";#N/A,#N/A,TRUE,"P&amp;L HC (Real)";#N/A,#N/A,TRUE,"BS HC (Real)";#N/A,#N/A,TRUE,"CFlow (Real)"}</definedName>
    <definedName name="_____wrn5" hidden="1">{#N/A,#N/A,TRUE,"P&amp;L HC (Nom)";#N/A,#N/A,TRUE,"BS HC (Nom)";#N/A,#N/A,TRUE,"CFlow (Nom)";#N/A,#N/A,TRUE,"P&amp;L HC (Real)";#N/A,#N/A,TRUE,"BS HC (Real)";#N/A,#N/A,TRUE,"CFlow (Real)"}</definedName>
    <definedName name="_____wrn6"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_____wrn6"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_____wrn7" localSheetId="3" hidden="1">{#N/A,#N/A,TRUE,"Ratios";#N/A,#N/A,TRUE,"Graphs"}</definedName>
    <definedName name="_____wrn7" hidden="1">{#N/A,#N/A,TRUE,"Ratios";#N/A,#N/A,TRUE,"Graphs"}</definedName>
    <definedName name="_____wrn8"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_____wrn8"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____q2" localSheetId="3" hidden="1">{#N/A,#N/A,TRUE,"P&amp;L CC";#N/A,#N/A,TRUE,"BS CC(Nom)"}</definedName>
    <definedName name="____q2" hidden="1">{#N/A,#N/A,TRUE,"P&amp;L CC";#N/A,#N/A,TRUE,"BS CC(Nom)"}</definedName>
    <definedName name="____wee2" localSheetId="3" hidden="1">{#N/A,#N/A,TRUE,"Ratios";#N/A,#N/A,TRUE,"Graphs"}</definedName>
    <definedName name="____wee2" hidden="1">{#N/A,#N/A,TRUE,"Ratios";#N/A,#N/A,TRUE,"Graphs"}</definedName>
    <definedName name="____wrn2" localSheetId="3" hidden="1">{#N/A,#N/A,TRUE,"P&amp;L CC";#N/A,#N/A,TRUE,"BS CC(Nom)"}</definedName>
    <definedName name="____wrn2" hidden="1">{#N/A,#N/A,TRUE,"P&amp;L CC";#N/A,#N/A,TRUE,"BS CC(Nom)"}</definedName>
    <definedName name="____wrn3" localSheetId="3" hidden="1">{#N/A,#N/A,TRUE,"Control";#N/A,#N/A,TRUE,"Profiles"}</definedName>
    <definedName name="____wrn3" hidden="1">{#N/A,#N/A,TRUE,"Control";#N/A,#N/A,TRUE,"Profiles"}</definedName>
    <definedName name="____wrn4" localSheetId="3" hidden="1">{#N/A,#N/A,TRUE,"FA 1 &amp; 2";#N/A,#N/A,TRUE,"FA 3 &amp; 4";#N/A,#N/A,TRUE,"FA 5 &amp; 6";#N/A,#N/A,TRUE,"FA 7 &amp; 8";#N/A,#N/A,TRUE,"FA 9 &amp; 10";#N/A,#N/A,TRUE,"FA 11";#N/A,#N/A,TRUE,"FA 12";#N/A,#N/A,TRUE,"FA 13";#N/A,#N/A,TRUE,"FA 14 &amp; 15"}</definedName>
    <definedName name="____wrn4" hidden="1">{#N/A,#N/A,TRUE,"FA 1 &amp; 2";#N/A,#N/A,TRUE,"FA 3 &amp; 4";#N/A,#N/A,TRUE,"FA 5 &amp; 6";#N/A,#N/A,TRUE,"FA 7 &amp; 8";#N/A,#N/A,TRUE,"FA 9 &amp; 10";#N/A,#N/A,TRUE,"FA 11";#N/A,#N/A,TRUE,"FA 12";#N/A,#N/A,TRUE,"FA 13";#N/A,#N/A,TRUE,"FA 14 &amp; 15"}</definedName>
    <definedName name="____wrn5" localSheetId="3" hidden="1">{#N/A,#N/A,TRUE,"P&amp;L HC (Nom)";#N/A,#N/A,TRUE,"BS HC (Nom)";#N/A,#N/A,TRUE,"CFlow (Nom)";#N/A,#N/A,TRUE,"P&amp;L HC (Real)";#N/A,#N/A,TRUE,"BS HC (Real)";#N/A,#N/A,TRUE,"CFlow (Real)"}</definedName>
    <definedName name="____wrn5" hidden="1">{#N/A,#N/A,TRUE,"P&amp;L HC (Nom)";#N/A,#N/A,TRUE,"BS HC (Nom)";#N/A,#N/A,TRUE,"CFlow (Nom)";#N/A,#N/A,TRUE,"P&amp;L HC (Real)";#N/A,#N/A,TRUE,"BS HC (Real)";#N/A,#N/A,TRUE,"CFlow (Real)"}</definedName>
    <definedName name="____wrn6"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____wrn6"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____wrn7" localSheetId="3" hidden="1">{#N/A,#N/A,TRUE,"Ratios";#N/A,#N/A,TRUE,"Graphs"}</definedName>
    <definedName name="____wrn7" hidden="1">{#N/A,#N/A,TRUE,"Ratios";#N/A,#N/A,TRUE,"Graphs"}</definedName>
    <definedName name="____wrn8"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____wrn8"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___q2" localSheetId="3" hidden="1">{#N/A,#N/A,TRUE,"P&amp;L CC";#N/A,#N/A,TRUE,"BS CC(Nom)"}</definedName>
    <definedName name="___q2" hidden="1">{#N/A,#N/A,TRUE,"P&amp;L CC";#N/A,#N/A,TRUE,"BS CC(Nom)"}</definedName>
    <definedName name="___wee2" localSheetId="3" hidden="1">{#N/A,#N/A,TRUE,"Ratios";#N/A,#N/A,TRUE,"Graphs"}</definedName>
    <definedName name="___wee2" hidden="1">{#N/A,#N/A,TRUE,"Ratios";#N/A,#N/A,TRUE,"Graphs"}</definedName>
    <definedName name="___wrn2" localSheetId="3" hidden="1">{#N/A,#N/A,TRUE,"P&amp;L CC";#N/A,#N/A,TRUE,"BS CC(Nom)"}</definedName>
    <definedName name="___wrn2" hidden="1">{#N/A,#N/A,TRUE,"P&amp;L CC";#N/A,#N/A,TRUE,"BS CC(Nom)"}</definedName>
    <definedName name="___wrn3" localSheetId="3" hidden="1">{#N/A,#N/A,TRUE,"Control";#N/A,#N/A,TRUE,"Profiles"}</definedName>
    <definedName name="___wrn3" hidden="1">{#N/A,#N/A,TRUE,"Control";#N/A,#N/A,TRUE,"Profiles"}</definedName>
    <definedName name="___wrn4" localSheetId="3" hidden="1">{#N/A,#N/A,TRUE,"FA 1 &amp; 2";#N/A,#N/A,TRUE,"FA 3 &amp; 4";#N/A,#N/A,TRUE,"FA 5 &amp; 6";#N/A,#N/A,TRUE,"FA 7 &amp; 8";#N/A,#N/A,TRUE,"FA 9 &amp; 10";#N/A,#N/A,TRUE,"FA 11";#N/A,#N/A,TRUE,"FA 12";#N/A,#N/A,TRUE,"FA 13";#N/A,#N/A,TRUE,"FA 14 &amp; 15"}</definedName>
    <definedName name="___wrn4" hidden="1">{#N/A,#N/A,TRUE,"FA 1 &amp; 2";#N/A,#N/A,TRUE,"FA 3 &amp; 4";#N/A,#N/A,TRUE,"FA 5 &amp; 6";#N/A,#N/A,TRUE,"FA 7 &amp; 8";#N/A,#N/A,TRUE,"FA 9 &amp; 10";#N/A,#N/A,TRUE,"FA 11";#N/A,#N/A,TRUE,"FA 12";#N/A,#N/A,TRUE,"FA 13";#N/A,#N/A,TRUE,"FA 14 &amp; 15"}</definedName>
    <definedName name="___wrn5" localSheetId="3" hidden="1">{#N/A,#N/A,TRUE,"P&amp;L HC (Nom)";#N/A,#N/A,TRUE,"BS HC (Nom)";#N/A,#N/A,TRUE,"CFlow (Nom)";#N/A,#N/A,TRUE,"P&amp;L HC (Real)";#N/A,#N/A,TRUE,"BS HC (Real)";#N/A,#N/A,TRUE,"CFlow (Real)"}</definedName>
    <definedName name="___wrn5" hidden="1">{#N/A,#N/A,TRUE,"P&amp;L HC (Nom)";#N/A,#N/A,TRUE,"BS HC (Nom)";#N/A,#N/A,TRUE,"CFlow (Nom)";#N/A,#N/A,TRUE,"P&amp;L HC (Real)";#N/A,#N/A,TRUE,"BS HC (Real)";#N/A,#N/A,TRUE,"CFlow (Real)"}</definedName>
    <definedName name="___wrn6"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___wrn6"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___wrn7" localSheetId="3" hidden="1">{#N/A,#N/A,TRUE,"Ratios";#N/A,#N/A,TRUE,"Graphs"}</definedName>
    <definedName name="___wrn7" hidden="1">{#N/A,#N/A,TRUE,"Ratios";#N/A,#N/A,TRUE,"Graphs"}</definedName>
    <definedName name="___wrn8"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___wrn8"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__q2" localSheetId="3" hidden="1">{#N/A,#N/A,TRUE,"P&amp;L CC";#N/A,#N/A,TRUE,"BS CC(Nom)"}</definedName>
    <definedName name="__q2" hidden="1">{#N/A,#N/A,TRUE,"P&amp;L CC";#N/A,#N/A,TRUE,"BS CC(Nom)"}</definedName>
    <definedName name="__Tom1" localSheetId="3" hidden="1">{"year1",#N/A,FALSE,"IZT";"year2",#N/A,FALSE,"IZT"}</definedName>
    <definedName name="__Tom1" hidden="1">{"year1",#N/A,FALSE,"IZT";"year2",#N/A,FALSE,"IZT"}</definedName>
    <definedName name="__wee2" localSheetId="3" hidden="1">{#N/A,#N/A,TRUE,"Ratios";#N/A,#N/A,TRUE,"Graphs"}</definedName>
    <definedName name="__wee2" hidden="1">{#N/A,#N/A,TRUE,"Ratios";#N/A,#N/A,TRUE,"Graphs"}</definedName>
    <definedName name="__wrn2" localSheetId="3" hidden="1">{#N/A,#N/A,TRUE,"P&amp;L CC";#N/A,#N/A,TRUE,"BS CC(Nom)"}</definedName>
    <definedName name="__wrn2" hidden="1">{#N/A,#N/A,TRUE,"P&amp;L CC";#N/A,#N/A,TRUE,"BS CC(Nom)"}</definedName>
    <definedName name="__wrn3" localSheetId="3" hidden="1">{#N/A,#N/A,TRUE,"Control";#N/A,#N/A,TRUE,"Profiles"}</definedName>
    <definedName name="__wrn3" hidden="1">{#N/A,#N/A,TRUE,"Control";#N/A,#N/A,TRUE,"Profiles"}</definedName>
    <definedName name="__wrn4" localSheetId="3" hidden="1">{#N/A,#N/A,TRUE,"FA 1 &amp; 2";#N/A,#N/A,TRUE,"FA 3 &amp; 4";#N/A,#N/A,TRUE,"FA 5 &amp; 6";#N/A,#N/A,TRUE,"FA 7 &amp; 8";#N/A,#N/A,TRUE,"FA 9 &amp; 10";#N/A,#N/A,TRUE,"FA 11";#N/A,#N/A,TRUE,"FA 12";#N/A,#N/A,TRUE,"FA 13";#N/A,#N/A,TRUE,"FA 14 &amp; 15"}</definedName>
    <definedName name="__wrn4" hidden="1">{#N/A,#N/A,TRUE,"FA 1 &amp; 2";#N/A,#N/A,TRUE,"FA 3 &amp; 4";#N/A,#N/A,TRUE,"FA 5 &amp; 6";#N/A,#N/A,TRUE,"FA 7 &amp; 8";#N/A,#N/A,TRUE,"FA 9 &amp; 10";#N/A,#N/A,TRUE,"FA 11";#N/A,#N/A,TRUE,"FA 12";#N/A,#N/A,TRUE,"FA 13";#N/A,#N/A,TRUE,"FA 14 &amp; 15"}</definedName>
    <definedName name="__wrn5" localSheetId="3" hidden="1">{#N/A,#N/A,TRUE,"P&amp;L HC (Nom)";#N/A,#N/A,TRUE,"BS HC (Nom)";#N/A,#N/A,TRUE,"CFlow (Nom)";#N/A,#N/A,TRUE,"P&amp;L HC (Real)";#N/A,#N/A,TRUE,"BS HC (Real)";#N/A,#N/A,TRUE,"CFlow (Real)"}</definedName>
    <definedName name="__wrn5" hidden="1">{#N/A,#N/A,TRUE,"P&amp;L HC (Nom)";#N/A,#N/A,TRUE,"BS HC (Nom)";#N/A,#N/A,TRUE,"CFlow (Nom)";#N/A,#N/A,TRUE,"P&amp;L HC (Real)";#N/A,#N/A,TRUE,"BS HC (Real)";#N/A,#N/A,TRUE,"CFlow (Real)"}</definedName>
    <definedName name="__wrn6"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__wrn6"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__wrn7" localSheetId="3" hidden="1">{#N/A,#N/A,TRUE,"Ratios";#N/A,#N/A,TRUE,"Graphs"}</definedName>
    <definedName name="__wrn7" hidden="1">{#N/A,#N/A,TRUE,"Ratios";#N/A,#N/A,TRUE,"Graphs"}</definedName>
    <definedName name="__wrn8"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__wrn8"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_xlnm._FilterDatabase" localSheetId="2" hidden="1">Characteristics!$B$11:$AD$1901</definedName>
    <definedName name="_h213" localSheetId="3" hidden="1">{#N/A,#N/A,TRUE,"P&amp;L HC (Nom)";#N/A,#N/A,TRUE,"BS HC (Nom)";#N/A,#N/A,TRUE,"CFlow (Nom)";#N/A,#N/A,TRUE,"P&amp;L HC (Real)";#N/A,#N/A,TRUE,"BS HC (Real)";#N/A,#N/A,TRUE,"CFlow (Real)"}</definedName>
    <definedName name="_h213" hidden="1">{#N/A,#N/A,TRUE,"P&amp;L HC (Nom)";#N/A,#N/A,TRUE,"BS HC (Nom)";#N/A,#N/A,TRUE,"CFlow (Nom)";#N/A,#N/A,TRUE,"P&amp;L HC (Real)";#N/A,#N/A,TRUE,"BS HC (Real)";#N/A,#N/A,TRUE,"CFlow (Real)"}</definedName>
    <definedName name="_Hlk97803159" localSheetId="2">Characteristics!$X$7</definedName>
    <definedName name="_p10" localSheetId="3" hidden="1">{"year1",#N/A,FALSE,"IZT";"year2",#N/A,FALSE,"IZT"}</definedName>
    <definedName name="_p10" hidden="1">{"year1",#N/A,FALSE,"IZT";"year2",#N/A,FALSE,"IZT"}</definedName>
    <definedName name="_q2" localSheetId="3" hidden="1">{#N/A,#N/A,TRUE,"P&amp;L CC";#N/A,#N/A,TRUE,"BS CC(Nom)"}</definedName>
    <definedName name="_q2" hidden="1">{#N/A,#N/A,TRUE,"P&amp;L CC";#N/A,#N/A,TRUE,"BS CC(Nom)"}</definedName>
    <definedName name="_Tom1" localSheetId="3" hidden="1">{"year1",#N/A,FALSE,"IZT";"year2",#N/A,FALSE,"IZT"}</definedName>
    <definedName name="_Tom1" hidden="1">{"year1",#N/A,FALSE,"IZT";"year2",#N/A,FALSE,"IZT"}</definedName>
    <definedName name="_wee2" localSheetId="3" hidden="1">{#N/A,#N/A,TRUE,"Ratios";#N/A,#N/A,TRUE,"Graphs"}</definedName>
    <definedName name="_wee2" hidden="1">{#N/A,#N/A,TRUE,"Ratios";#N/A,#N/A,TRUE,"Graphs"}</definedName>
    <definedName name="_wrn2" localSheetId="3" hidden="1">{#N/A,#N/A,TRUE,"P&amp;L CC";#N/A,#N/A,TRUE,"BS CC(Nom)"}</definedName>
    <definedName name="_wrn2" hidden="1">{#N/A,#N/A,TRUE,"P&amp;L CC";#N/A,#N/A,TRUE,"BS CC(Nom)"}</definedName>
    <definedName name="_wrn3" localSheetId="3" hidden="1">{#N/A,#N/A,TRUE,"Control";#N/A,#N/A,TRUE,"Profiles"}</definedName>
    <definedName name="_wrn3" hidden="1">{#N/A,#N/A,TRUE,"Control";#N/A,#N/A,TRUE,"Profiles"}</definedName>
    <definedName name="_wrn4" localSheetId="3" hidden="1">{#N/A,#N/A,TRUE,"FA 1 &amp; 2";#N/A,#N/A,TRUE,"FA 3 &amp; 4";#N/A,#N/A,TRUE,"FA 5 &amp; 6";#N/A,#N/A,TRUE,"FA 7 &amp; 8";#N/A,#N/A,TRUE,"FA 9 &amp; 10";#N/A,#N/A,TRUE,"FA 11";#N/A,#N/A,TRUE,"FA 12";#N/A,#N/A,TRUE,"FA 13";#N/A,#N/A,TRUE,"FA 14 &amp; 15"}</definedName>
    <definedName name="_wrn4" hidden="1">{#N/A,#N/A,TRUE,"FA 1 &amp; 2";#N/A,#N/A,TRUE,"FA 3 &amp; 4";#N/A,#N/A,TRUE,"FA 5 &amp; 6";#N/A,#N/A,TRUE,"FA 7 &amp; 8";#N/A,#N/A,TRUE,"FA 9 &amp; 10";#N/A,#N/A,TRUE,"FA 11";#N/A,#N/A,TRUE,"FA 12";#N/A,#N/A,TRUE,"FA 13";#N/A,#N/A,TRUE,"FA 14 &amp; 15"}</definedName>
    <definedName name="_wrn5" localSheetId="3" hidden="1">{#N/A,#N/A,TRUE,"P&amp;L HC (Nom)";#N/A,#N/A,TRUE,"BS HC (Nom)";#N/A,#N/A,TRUE,"CFlow (Nom)";#N/A,#N/A,TRUE,"P&amp;L HC (Real)";#N/A,#N/A,TRUE,"BS HC (Real)";#N/A,#N/A,TRUE,"CFlow (Real)"}</definedName>
    <definedName name="_wrn5" hidden="1">{#N/A,#N/A,TRUE,"P&amp;L HC (Nom)";#N/A,#N/A,TRUE,"BS HC (Nom)";#N/A,#N/A,TRUE,"CFlow (Nom)";#N/A,#N/A,TRUE,"P&amp;L HC (Real)";#N/A,#N/A,TRUE,"BS HC (Real)";#N/A,#N/A,TRUE,"CFlow (Real)"}</definedName>
    <definedName name="_wrn6"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_wrn6"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_wrn7" localSheetId="3" hidden="1">{#N/A,#N/A,TRUE,"Ratios";#N/A,#N/A,TRUE,"Graphs"}</definedName>
    <definedName name="_wrn7" hidden="1">{#N/A,#N/A,TRUE,"Ratios";#N/A,#N/A,TRUE,"Graphs"}</definedName>
    <definedName name="_wrn8"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_wrn8"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 localSheetId="3">{"year1",#N/A,FALSE,"IZT";"year2",#N/A,FALSE,"IZT"}</definedName>
    <definedName name="a">{"year1",#N/A,FALSE,"IZT";"year2",#N/A,FALSE,"IZT"}</definedName>
    <definedName name="aa" localSheetId="3" hidden="1">{#N/A,#N/A,TRUE,"Control";#N/A,#N/A,TRUE,"Profiles"}</definedName>
    <definedName name="aa" hidden="1">{#N/A,#N/A,TRUE,"Control";#N/A,#N/A,TRUE,"Profiles"}</definedName>
    <definedName name="aaa" localSheetId="3" hidden="1">{#N/A,#N/A,TRUE,"Control";#N/A,#N/A,TRUE,"Profiles"}</definedName>
    <definedName name="aaa" hidden="1">{#N/A,#N/A,TRUE,"Control";#N/A,#N/A,TRUE,"Profiles"}</definedName>
    <definedName name="aaaa"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aaaa"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aaaaa" localSheetId="3" hidden="1">{"year1",#N/A,FALSE,"IZT";"year2",#N/A,FALSE,"IZT"}</definedName>
    <definedName name="aaaaa" hidden="1">{"year1",#N/A,FALSE,"IZT";"year2",#N/A,FALSE,"IZT"}</definedName>
    <definedName name="aaaaaa"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aaaaaa"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aaaaaaa" localSheetId="3" hidden="1">{#N/A,#N/A,TRUE,"FA 1 &amp; 2";#N/A,#N/A,TRUE,"FA 3 &amp; 4";#N/A,#N/A,TRUE,"FA 5 &amp; 6";#N/A,#N/A,TRUE,"FA 7 &amp; 8";#N/A,#N/A,TRUE,"FA 9 &amp; 10";#N/A,#N/A,TRUE,"FA 11";#N/A,#N/A,TRUE,"FA 12";#N/A,#N/A,TRUE,"FA 13";#N/A,#N/A,TRUE,"FA 14 &amp; 15"}</definedName>
    <definedName name="aaaaaaa" hidden="1">{#N/A,#N/A,TRUE,"FA 1 &amp; 2";#N/A,#N/A,TRUE,"FA 3 &amp; 4";#N/A,#N/A,TRUE,"FA 5 &amp; 6";#N/A,#N/A,TRUE,"FA 7 &amp; 8";#N/A,#N/A,TRUE,"FA 9 &amp; 10";#N/A,#N/A,TRUE,"FA 11";#N/A,#N/A,TRUE,"FA 12";#N/A,#N/A,TRUE,"FA 13";#N/A,#N/A,TRUE,"FA 14 &amp; 15"}</definedName>
    <definedName name="aaaaaaaaaaaaaa" localSheetId="3" hidden="1">{#N/A,#N/A,TRUE,"FA 1 &amp; 2";#N/A,#N/A,TRUE,"FA 3 &amp; 4";#N/A,#N/A,TRUE,"FA 5 &amp; 6";#N/A,#N/A,TRUE,"FA 7 &amp; 8";#N/A,#N/A,TRUE,"FA 9 &amp; 10";#N/A,#N/A,TRUE,"FA 11";#N/A,#N/A,TRUE,"FA 12";#N/A,#N/A,TRUE,"FA 13";#N/A,#N/A,TRUE,"FA 14 &amp; 15"}</definedName>
    <definedName name="aaaaaaaaaaaaaa" hidden="1">{#N/A,#N/A,TRUE,"FA 1 &amp; 2";#N/A,#N/A,TRUE,"FA 3 &amp; 4";#N/A,#N/A,TRUE,"FA 5 &amp; 6";#N/A,#N/A,TRUE,"FA 7 &amp; 8";#N/A,#N/A,TRUE,"FA 9 &amp; 10";#N/A,#N/A,TRUE,"FA 11";#N/A,#N/A,TRUE,"FA 12";#N/A,#N/A,TRUE,"FA 13";#N/A,#N/A,TRUE,"FA 14 &amp; 15"}</definedName>
    <definedName name="aaaaaab" localSheetId="3" hidden="1">{#N/A,#N/A,TRUE,"FA 1 &amp; 2";#N/A,#N/A,TRUE,"FA 3 &amp; 4";#N/A,#N/A,TRUE,"FA 5 &amp; 6";#N/A,#N/A,TRUE,"FA 7 &amp; 8";#N/A,#N/A,TRUE,"FA 9 &amp; 10";#N/A,#N/A,TRUE,"FA 11";#N/A,#N/A,TRUE,"FA 12";#N/A,#N/A,TRUE,"FA 13";#N/A,#N/A,TRUE,"FA 14 &amp; 15"}</definedName>
    <definedName name="aaaaaab" hidden="1">{#N/A,#N/A,TRUE,"FA 1 &amp; 2";#N/A,#N/A,TRUE,"FA 3 &amp; 4";#N/A,#N/A,TRUE,"FA 5 &amp; 6";#N/A,#N/A,TRUE,"FA 7 &amp; 8";#N/A,#N/A,TRUE,"FA 9 &amp; 10";#N/A,#N/A,TRUE,"FA 11";#N/A,#N/A,TRUE,"FA 12";#N/A,#N/A,TRUE,"FA 13";#N/A,#N/A,TRUE,"FA 14 &amp; 15"}</definedName>
    <definedName name="aaaaab"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aaaaab"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aaaab" localSheetId="3" hidden="1">{"year1",#N/A,FALSE,"IZT";"year2",#N/A,FALSE,"IZT"}</definedName>
    <definedName name="aaaab" hidden="1">{"year1",#N/A,FALSE,"IZT";"year2",#N/A,FALSE,"IZT"}</definedName>
    <definedName name="aaaaxxx"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aaaaxxx"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aaab"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aaab"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acdc" localSheetId="3" hidden="1">{#N/A,#N/A,TRUE,"P&amp;L CC";#N/A,#N/A,TRUE,"BS CC(Nom)"}</definedName>
    <definedName name="acdc" hidden="1">{#N/A,#N/A,TRUE,"P&amp;L CC";#N/A,#N/A,TRUE,"BS CC(Nom)"}</definedName>
    <definedName name="ad"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ad"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adasd" localSheetId="3" hidden="1">{#N/A,#N/A,TRUE,"P&amp;L CC";#N/A,#N/A,TRUE,"BS CC(Nom)"}</definedName>
    <definedName name="adasd" hidden="1">{#N/A,#N/A,TRUE,"P&amp;L CC";#N/A,#N/A,TRUE,"BS CC(Nom)"}</definedName>
    <definedName name="adhgzdb"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adhgzdb"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aeg"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aeg"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aerhgaerhte" localSheetId="3" hidden="1">{#N/A,#N/A,TRUE,"FA 1 &amp; 2";#N/A,#N/A,TRUE,"FA 3 &amp; 4";#N/A,#N/A,TRUE,"FA 5 &amp; 6";#N/A,#N/A,TRUE,"FA 7 &amp; 8";#N/A,#N/A,TRUE,"FA 9 &amp; 10";#N/A,#N/A,TRUE,"FA 11";#N/A,#N/A,TRUE,"FA 12";#N/A,#N/A,TRUE,"FA 13";#N/A,#N/A,TRUE,"FA 14 &amp; 15"}</definedName>
    <definedName name="aerhgaerhte" hidden="1">{#N/A,#N/A,TRUE,"FA 1 &amp; 2";#N/A,#N/A,TRUE,"FA 3 &amp; 4";#N/A,#N/A,TRUE,"FA 5 &amp; 6";#N/A,#N/A,TRUE,"FA 7 &amp; 8";#N/A,#N/A,TRUE,"FA 9 &amp; 10";#N/A,#N/A,TRUE,"FA 11";#N/A,#N/A,TRUE,"FA 12";#N/A,#N/A,TRUE,"FA 13";#N/A,#N/A,TRUE,"FA 14 &amp; 15"}</definedName>
    <definedName name="aewrtgaergawrtg" localSheetId="3" hidden="1">{"year1",#N/A,FALSE,"IZT";"year2",#N/A,FALSE,"IZT"}</definedName>
    <definedName name="aewrtgaergawrtg" hidden="1">{"year1",#N/A,FALSE,"IZT";"year2",#N/A,FALSE,"IZT"}</definedName>
    <definedName name="Anglia_Input">#REF!</definedName>
    <definedName name="Anglia_SC">#REF!</definedName>
    <definedName name="Anglia_Track">#REF!</definedName>
    <definedName name="arhe"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arhe"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arweyg" localSheetId="3" hidden="1">{"year1",#N/A,FALSE,"IZT";"year2",#N/A,FALSE,"IZT"}</definedName>
    <definedName name="arweyg" hidden="1">{"year1",#N/A,FALSE,"IZT";"year2",#N/A,FALSE,"IZT"}</definedName>
    <definedName name="asdasd"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wr"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awr"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B"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B"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banana"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banana"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bb"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bb"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bbb" localSheetId="3" hidden="1">{#N/A,#N/A,TRUE,"FA 1 &amp; 2";#N/A,#N/A,TRUE,"FA 3 &amp; 4";#N/A,#N/A,TRUE,"FA 5 &amp; 6";#N/A,#N/A,TRUE,"FA 7 &amp; 8";#N/A,#N/A,TRUE,"FA 9 &amp; 10";#N/A,#N/A,TRUE,"FA 11";#N/A,#N/A,TRUE,"FA 12";#N/A,#N/A,TRUE,"FA 13";#N/A,#N/A,TRUE,"FA 14 &amp; 15"}</definedName>
    <definedName name="bbb" hidden="1">{#N/A,#N/A,TRUE,"FA 1 &amp; 2";#N/A,#N/A,TRUE,"FA 3 &amp; 4";#N/A,#N/A,TRUE,"FA 5 &amp; 6";#N/A,#N/A,TRUE,"FA 7 &amp; 8";#N/A,#N/A,TRUE,"FA 9 &amp; 10";#N/A,#N/A,TRUE,"FA 11";#N/A,#N/A,TRUE,"FA 12";#N/A,#N/A,TRUE,"FA 13";#N/A,#N/A,TRUE,"FA 14 &amp; 15"}</definedName>
    <definedName name="bbbbb" localSheetId="3" hidden="1">{"year1",#N/A,FALSE,"IZT";"year2",#N/A,FALSE,"IZT"}</definedName>
    <definedName name="bbbbb" hidden="1">{"year1",#N/A,FALSE,"IZT";"year2",#N/A,FALSE,"IZT"}</definedName>
    <definedName name="bbbbbb"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bbbbbb"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bbbbbbb" localSheetId="3" hidden="1">{#N/A,#N/A,TRUE,"FA 1 &amp; 2";#N/A,#N/A,TRUE,"FA 3 &amp; 4";#N/A,#N/A,TRUE,"FA 5 &amp; 6";#N/A,#N/A,TRUE,"FA 7 &amp; 8";#N/A,#N/A,TRUE,"FA 9 &amp; 10";#N/A,#N/A,TRUE,"FA 11";#N/A,#N/A,TRUE,"FA 12";#N/A,#N/A,TRUE,"FA 13";#N/A,#N/A,TRUE,"FA 14 &amp; 15"}</definedName>
    <definedName name="bbbbbbb" hidden="1">{#N/A,#N/A,TRUE,"FA 1 &amp; 2";#N/A,#N/A,TRUE,"FA 3 &amp; 4";#N/A,#N/A,TRUE,"FA 5 &amp; 6";#N/A,#N/A,TRUE,"FA 7 &amp; 8";#N/A,#N/A,TRUE,"FA 9 &amp; 10";#N/A,#N/A,TRUE,"FA 11";#N/A,#N/A,TRUE,"FA 12";#N/A,#N/A,TRUE,"FA 13";#N/A,#N/A,TRUE,"FA 14 &amp; 15"}</definedName>
    <definedName name="bnmbm"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bnmbm"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book1" localSheetId="3" hidden="1">{"year1",#N/A,FALSE,"IZT";"year2",#N/A,FALSE,"IZT"}</definedName>
    <definedName name="book1" hidden="1">{"year1",#N/A,FALSE,"IZT";"year2",#N/A,FALSE,"IZT"}</definedName>
    <definedName name="BSSS" localSheetId="3" hidden="1">{"year1",#N/A,FALSE,"IZT";"year2",#N/A,FALSE,"IZT"}</definedName>
    <definedName name="BSSS" hidden="1">{"year1",#N/A,FALSE,"IZT";"year2",#N/A,FALSE,"IZT"}</definedName>
    <definedName name="CatList">#REF!</definedName>
    <definedName name="cbsb" localSheetId="3" hidden="1">{#N/A,#N/A,TRUE,"FA 1 &amp; 2";#N/A,#N/A,TRUE,"FA 3 &amp; 4";#N/A,#N/A,TRUE,"FA 5 &amp; 6";#N/A,#N/A,TRUE,"FA 7 &amp; 8";#N/A,#N/A,TRUE,"FA 9 &amp; 10";#N/A,#N/A,TRUE,"FA 11";#N/A,#N/A,TRUE,"FA 12";#N/A,#N/A,TRUE,"FA 13";#N/A,#N/A,TRUE,"FA 14 &amp; 15"}</definedName>
    <definedName name="cbsb" hidden="1">{#N/A,#N/A,TRUE,"FA 1 &amp; 2";#N/A,#N/A,TRUE,"FA 3 &amp; 4";#N/A,#N/A,TRUE,"FA 5 &amp; 6";#N/A,#N/A,TRUE,"FA 7 &amp; 8";#N/A,#N/A,TRUE,"FA 9 &amp; 10";#N/A,#N/A,TRUE,"FA 11";#N/A,#N/A,TRUE,"FA 12";#N/A,#N/A,TRUE,"FA 13";#N/A,#N/A,TRUE,"FA 14 &amp; 15"}</definedName>
    <definedName name="cc" localSheetId="3" hidden="1">{"year1",#N/A,FALSE,"IZT";"year2",#N/A,FALSE,"IZT"}</definedName>
    <definedName name="cc" hidden="1">{"year1",#N/A,FALSE,"IZT";"year2",#N/A,FALSE,"IZT"}</definedName>
    <definedName name="ccc" localSheetId="3" hidden="1">{"year1",#N/A,FALSE,"IZT";"year2",#N/A,FALSE,"IZT"}</definedName>
    <definedName name="ccc" hidden="1">{"year1",#N/A,FALSE,"IZT";"year2",#N/A,FALSE,"IZT"}</definedName>
    <definedName name="cccc"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cccc"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ccl"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ccl"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cdtuoitud"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cdtuoitud"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ch" localSheetId="3" hidden="1">{"ECML Programme",#N/A,TRUE,"Summary";"Leeds 1st Programme",#N/A,TRUE,"Summary";"Sunderland Direct",#N/A,TRUE,"Summary";"Customer driven",#N/A,TRUE,"Summary";"Safety",#N/A,TRUE,"Summary";"Legal requirement",#N/A,TRUE,"Summary";"Performance",#N/A,TRUE,"Summary";"Renewal of failed asset",#N/A,TRUE,"Summary";"Signalling renewals",#N/A,TRUE,"Summary";"Track renewals",#N/A,TRUE,"Summary";"SRP",#N/A,TRUE,"Summary";"Structures renewals",#N/A,TRUE,"Summary";"Scheme completion",#N/A,TRUE,"Summary"}</definedName>
    <definedName name="ch" hidden="1">{"ECML Programme",#N/A,TRUE,"Summary";"Leeds 1st Programme",#N/A,TRUE,"Summary";"Sunderland Direct",#N/A,TRUE,"Summary";"Customer driven",#N/A,TRUE,"Summary";"Safety",#N/A,TRUE,"Summary";"Legal requirement",#N/A,TRUE,"Summary";"Performance",#N/A,TRUE,"Summary";"Renewal of failed asset",#N/A,TRUE,"Summary";"Signalling renewals",#N/A,TRUE,"Summary";"Track renewals",#N/A,TRUE,"Summary";"SRP",#N/A,TRUE,"Summary";"Structures renewals",#N/A,TRUE,"Summary";"Scheme completion",#N/A,TRUE,"Summary"}</definedName>
    <definedName name="Com" localSheetId="3" hidden="1">{"year1",#N/A,FALSE,"IZT";"year2",#N/A,FALSE,"IZT"}</definedName>
    <definedName name="Com" hidden="1">{"year1",#N/A,FALSE,"IZT";"year2",#N/A,FALSE,"IZT"}</definedName>
    <definedName name="D"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D"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d22d"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d22d"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dc"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dc"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ddd"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d" localSheetId="3" hidden="1">{"year1",#N/A,FALSE,"IZT";"year2",#N/A,FALSE,"IZT"}</definedName>
    <definedName name="dddd" hidden="1">{"year1",#N/A,FALSE,"IZT";"year2",#N/A,FALSE,"IZT"}</definedName>
    <definedName name="ddddf" localSheetId="3" hidden="1">{#N/A,#N/A,FALSE,"Trends - KPI's 1";#N/A,#N/A,FALSE,"Trends - KPI's 2";#N/A,#N/A,FALSE,"Level 1 &amp; 2 KPIs";#N/A,#N/A,FALSE,"Level 3 KPIs"}</definedName>
    <definedName name="ddddf" hidden="1">{#N/A,#N/A,FALSE,"Trends - KPI's 1";#N/A,#N/A,FALSE,"Trends - KPI's 2";#N/A,#N/A,FALSE,"Level 1 &amp; 2 KPIs";#N/A,#N/A,FALSE,"Level 3 KPIs"}</definedName>
    <definedName name="delete" localSheetId="3" hidden="1">{#N/A,#N/A,TRUE,"Inflation";#N/A,#N/A,TRUE,"HCA Summary";#N/A,#N/A,TRUE,"Operating ratio graphs";#N/A,#N/A,TRUE,"HCA";#N/A,#N/A,TRUE,"Revenue";#N/A,#N/A,TRUE,"Opex";#N/A,#N/A,TRUE,"Fixed assets";#N/A,#N/A,TRUE,"Reserves"}</definedName>
    <definedName name="delete" hidden="1">{#N/A,#N/A,TRUE,"Inflation";#N/A,#N/A,TRUE,"HCA Summary";#N/A,#N/A,TRUE,"Operating ratio graphs";#N/A,#N/A,TRUE,"HCA";#N/A,#N/A,TRUE,"Revenue";#N/A,#N/A,TRUE,"Opex";#N/A,#N/A,TRUE,"Fixed assets";#N/A,#N/A,TRUE,"Reserves"}</definedName>
    <definedName name="delete1" localSheetId="3" hidden="1">{#N/A,#N/A,TRUE,"FA 1 &amp; 2";#N/A,#N/A,TRUE,"FA 3 &amp; 4";#N/A,#N/A,TRUE,"FA 5 &amp; 6";#N/A,#N/A,TRUE,"FA 7 &amp; 8";#N/A,#N/A,TRUE,"FA 9 &amp; 10";#N/A,#N/A,TRUE,"FA 11";#N/A,#N/A,TRUE,"FA 12";#N/A,#N/A,TRUE,"FA 13";#N/A,#N/A,TRUE,"FA 14 &amp; 15"}</definedName>
    <definedName name="delete1" hidden="1">{#N/A,#N/A,TRUE,"FA 1 &amp; 2";#N/A,#N/A,TRUE,"FA 3 &amp; 4";#N/A,#N/A,TRUE,"FA 5 &amp; 6";#N/A,#N/A,TRUE,"FA 7 &amp; 8";#N/A,#N/A,TRUE,"FA 9 &amp; 10";#N/A,#N/A,TRUE,"FA 11";#N/A,#N/A,TRUE,"FA 12";#N/A,#N/A,TRUE,"FA 13";#N/A,#N/A,TRUE,"FA 14 &amp; 15"}</definedName>
    <definedName name="delete2"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delete2"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delete3" localSheetId="3" hidden="1">{"outturn",#N/A,TRUE,"HCA";#N/A,#N/A,TRUE,"HCA Summary";#N/A,#N/A,TRUE,"Operating ratio graphs";"Profit and loss",#N/A,TRUE,"HCA"}</definedName>
    <definedName name="delete3" hidden="1">{"outturn",#N/A,TRUE,"HCA";#N/A,#N/A,TRUE,"HCA Summary";#N/A,#N/A,TRUE,"Operating ratio graphs";"Profit and loss",#N/A,TRUE,"HCA"}</definedName>
    <definedName name="delete4" localSheetId="3" hidden="1">{#N/A,#N/A,FALSE,"HCA";#N/A,#N/A,FALSE,"Revenue";#N/A,#N/A,FALSE,"Opex";#N/A,#N/A,FALSE,"AMP"}</definedName>
    <definedName name="delete4" hidden="1">{#N/A,#N/A,FALSE,"HCA";#N/A,#N/A,FALSE,"Revenue";#N/A,#N/A,FALSE,"Opex";#N/A,#N/A,FALSE,"AMP"}</definedName>
    <definedName name="delete5" localSheetId="3" hidden="1">{#N/A,#N/A,TRUE,"Provisions and pensions";#N/A,#N/A,TRUE,"AMP";#N/A,#N/A,TRUE,"Debt";#N/A,#N/A,TRUE,"WC";#N/A,#N/A,TRUE,"Cash";#N/A,#N/A,TRUE,"Divis";#N/A,#N/A,TRUE,"Tax";#N/A,#N/A,TRUE,"Losses and ACT";#N/A,#N/A,TRUE,"Profit uplifts";#N/A,#N/A,TRUE,"Enhancement data"}</definedName>
    <definedName name="delete5" hidden="1">{#N/A,#N/A,TRUE,"Provisions and pensions";#N/A,#N/A,TRUE,"AMP";#N/A,#N/A,TRUE,"Debt";#N/A,#N/A,TRUE,"WC";#N/A,#N/A,TRUE,"Cash";#N/A,#N/A,TRUE,"Divis";#N/A,#N/A,TRUE,"Tax";#N/A,#N/A,TRUE,"Losses and ACT";#N/A,#N/A,TRUE,"Profit uplifts";#N/A,#N/A,TRUE,"Enhancement data"}</definedName>
    <definedName name="delete6" localSheetId="3" hidden="1">{#N/A,#N/A,TRUE,"HCA";#N/A,#N/A,TRUE,"Tax";#N/A,#N/A,TRUE,"Losses and ACT";#N/A,#N/A,TRUE,"Divis";#N/A,#N/A,TRUE,"Reserves";#N/A,#N/A,TRUE,"Enhancement data"}</definedName>
    <definedName name="delete6" hidden="1">{#N/A,#N/A,TRUE,"HCA";#N/A,#N/A,TRUE,"Tax";#N/A,#N/A,TRUE,"Losses and ACT";#N/A,#N/A,TRUE,"Divis";#N/A,#N/A,TRUE,"Reserves";#N/A,#N/A,TRUE,"Enhancement data"}</definedName>
    <definedName name="Derby"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Derby"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dfbdfb" localSheetId="3" hidden="1">{"year1",#N/A,FALSE,"IZT";"year2",#N/A,FALSE,"IZT"}</definedName>
    <definedName name="dfbdfb" hidden="1">{"year1",#N/A,FALSE,"IZT";"year2",#N/A,FALSE,"IZT"}</definedName>
    <definedName name="dfbdfbd" localSheetId="3" hidden="1">{"year1",#N/A,FALSE,"IZT";"year2",#N/A,FALSE,"IZT"}</definedName>
    <definedName name="dfbdfbd" hidden="1">{"year1",#N/A,FALSE,"IZT";"year2",#N/A,FALSE,"IZT"}</definedName>
    <definedName name="dfz"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dfz"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dghh" localSheetId="3" hidden="1">{"year1",#N/A,FALSE,"IZT";"year2",#N/A,FALSE,"IZT"}</definedName>
    <definedName name="dghh" hidden="1">{"year1",#N/A,FALSE,"IZT";"year2",#N/A,FALSE,"IZT"}</definedName>
    <definedName name="dh" localSheetId="3" hidden="1">{"year1",#N/A,FALSE,"IZT";"year2",#N/A,FALSE,"IZT"}</definedName>
    <definedName name="dh" hidden="1">{"year1",#N/A,FALSE,"IZT";"year2",#N/A,FALSE,"IZT"}</definedName>
    <definedName name="dhlhkl" localSheetId="3" hidden="1">{#N/A,#N/A,TRUE,"Control";#N/A,#N/A,TRUE,"Profiles"}</definedName>
    <definedName name="dhlhkl" hidden="1">{#N/A,#N/A,TRUE,"Control";#N/A,#N/A,TRUE,"Profiles"}</definedName>
    <definedName name="dsa"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dsa"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dsfddffd"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dsfddffd"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dty" localSheetId="3" hidden="1">{"year1",#N/A,FALSE,"IZT";"year2",#N/A,FALSE,"IZT"}</definedName>
    <definedName name="dty" hidden="1">{"year1",#N/A,FALSE,"IZT";"year2",#N/A,FALSE,"IZT"}</definedName>
    <definedName name="dw" localSheetId="3" hidden="1">{#N/A,#N/A,TRUE,"Executive Summary ";#N/A,#N/A,TRUE,"Trends - KPI's 1";#N/A,#N/A,TRUE,"Level 1 &amp; 2 KPIs";#N/A,#N/A,TRUE,"Trends - KPI's 2";#N/A,#N/A,TRUE,"Level 3 KPIs";#N/A,#N/A,TRUE,"KPI trend analysis 1&amp;2";#N/A,#N/A,TRUE,"KPI trend analysis 3&amp;4";#N/A,#N/A,TRUE,"KPI trend analysis 5&amp;6";#N/A,#N/A,TRUE,"C.A. PfPI";#N/A,#N/A,TRUE,"Incident Analysis";#N/A,#N/A,TRUE,"KPI trend analysis 7&amp;8";#N/A,#N/A,TRUE,"KPI trend analysis 9&amp;10";#N/A,#N/A,TRUE,"TSR Causal";#N/A,#N/A,TRUE,"Headcount 1";#N/A,#N/A,TRUE,"Headcount 2";#N/A,#N/A,TRUE,"KPI trend analysis 11&amp;12";#N/A,#N/A,TRUE,"Trends - Finance";#N/A,#N/A,TRUE,"Finance Summary";#N/A,#N/A,TRUE,"Balance Sheet";#N/A,#N/A,TRUE,"Finance trend analysis 1&amp;2";#N/A,#N/A,TRUE,"Schedule 4";#N/A,#N/A,TRUE,"Schedule 8";#N/A,#N/A,TRUE,"Finance trend analysis 3&amp;4";#N/A,#N/A,TRUE,"OPEX C.A.";#N/A,#N/A,TRUE,"Staff Costs C.A.";#N/A,#N/A,TRUE,"IMC Maintenance";#N/A,#N/A,TRUE,"Other Infra";#N/A,#N/A,TRUE,"Finance trend analysis 5&amp;6";#N/A,#N/A,TRUE,"Track Renewals Summary";#N/A,#N/A,TRUE,"Track Renewals Unit Costs";#N/A,#N/A,TRUE,"Track Unit Costs NE";#N/A,#N/A,TRUE,"Track Unit Costs GN";#N/A,#N/A,TRUE,"S&amp;T Renewals";#N/A,#N/A,TRUE,"Track Unit Costs INV";#N/A,#N/A,TRUE,"Other Renewals";#N/A,#N/A,TRUE,"Enhancements"}</definedName>
    <definedName name="dw" hidden="1">{#N/A,#N/A,TRUE,"Executive Summary ";#N/A,#N/A,TRUE,"Trends - KPI's 1";#N/A,#N/A,TRUE,"Level 1 &amp; 2 KPIs";#N/A,#N/A,TRUE,"Trends - KPI's 2";#N/A,#N/A,TRUE,"Level 3 KPIs";#N/A,#N/A,TRUE,"KPI trend analysis 1&amp;2";#N/A,#N/A,TRUE,"KPI trend analysis 3&amp;4";#N/A,#N/A,TRUE,"KPI trend analysis 5&amp;6";#N/A,#N/A,TRUE,"C.A. PfPI";#N/A,#N/A,TRUE,"Incident Analysis";#N/A,#N/A,TRUE,"KPI trend analysis 7&amp;8";#N/A,#N/A,TRUE,"KPI trend analysis 9&amp;10";#N/A,#N/A,TRUE,"TSR Causal";#N/A,#N/A,TRUE,"Headcount 1";#N/A,#N/A,TRUE,"Headcount 2";#N/A,#N/A,TRUE,"KPI trend analysis 11&amp;12";#N/A,#N/A,TRUE,"Trends - Finance";#N/A,#N/A,TRUE,"Finance Summary";#N/A,#N/A,TRUE,"Balance Sheet";#N/A,#N/A,TRUE,"Finance trend analysis 1&amp;2";#N/A,#N/A,TRUE,"Schedule 4";#N/A,#N/A,TRUE,"Schedule 8";#N/A,#N/A,TRUE,"Finance trend analysis 3&amp;4";#N/A,#N/A,TRUE,"OPEX C.A.";#N/A,#N/A,TRUE,"Staff Costs C.A.";#N/A,#N/A,TRUE,"IMC Maintenance";#N/A,#N/A,TRUE,"Other Infra";#N/A,#N/A,TRUE,"Finance trend analysis 5&amp;6";#N/A,#N/A,TRUE,"Track Renewals Summary";#N/A,#N/A,TRUE,"Track Renewals Unit Costs";#N/A,#N/A,TRUE,"Track Unit Costs NE";#N/A,#N/A,TRUE,"Track Unit Costs GN";#N/A,#N/A,TRUE,"S&amp;T Renewals";#N/A,#N/A,TRUE,"Track Unit Costs INV";#N/A,#N/A,TRUE,"Other Renewals";#N/A,#N/A,TRUE,"Enhancements"}</definedName>
    <definedName name="dz\g" localSheetId="3" hidden="1">{#N/A,#N/A,TRUE,"FA 1 &amp; 2";#N/A,#N/A,TRUE,"FA 3 &amp; 4";#N/A,#N/A,TRUE,"FA 5 &amp; 6";#N/A,#N/A,TRUE,"FA 7 &amp; 8";#N/A,#N/A,TRUE,"FA 9 &amp; 10";#N/A,#N/A,TRUE,"FA 11";#N/A,#N/A,TRUE,"FA 12";#N/A,#N/A,TRUE,"FA 13";#N/A,#N/A,TRUE,"FA 14 &amp; 15"}</definedName>
    <definedName name="dz\g" hidden="1">{#N/A,#N/A,TRUE,"FA 1 &amp; 2";#N/A,#N/A,TRUE,"FA 3 &amp; 4";#N/A,#N/A,TRUE,"FA 5 &amp; 6";#N/A,#N/A,TRUE,"FA 7 &amp; 8";#N/A,#N/A,TRUE,"FA 9 &amp; 10";#N/A,#N/A,TRUE,"FA 11";#N/A,#N/A,TRUE,"FA 12";#N/A,#N/A,TRUE,"FA 13";#N/A,#N/A,TRUE,"FA 14 &amp; 15"}</definedName>
    <definedName name="E" localSheetId="3" hidden="1">{#N/A,#N/A,TRUE,"FA 1 &amp; 2";#N/A,#N/A,TRUE,"FA 3 &amp; 4";#N/A,#N/A,TRUE,"FA 5 &amp; 6";#N/A,#N/A,TRUE,"FA 7 &amp; 8";#N/A,#N/A,TRUE,"FA 9 &amp; 10";#N/A,#N/A,TRUE,"FA 11";#N/A,#N/A,TRUE,"FA 12";#N/A,#N/A,TRUE,"FA 13";#N/A,#N/A,TRUE,"FA 14 &amp; 15"}</definedName>
    <definedName name="E" hidden="1">{#N/A,#N/A,TRUE,"FA 1 &amp; 2";#N/A,#N/A,TRUE,"FA 3 &amp; 4";#N/A,#N/A,TRUE,"FA 5 &amp; 6";#N/A,#N/A,TRUE,"FA 7 &amp; 8";#N/A,#N/A,TRUE,"FA 9 &amp; 10";#N/A,#N/A,TRUE,"FA 11";#N/A,#N/A,TRUE,"FA 12";#N/A,#N/A,TRUE,"FA 13";#N/A,#N/A,TRUE,"FA 14 &amp; 15"}</definedName>
    <definedName name="edfgngfd" localSheetId="3" hidden="1">{#N/A,#N/A,FALSE,"Cover";"Graphs",#N/A,FALSE,"Graphs";"KVA",#N/A,FALSE,"KVA"}</definedName>
    <definedName name="edfgngfd" hidden="1">{#N/A,#N/A,FALSE,"Cover";"Graphs",#N/A,FALSE,"Graphs";"KVA",#N/A,FALSE,"KVA"}</definedName>
    <definedName name="ee" localSheetId="3" hidden="1">{#N/A,#N/A,FALSE,"Sheet 7";#N/A,#N/A,FALSE,"Sheet 13"}</definedName>
    <definedName name="ee" hidden="1">{#N/A,#N/A,FALSE,"Sheet 7";#N/A,#N/A,FALSE,"Sheet 13"}</definedName>
    <definedName name="eee" localSheetId="3" hidden="1">{#N/A,#N/A,TRUE,"Control";#N/A,#N/A,TRUE,"Profiles"}</definedName>
    <definedName name="eee" hidden="1">{#N/A,#N/A,TRUE,"Control";#N/A,#N/A,TRUE,"Profiles"}</definedName>
    <definedName name="EM_Input">#REF!</definedName>
    <definedName name="EM_SC">#REF!</definedName>
    <definedName name="EM_Track">#REF!</definedName>
    <definedName name="er" localSheetId="3" hidden="1">{"year1",#N/A,FALSE,"IZT";"year2",#N/A,FALSE,"IZT"}</definedName>
    <definedName name="er" hidden="1">{"year1",#N/A,FALSE,"IZT";"year2",#N/A,FALSE,"IZT"}</definedName>
    <definedName name="era" localSheetId="3" hidden="1">{"year1",#N/A,FALSE,"IZT";"year2",#N/A,FALSE,"IZT"}</definedName>
    <definedName name="era" hidden="1">{"year1",#N/A,FALSE,"IZT";"year2",#N/A,FALSE,"IZT"}</definedName>
    <definedName name="errr" localSheetId="3" hidden="1">{#N/A,#N/A,FALSE,"Page 30";#N/A,#N/A,FALSE,"Page 29";#N/A,#N/A,FALSE,"Page 28";#N/A,#N/A,FALSE,"Sheet 27";#N/A,#N/A,FALSE,"Sheet 26";#N/A,#N/A,FALSE,"Pages 24 &amp; 25 (Charter)";#N/A,#N/A,FALSE,"Page 23 (Southern)";#N/A,#N/A,FALSE,"Page 22 (Great Western)";#N/A,#N/A,FALSE,"Page 21 (Midlands)";#N/A,#N/A,FALSE,"Page 20 (NW)";#N/A,#N/A,FALSE,"Page 19 (Scotland)";#N/A,#N/A,FALSE,"Page 18 (LNE)";#N/A,#N/A,FALSE,"Page 17 (Anglia)";#N/A,#N/A,FALSE,"Page 16";#N/A,#N/A,FALSE,"Page 15";#N/A,#N/A,FALSE,"Page 14";#N/A,#N/A,FALSE,"Page 13";#N/A,#N/A,FALSE,"Page 12";#N/A,#N/A,FALSE,"Page 11 (Freight)";#N/A,#N/A,FALSE,"Page 10 (Passengers)";#N/A,#N/A,FALSE,"Page 9 (Operators)";#N/A,#N/A,FALSE,"Page 8 (IMCs)";#N/A,#N/A,FALSE,"Page 7 (TRCs)";#N/A,#N/A,FALSE,"Page 6 (Period Comp)";#N/A,#N/A,FALSE,"Page 4 &amp; 5 (TOC on TOC)";#N/A,#N/A,FALSE,"Main 3";#N/A,#N/A,FALSE,"Main 2";#N/A,#N/A,FALSE,"Main 1";#N/A,#N/A,FALSE,"Title"}</definedName>
    <definedName name="errr" hidden="1">{#N/A,#N/A,FALSE,"Page 30";#N/A,#N/A,FALSE,"Page 29";#N/A,#N/A,FALSE,"Page 28";#N/A,#N/A,FALSE,"Sheet 27";#N/A,#N/A,FALSE,"Sheet 26";#N/A,#N/A,FALSE,"Pages 24 &amp; 25 (Charter)";#N/A,#N/A,FALSE,"Page 23 (Southern)";#N/A,#N/A,FALSE,"Page 22 (Great Western)";#N/A,#N/A,FALSE,"Page 21 (Midlands)";#N/A,#N/A,FALSE,"Page 20 (NW)";#N/A,#N/A,FALSE,"Page 19 (Scotland)";#N/A,#N/A,FALSE,"Page 18 (LNE)";#N/A,#N/A,FALSE,"Page 17 (Anglia)";#N/A,#N/A,FALSE,"Page 16";#N/A,#N/A,FALSE,"Page 15";#N/A,#N/A,FALSE,"Page 14";#N/A,#N/A,FALSE,"Page 13";#N/A,#N/A,FALSE,"Page 12";#N/A,#N/A,FALSE,"Page 11 (Freight)";#N/A,#N/A,FALSE,"Page 10 (Passengers)";#N/A,#N/A,FALSE,"Page 9 (Operators)";#N/A,#N/A,FALSE,"Page 8 (IMCs)";#N/A,#N/A,FALSE,"Page 7 (TRCs)";#N/A,#N/A,FALSE,"Page 6 (Period Comp)";#N/A,#N/A,FALSE,"Page 4 &amp; 5 (TOC on TOC)";#N/A,#N/A,FALSE,"Main 3";#N/A,#N/A,FALSE,"Main 2";#N/A,#N/A,FALSE,"Main 1";#N/A,#N/A,FALSE,"Title"}</definedName>
    <definedName name="erswuy"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erswuy"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erwt"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erwt"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etyitrityiuryiueru" localSheetId="3" hidden="1">{#N/A,#N/A,TRUE,"FA 1 &amp; 2";#N/A,#N/A,TRUE,"FA 3 &amp; 4";#N/A,#N/A,TRUE,"FA 5 &amp; 6";#N/A,#N/A,TRUE,"FA 7 &amp; 8";#N/A,#N/A,TRUE,"FA 9 &amp; 10";#N/A,#N/A,TRUE,"FA 11";#N/A,#N/A,TRUE,"FA 12";#N/A,#N/A,TRUE,"FA 13";#N/A,#N/A,TRUE,"FA 14 &amp; 15"}</definedName>
    <definedName name="etyitrityiuryiueru" hidden="1">{#N/A,#N/A,TRUE,"FA 1 &amp; 2";#N/A,#N/A,TRUE,"FA 3 &amp; 4";#N/A,#N/A,TRUE,"FA 5 &amp; 6";#N/A,#N/A,TRUE,"FA 7 &amp; 8";#N/A,#N/A,TRUE,"FA 9 &amp; 10";#N/A,#N/A,TRUE,"FA 11";#N/A,#N/A,TRUE,"FA 12";#N/A,#N/A,TRUE,"FA 13";#N/A,#N/A,TRUE,"FA 14 &amp; 15"}</definedName>
    <definedName name="ewraerhysrwy" localSheetId="3" hidden="1">{"year1",#N/A,FALSE,"IZT";"year2",#N/A,FALSE,"IZT"}</definedName>
    <definedName name="ewraerhysrwy" hidden="1">{"year1",#N/A,FALSE,"IZT";"year2",#N/A,FALSE,"IZT"}</definedName>
    <definedName name="exm"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exm"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F" localSheetId="3" hidden="1">{"year1",#N/A,FALSE,"IZT";"year2",#N/A,FALSE,"IZT"}</definedName>
    <definedName name="F" hidden="1">{"year1",#N/A,FALSE,"IZT";"year2",#N/A,FALSE,"IZT"}</definedName>
    <definedName name="fdbdfb"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fdbdfb"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fff" localSheetId="3" hidden="1">{#N/A,#N/A,TRUE,"FA 1 &amp; 2";#N/A,#N/A,TRUE,"FA 3 &amp; 4";#N/A,#N/A,TRUE,"FA 5 &amp; 6";#N/A,#N/A,TRUE,"FA 7 &amp; 8";#N/A,#N/A,TRUE,"FA 9 &amp; 10";#N/A,#N/A,TRUE,"FA 11";#N/A,#N/A,TRUE,"FA 12";#N/A,#N/A,TRUE,"FA 13";#N/A,#N/A,TRUE,"FA 14 &amp; 15"}</definedName>
    <definedName name="fff" hidden="1">{#N/A,#N/A,TRUE,"FA 1 &amp; 2";#N/A,#N/A,TRUE,"FA 3 &amp; 4";#N/A,#N/A,TRUE,"FA 5 &amp; 6";#N/A,#N/A,TRUE,"FA 7 &amp; 8";#N/A,#N/A,TRUE,"FA 9 &amp; 10";#N/A,#N/A,TRUE,"FA 11";#N/A,#N/A,TRUE,"FA 12";#N/A,#N/A,TRUE,"FA 13";#N/A,#N/A,TRUE,"FA 14 &amp; 15"}</definedName>
    <definedName name="ffff" localSheetId="3" hidden="1">{#N/A,#N/A,FALSE,"Pages 24 &amp; 25 (Charter)";#N/A,#N/A,FALSE,"Page 16";#N/A,#N/A,FALSE,"Page 15";#N/A,#N/A,FALSE,"Page 14";#N/A,#N/A,FALSE,"Page 11 (Freight)";#N/A,#N/A,FALSE,"Page 10 (Passengers)";#N/A,#N/A,FALSE,"Page 9 (Operators)";#N/A,#N/A,FALSE,"Page 8 (IMCs)";#N/A,#N/A,FALSE,"Page 7 (TRCs)";#N/A,#N/A,FALSE,"Page 6 (Period Comp)";#N/A,#N/A,FALSE,"Main 3";#N/A,#N/A,FALSE,"Main 2";#N/A,#N/A,FALSE,"Main 1";#N/A,#N/A,FALSE,"REG Index"}</definedName>
    <definedName name="ffff" hidden="1">{#N/A,#N/A,FALSE,"Pages 24 &amp; 25 (Charter)";#N/A,#N/A,FALSE,"Page 16";#N/A,#N/A,FALSE,"Page 15";#N/A,#N/A,FALSE,"Page 14";#N/A,#N/A,FALSE,"Page 11 (Freight)";#N/A,#N/A,FALSE,"Page 10 (Passengers)";#N/A,#N/A,FALSE,"Page 9 (Operators)";#N/A,#N/A,FALSE,"Page 8 (IMCs)";#N/A,#N/A,FALSE,"Page 7 (TRCs)";#N/A,#N/A,FALSE,"Page 6 (Period Comp)";#N/A,#N/A,FALSE,"Main 3";#N/A,#N/A,FALSE,"Main 2";#N/A,#N/A,FALSE,"Main 1";#N/A,#N/A,FALSE,"REG Index"}</definedName>
    <definedName name="fffff" localSheetId="3" hidden="1">{"year1",#N/A,FALSE,"IZT";"year2",#N/A,FALSE,"IZT"}</definedName>
    <definedName name="fffff" hidden="1">{"year1",#N/A,FALSE,"IZT";"year2",#N/A,FALSE,"IZT"}</definedName>
    <definedName name="fg"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fg"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fgsd" localSheetId="3" hidden="1">{#N/A,#N/A,TRUE,"FA 1 &amp; 2";#N/A,#N/A,TRUE,"FA 3 &amp; 4";#N/A,#N/A,TRUE,"FA 5 &amp; 6";#N/A,#N/A,TRUE,"FA 7 &amp; 8";#N/A,#N/A,TRUE,"FA 9 &amp; 10";#N/A,#N/A,TRUE,"FA 11";#N/A,#N/A,TRUE,"FA 12";#N/A,#N/A,TRUE,"FA 13";#N/A,#N/A,TRUE,"FA 14 &amp; 15"}</definedName>
    <definedName name="fgsd" hidden="1">{#N/A,#N/A,TRUE,"FA 1 &amp; 2";#N/A,#N/A,TRUE,"FA 3 &amp; 4";#N/A,#N/A,TRUE,"FA 5 &amp; 6";#N/A,#N/A,TRUE,"FA 7 &amp; 8";#N/A,#N/A,TRUE,"FA 9 &amp; 10";#N/A,#N/A,TRUE,"FA 11";#N/A,#N/A,TRUE,"FA 12";#N/A,#N/A,TRUE,"FA 13";#N/A,#N/A,TRUE,"FA 14 &amp; 15"}</definedName>
    <definedName name="fgsfdsf" localSheetId="3" hidden="1">{"ECML Programme",#N/A,TRUE,"Summary";"Leeds 1st Programme",#N/A,TRUE,"Summary";"Sunderland Direct",#N/A,TRUE,"Summary";"Customer driven",#N/A,TRUE,"Summary";"Safety",#N/A,TRUE,"Summary";"Legal requirement",#N/A,TRUE,"Summary";"Performance",#N/A,TRUE,"Summary";"Renewal of failed asset",#N/A,TRUE,"Summary";"Signalling renewals",#N/A,TRUE,"Summary";"Track renewals",#N/A,TRUE,"Summary";"SRP",#N/A,TRUE,"Summary";"Structures renewals",#N/A,TRUE,"Summary";"Scheme completion",#N/A,TRUE,"Summary"}</definedName>
    <definedName name="fgsfdsf" hidden="1">{"ECML Programme",#N/A,TRUE,"Summary";"Leeds 1st Programme",#N/A,TRUE,"Summary";"Sunderland Direct",#N/A,TRUE,"Summary";"Customer driven",#N/A,TRUE,"Summary";"Safety",#N/A,TRUE,"Summary";"Legal requirement",#N/A,TRUE,"Summary";"Performance",#N/A,TRUE,"Summary";"Renewal of failed asset",#N/A,TRUE,"Summary";"Signalling renewals",#N/A,TRUE,"Summary";"Track renewals",#N/A,TRUE,"Summary";"SRP",#N/A,TRUE,"Summary";"Structures renewals",#N/A,TRUE,"Summary";"Scheme completion",#N/A,TRUE,"Summary"}</definedName>
    <definedName name="fhdx" localSheetId="3" hidden="1">{#N/A,#N/A,TRUE,"FA 1 &amp; 2";#N/A,#N/A,TRUE,"FA 3 &amp; 4";#N/A,#N/A,TRUE,"FA 5 &amp; 6";#N/A,#N/A,TRUE,"FA 7 &amp; 8";#N/A,#N/A,TRUE,"FA 9 &amp; 10";#N/A,#N/A,TRUE,"FA 11";#N/A,#N/A,TRUE,"FA 12";#N/A,#N/A,TRUE,"FA 13";#N/A,#N/A,TRUE,"FA 14 &amp; 15"}</definedName>
    <definedName name="fhdx" hidden="1">{#N/A,#N/A,TRUE,"FA 1 &amp; 2";#N/A,#N/A,TRUE,"FA 3 &amp; 4";#N/A,#N/A,TRUE,"FA 5 &amp; 6";#N/A,#N/A,TRUE,"FA 7 &amp; 8";#N/A,#N/A,TRUE,"FA 9 &amp; 10";#N/A,#N/A,TRUE,"FA 11";#N/A,#N/A,TRUE,"FA 12";#N/A,#N/A,TRUE,"FA 13";#N/A,#N/A,TRUE,"FA 14 &amp; 15"}</definedName>
    <definedName name="fji" localSheetId="3" hidden="1">{#N/A,#N/A,TRUE,"Control";#N/A,#N/A,TRUE,"Profiles"}</definedName>
    <definedName name="fji" hidden="1">{#N/A,#N/A,TRUE,"Control";#N/A,#N/A,TRUE,"Profiles"}</definedName>
    <definedName name="fjik" localSheetId="3" hidden="1">{#N/A,#N/A,TRUE,"Control";#N/A,#N/A,TRUE,"Profiles"}</definedName>
    <definedName name="fjik" hidden="1">{#N/A,#N/A,TRUE,"Control";#N/A,#N/A,TRUE,"Profiles"}</definedName>
    <definedName name="fkjl" localSheetId="3" hidden="1">{#N/A,#N/A,TRUE,"Control";#N/A,#N/A,TRUE,"Profiles"}</definedName>
    <definedName name="fkjl" hidden="1">{#N/A,#N/A,TRUE,"Control";#N/A,#N/A,TRUE,"Profiles"}</definedName>
    <definedName name="flgk" localSheetId="3" hidden="1">{#N/A,#N/A,TRUE,"P&amp;L CC";#N/A,#N/A,TRUE,"BS CC(Nom)"}</definedName>
    <definedName name="flgk" hidden="1">{#N/A,#N/A,TRUE,"P&amp;L CC";#N/A,#N/A,TRUE,"BS CC(Nom)"}</definedName>
    <definedName name="fr" localSheetId="3" hidden="1">{"year1",#N/A,FALSE,"IZT";"year2",#N/A,FALSE,"IZT"}</definedName>
    <definedName name="fr" hidden="1">{"year1",#N/A,FALSE,"IZT";"year2",#N/A,FALSE,"IZT"}</definedName>
    <definedName name="fuck" localSheetId="3" hidden="1">{"year1",#N/A,FALSE,"IZT";"year2",#N/A,FALSE,"IZT"}</definedName>
    <definedName name="fuck" hidden="1">{"year1",#N/A,FALSE,"IZT";"year2",#N/A,FALSE,"IZT"}</definedName>
    <definedName name="gds" localSheetId="3" hidden="1">{"year1",#N/A,FALSE,"IZT";"year2",#N/A,FALSE,"IZT"}</definedName>
    <definedName name="gds" hidden="1">{"year1",#N/A,FALSE,"IZT";"year2",#N/A,FALSE,"IZT"}</definedName>
    <definedName name="gfhfg"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gfhfg"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ggg" localSheetId="3" hidden="1">{#N/A,#N/A,TRUE,"Control";#N/A,#N/A,TRUE,"Profiles"}</definedName>
    <definedName name="ggg" hidden="1">{#N/A,#N/A,TRUE,"Control";#N/A,#N/A,TRUE,"Profiles"}</definedName>
    <definedName name="gggg" localSheetId="3" hidden="1">{#N/A,#N/A,FALSE,"Main 1";#N/A,#N/A,FALSE,"Main 2";#N/A,#N/A,FALSE,"Main 3";#N/A,#N/A,FALSE,"Page 4 &amp; 5 (TOC on TOC)";#N/A,#N/A,FALSE,"Page 6 (Period Comp)";#N/A,#N/A,FALSE,"Page 7 (TRCs)";#N/A,#N/A,FALSE,"Page 8 (IMCs)";#N/A,#N/A,FALSE,"Page 9 (Operators)";#N/A,#N/A,FALSE,"Page 10 (Passengers)";#N/A,#N/A,FALSE,"Page 11 (Freight)";#N/A,#N/A,FALSE,"Page 12";#N/A,#N/A,FALSE,"Page 13";#N/A,#N/A,FALSE,"Page 14";#N/A,#N/A,FALSE,"Page 15";#N/A,#N/A,FALSE,"Page 16";#N/A,#N/A,FALSE,"Page 17 (Anglia)";#N/A,#N/A,FALSE,"Page 18 (LNE)";#N/A,#N/A,FALSE,"Page 19 (Scotland)";#N/A,#N/A,FALSE,"Page 20 (NW)";#N/A,#N/A,FALSE,"Page 21 (Midlands)";#N/A,#N/A,FALSE,"Page 22 (Great Western)";#N/A,#N/A,FALSE,"Page 23 (Southern)";#N/A,#N/A,FALSE,"Sheet 26";#N/A,#N/A,FALSE,"Pages 24 &amp; 25 (Charter)";#N/A,#N/A,FALSE,"Sheet 27";#N/A,#N/A,FALSE,"Page 28";#N/A,#N/A,FALSE,"Page 29";#N/A,#N/A,FALSE,"Page 30"}</definedName>
    <definedName name="gggg" hidden="1">{#N/A,#N/A,FALSE,"Main 1";#N/A,#N/A,FALSE,"Main 2";#N/A,#N/A,FALSE,"Main 3";#N/A,#N/A,FALSE,"Page 4 &amp; 5 (TOC on TOC)";#N/A,#N/A,FALSE,"Page 6 (Period Comp)";#N/A,#N/A,FALSE,"Page 7 (TRCs)";#N/A,#N/A,FALSE,"Page 8 (IMCs)";#N/A,#N/A,FALSE,"Page 9 (Operators)";#N/A,#N/A,FALSE,"Page 10 (Passengers)";#N/A,#N/A,FALSE,"Page 11 (Freight)";#N/A,#N/A,FALSE,"Page 12";#N/A,#N/A,FALSE,"Page 13";#N/A,#N/A,FALSE,"Page 14";#N/A,#N/A,FALSE,"Page 15";#N/A,#N/A,FALSE,"Page 16";#N/A,#N/A,FALSE,"Page 17 (Anglia)";#N/A,#N/A,FALSE,"Page 18 (LNE)";#N/A,#N/A,FALSE,"Page 19 (Scotland)";#N/A,#N/A,FALSE,"Page 20 (NW)";#N/A,#N/A,FALSE,"Page 21 (Midlands)";#N/A,#N/A,FALSE,"Page 22 (Great Western)";#N/A,#N/A,FALSE,"Page 23 (Southern)";#N/A,#N/A,FALSE,"Sheet 26";#N/A,#N/A,FALSE,"Pages 24 &amp; 25 (Charter)";#N/A,#N/A,FALSE,"Sheet 27";#N/A,#N/A,FALSE,"Page 28";#N/A,#N/A,FALSE,"Page 29";#N/A,#N/A,FALSE,"Page 30"}</definedName>
    <definedName name="ggggggggggggg"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ggggggggggggg"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GHGH"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GHGH"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ghj" localSheetId="3" hidden="1">{"year1",#N/A,FALSE,"IZT";"year2",#N/A,FALSE,"IZT"}</definedName>
    <definedName name="ghj" hidden="1">{"year1",#N/A,FALSE,"IZT";"year2",#N/A,FALSE,"IZT"}</definedName>
    <definedName name="ghkl" localSheetId="3" hidden="1">{#N/A,#N/A,TRUE,"P&amp;L HC (Nom)";#N/A,#N/A,TRUE,"BS HC (Nom)";#N/A,#N/A,TRUE,"CFlow (Nom)";#N/A,#N/A,TRUE,"P&amp;L HC (Real)";#N/A,#N/A,TRUE,"BS HC (Real)";#N/A,#N/A,TRUE,"CFlow (Real)"}</definedName>
    <definedName name="ghkl" hidden="1">{#N/A,#N/A,TRUE,"P&amp;L HC (Nom)";#N/A,#N/A,TRUE,"BS HC (Nom)";#N/A,#N/A,TRUE,"CFlow (Nom)";#N/A,#N/A,TRUE,"P&amp;L HC (Real)";#N/A,#N/A,TRUE,"BS HC (Real)";#N/A,#N/A,TRUE,"CFlow (Real)"}</definedName>
    <definedName name="gjkl"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raham"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graham"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graham2"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graham2"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gtgtjhj" localSheetId="3" hidden="1">{#N/A,#N/A,FALSE,"Sheet 7";#N/A,#N/A,FALSE,"Sheet 13"}</definedName>
    <definedName name="gtgtjhj" hidden="1">{#N/A,#N/A,FALSE,"Sheet 7";#N/A,#N/A,FALSE,"Sheet 13"}</definedName>
    <definedName name="gtr" localSheetId="3" hidden="1">{"year1",#N/A,FALSE,"IZT";"year2",#N/A,FALSE,"IZT"}</definedName>
    <definedName name="gtr" hidden="1">{"year1",#N/A,FALSE,"IZT";"year2",#N/A,FALSE,"IZT"}</definedName>
    <definedName name="gw" localSheetId="3" hidden="1">{"year1",#N/A,FALSE,"IZT";"year2",#N/A,FALSE,"IZT"}</definedName>
    <definedName name="gw" hidden="1">{"year1",#N/A,FALSE,"IZT";"year2",#N/A,FALSE,"IZT"}</definedName>
    <definedName name="hare"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hare"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hg"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hg"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hgdf" localSheetId="3" hidden="1">{#N/A,#N/A,FALSE,"HCA";#N/A,#N/A,FALSE,"Revenue";#N/A,#N/A,FALSE,"Opex";#N/A,#N/A,FALSE,"AMP"}</definedName>
    <definedName name="hgdf" hidden="1">{#N/A,#N/A,FALSE,"HCA";#N/A,#N/A,FALSE,"Revenue";#N/A,#N/A,FALSE,"Opex";#N/A,#N/A,FALSE,"AMP"}</definedName>
    <definedName name="hh"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hh"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hhh" localSheetId="3" hidden="1">{"year1",#N/A,FALSE,"IZT";"year2",#N/A,FALSE,"IZT"}</definedName>
    <definedName name="hhh" hidden="1">{"year1",#N/A,FALSE,"IZT";"year2",#N/A,FALSE,"IZT"}</definedName>
    <definedName name="hjl" localSheetId="3" hidden="1">{#N/A,#N/A,TRUE,"FA 1 &amp; 2";#N/A,#N/A,TRUE,"FA 3 &amp; 4";#N/A,#N/A,TRUE,"FA 5 &amp; 6";#N/A,#N/A,TRUE,"FA 7 &amp; 8";#N/A,#N/A,TRUE,"FA 9 &amp; 10";#N/A,#N/A,TRUE,"FA 11";#N/A,#N/A,TRUE,"FA 12";#N/A,#N/A,TRUE,"FA 13";#N/A,#N/A,TRUE,"FA 14 &amp; 15"}</definedName>
    <definedName name="hjl" hidden="1">{#N/A,#N/A,TRUE,"FA 1 &amp; 2";#N/A,#N/A,TRUE,"FA 3 &amp; 4";#N/A,#N/A,TRUE,"FA 5 &amp; 6";#N/A,#N/A,TRUE,"FA 7 &amp; 8";#N/A,#N/A,TRUE,"FA 9 &amp; 10";#N/A,#N/A,TRUE,"FA 11";#N/A,#N/A,TRUE,"FA 12";#N/A,#N/A,TRUE,"FA 13";#N/A,#N/A,TRUE,"FA 14 &amp; 15"}</definedName>
    <definedName name="j" localSheetId="3" hidden="1">{#N/A,#N/A,TRUE,"FA 1 &amp; 2";#N/A,#N/A,TRUE,"FA 3 &amp; 4";#N/A,#N/A,TRUE,"FA 5 &amp; 6";#N/A,#N/A,TRUE,"FA 7 &amp; 8";#N/A,#N/A,TRUE,"FA 9 &amp; 10";#N/A,#N/A,TRUE,"FA 11";#N/A,#N/A,TRUE,"FA 12";#N/A,#N/A,TRUE,"FA 13";#N/A,#N/A,TRUE,"FA 14 &amp; 15"}</definedName>
    <definedName name="j" hidden="1">{#N/A,#N/A,TRUE,"FA 1 &amp; 2";#N/A,#N/A,TRUE,"FA 3 &amp; 4";#N/A,#N/A,TRUE,"FA 5 &amp; 6";#N/A,#N/A,TRUE,"FA 7 &amp; 8";#N/A,#N/A,TRUE,"FA 9 &amp; 10";#N/A,#N/A,TRUE,"FA 11";#N/A,#N/A,TRUE,"FA 12";#N/A,#N/A,TRUE,"FA 13";#N/A,#N/A,TRUE,"FA 14 &amp; 15"}</definedName>
    <definedName name="Kent_Input">#REF!</definedName>
    <definedName name="Kent_SC">#REF!</definedName>
    <definedName name="Kent_Track">#REF!</definedName>
    <definedName name="kkcgh" localSheetId="3" hidden="1">{"year1",#N/A,FALSE,"IZT";"year2",#N/A,FALSE,"IZT"}</definedName>
    <definedName name="kkcgh" hidden="1">{"year1",#N/A,FALSE,"IZT";"year2",#N/A,FALSE,"IZT"}</definedName>
    <definedName name="kkk" localSheetId="3" hidden="1">{#N/A,#N/A,TRUE,"P&amp;L HC (Nom)";#N/A,#N/A,TRUE,"BS HC (Nom)";#N/A,#N/A,TRUE,"CFlow (Nom)";#N/A,#N/A,TRUE,"P&amp;L HC (Real)";#N/A,#N/A,TRUE,"BS HC (Real)";#N/A,#N/A,TRUE,"CFlow (Real)"}</definedName>
    <definedName name="kkk" hidden="1">{#N/A,#N/A,TRUE,"P&amp;L HC (Nom)";#N/A,#N/A,TRUE,"BS HC (Nom)";#N/A,#N/A,TRUE,"CFlow (Nom)";#N/A,#N/A,TRUE,"P&amp;L HC (Real)";#N/A,#N/A,TRUE,"BS HC (Real)";#N/A,#N/A,TRUE,"CFlow (Real)"}</definedName>
    <definedName name="km_per_mile">#REF!</definedName>
    <definedName name="ll"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ll"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lll"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ll" localSheetId="3" hidden="1">{#N/A,#N/A,TRUE,"FA 1 &amp; 2";#N/A,#N/A,TRUE,"FA 3 &amp; 4";#N/A,#N/A,TRUE,"FA 5 &amp; 6";#N/A,#N/A,TRUE,"FA 7 &amp; 8";#N/A,#N/A,TRUE,"FA 9 &amp; 10";#N/A,#N/A,TRUE,"FA 11";#N/A,#N/A,TRUE,"FA 12";#N/A,#N/A,TRUE,"FA 13";#N/A,#N/A,TRUE,"FA 14 &amp; 15"}</definedName>
    <definedName name="lllll" hidden="1">{#N/A,#N/A,TRUE,"FA 1 &amp; 2";#N/A,#N/A,TRUE,"FA 3 &amp; 4";#N/A,#N/A,TRUE,"FA 5 &amp; 6";#N/A,#N/A,TRUE,"FA 7 &amp; 8";#N/A,#N/A,TRUE,"FA 9 &amp; 10";#N/A,#N/A,TRUE,"FA 11";#N/A,#N/A,TRUE,"FA 12";#N/A,#N/A,TRUE,"FA 13";#N/A,#N/A,TRUE,"FA 14 &amp; 15"}</definedName>
    <definedName name="LNE_Input">#REF!</definedName>
    <definedName name="LNE_SC">#REF!</definedName>
    <definedName name="LNE_Track">#REF!</definedName>
    <definedName name="LNW_Input">#REF!</definedName>
    <definedName name="LNW_SC">#REF!</definedName>
    <definedName name="LNW_Track">#REF!</definedName>
    <definedName name="lpo" localSheetId="3" hidden="1">{"year1",#N/A,FALSE,"IZT";"year2",#N/A,FALSE,"IZT"}</definedName>
    <definedName name="lpo" hidden="1">{"year1",#N/A,FALSE,"IZT";"year2",#N/A,FALSE,"IZT"}</definedName>
    <definedName name="m" localSheetId="3" hidden="1">{#N/A,#N/A,FALSE,"Page 30";#N/A,#N/A,FALSE,"Page 29";#N/A,#N/A,FALSE,"Page 28";#N/A,#N/A,FALSE,"Sheet 27";#N/A,#N/A,FALSE,"Sheet 26";#N/A,#N/A,FALSE,"Pages 24 &amp; 25 (Charter)";#N/A,#N/A,FALSE,"Page 23 (Southern)";#N/A,#N/A,FALSE,"Page 22 (Great Western)";#N/A,#N/A,FALSE,"Page 21 (Midlands)";#N/A,#N/A,FALSE,"Page 20 (NW)";#N/A,#N/A,FALSE,"Page 19 (Scotland)";#N/A,#N/A,FALSE,"Page 18 (LNE)";#N/A,#N/A,FALSE,"Page 17 (Anglia)";#N/A,#N/A,FALSE,"Page 16";#N/A,#N/A,FALSE,"Page 15";#N/A,#N/A,FALSE,"Page 14";#N/A,#N/A,FALSE,"Page 13";#N/A,#N/A,FALSE,"Page 12";#N/A,#N/A,FALSE,"Page 11 (Freight)";#N/A,#N/A,FALSE,"Page 10 (Passengers)";#N/A,#N/A,FALSE,"Page 9 (Operators)";#N/A,#N/A,FALSE,"Page 8 (IMCs)";#N/A,#N/A,FALSE,"Page 7 (TRCs)";#N/A,#N/A,FALSE,"Page 6 (Period Comp)";#N/A,#N/A,FALSE,"Page 4 &amp; 5 (TOC on TOC)";#N/A,#N/A,FALSE,"Main 3";#N/A,#N/A,FALSE,"Main 2";#N/A,#N/A,FALSE,"Main 1";#N/A,#N/A,FALSE,"Title"}</definedName>
    <definedName name="m" hidden="1">{#N/A,#N/A,FALSE,"Page 30";#N/A,#N/A,FALSE,"Page 29";#N/A,#N/A,FALSE,"Page 28";#N/A,#N/A,FALSE,"Sheet 27";#N/A,#N/A,FALSE,"Sheet 26";#N/A,#N/A,FALSE,"Pages 24 &amp; 25 (Charter)";#N/A,#N/A,FALSE,"Page 23 (Southern)";#N/A,#N/A,FALSE,"Page 22 (Great Western)";#N/A,#N/A,FALSE,"Page 21 (Midlands)";#N/A,#N/A,FALSE,"Page 20 (NW)";#N/A,#N/A,FALSE,"Page 19 (Scotland)";#N/A,#N/A,FALSE,"Page 18 (LNE)";#N/A,#N/A,FALSE,"Page 17 (Anglia)";#N/A,#N/A,FALSE,"Page 16";#N/A,#N/A,FALSE,"Page 15";#N/A,#N/A,FALSE,"Page 14";#N/A,#N/A,FALSE,"Page 13";#N/A,#N/A,FALSE,"Page 12";#N/A,#N/A,FALSE,"Page 11 (Freight)";#N/A,#N/A,FALSE,"Page 10 (Passengers)";#N/A,#N/A,FALSE,"Page 9 (Operators)";#N/A,#N/A,FALSE,"Page 8 (IMCs)";#N/A,#N/A,FALSE,"Page 7 (TRCs)";#N/A,#N/A,FALSE,"Page 6 (Period Comp)";#N/A,#N/A,FALSE,"Page 4 &amp; 5 (TOC on TOC)";#N/A,#N/A,FALSE,"Main 3";#N/A,#N/A,FALSE,"Main 2";#N/A,#N/A,FALSE,"Main 1";#N/A,#N/A,FALSE,"Title"}</definedName>
    <definedName name="Miles"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Miles"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mmm" localSheetId="3" hidden="1">{"year1",#N/A,FALSE,"IZT";"year2",#N/A,FALSE,"IZT"}</definedName>
    <definedName name="mmm" hidden="1">{"year1",#N/A,FALSE,"IZT";"year2",#N/A,FALSE,"IZT"}</definedName>
    <definedName name="mmmmmmmmmmmmmmmmmmmmmmmmmmm" localSheetId="3" hidden="1">{#N/A,#N/A,FALSE,"Main 1";#N/A,#N/A,FALSE,"Main 2";#N/A,#N/A,FALSE,"Main 3";#N/A,#N/A,FALSE,"Page 4 &amp; 5 (TOC on TOC)";#N/A,#N/A,FALSE,"Page 6 (Period Comp)";#N/A,#N/A,FALSE,"Page 7 (TRCs)";#N/A,#N/A,FALSE,"Page 8 (IMCs)";#N/A,#N/A,FALSE,"Page 9 (Operators)";#N/A,#N/A,FALSE,"Page 10 (Passengers)";#N/A,#N/A,FALSE,"Page 11 (Freight)";#N/A,#N/A,FALSE,"Page 12";#N/A,#N/A,FALSE,"Page 13";#N/A,#N/A,FALSE,"Page 14";#N/A,#N/A,FALSE,"Page 15";#N/A,#N/A,FALSE,"Page 16";#N/A,#N/A,FALSE,"Page 17 (Anglia)";#N/A,#N/A,FALSE,"Page 18 (LNE)";#N/A,#N/A,FALSE,"Page 19 (Scotland)";#N/A,#N/A,FALSE,"Page 20 (NW)";#N/A,#N/A,FALSE,"Page 21 (Midlands)";#N/A,#N/A,FALSE,"Page 22 (Great Western)";#N/A,#N/A,FALSE,"Page 23 (Southern)";#N/A,#N/A,FALSE,"Sheet 26";#N/A,#N/A,FALSE,"Pages 24 &amp; 25 (Charter)";#N/A,#N/A,FALSE,"Sheet 27";#N/A,#N/A,FALSE,"Page 28";#N/A,#N/A,FALSE,"Page 29";#N/A,#N/A,FALSE,"Page 30"}</definedName>
    <definedName name="mmmmmmmmmmmmmmmmmmmmmmmmmmm" hidden="1">{#N/A,#N/A,FALSE,"Main 1";#N/A,#N/A,FALSE,"Main 2";#N/A,#N/A,FALSE,"Main 3";#N/A,#N/A,FALSE,"Page 4 &amp; 5 (TOC on TOC)";#N/A,#N/A,FALSE,"Page 6 (Period Comp)";#N/A,#N/A,FALSE,"Page 7 (TRCs)";#N/A,#N/A,FALSE,"Page 8 (IMCs)";#N/A,#N/A,FALSE,"Page 9 (Operators)";#N/A,#N/A,FALSE,"Page 10 (Passengers)";#N/A,#N/A,FALSE,"Page 11 (Freight)";#N/A,#N/A,FALSE,"Page 12";#N/A,#N/A,FALSE,"Page 13";#N/A,#N/A,FALSE,"Page 14";#N/A,#N/A,FALSE,"Page 15";#N/A,#N/A,FALSE,"Page 16";#N/A,#N/A,FALSE,"Page 17 (Anglia)";#N/A,#N/A,FALSE,"Page 18 (LNE)";#N/A,#N/A,FALSE,"Page 19 (Scotland)";#N/A,#N/A,FALSE,"Page 20 (NW)";#N/A,#N/A,FALSE,"Page 21 (Midlands)";#N/A,#N/A,FALSE,"Page 22 (Great Western)";#N/A,#N/A,FALSE,"Page 23 (Southern)";#N/A,#N/A,FALSE,"Sheet 26";#N/A,#N/A,FALSE,"Pages 24 &amp; 25 (Charter)";#N/A,#N/A,FALSE,"Sheet 27";#N/A,#N/A,FALSE,"Page 28";#N/A,#N/A,FALSE,"Page 29";#N/A,#N/A,FALSE,"Page 30"}</definedName>
    <definedName name="new" localSheetId="3">{#N/A,#N/A,TRUE,"Provisions and pensions";#N/A,#N/A,TRUE,"AMP";#N/A,#N/A,TRUE,"Debt";#N/A,#N/A,TRUE,"WC";#N/A,#N/A,TRUE,"Cash";#N/A,#N/A,TRUE,"Divis";#N/A,#N/A,TRUE,"Tax";#N/A,#N/A,TRUE,"Losses and ACT";#N/A,#N/A,TRUE,"Profit uplifts";#N/A,#N/A,TRUE,"Enhancement data"}</definedName>
    <definedName name="new">{#N/A,#N/A,TRUE,"Provisions and pensions";#N/A,#N/A,TRUE,"AMP";#N/A,#N/A,TRUE,"Debt";#N/A,#N/A,TRUE,"WC";#N/A,#N/A,TRUE,"Cash";#N/A,#N/A,TRUE,"Divis";#N/A,#N/A,TRUE,"Tax";#N/A,#N/A,TRUE,"Losses and ACT";#N/A,#N/A,TRUE,"Profit uplifts";#N/A,#N/A,TRUE,"Enhancement data"}</definedName>
    <definedName name="nn" localSheetId="3" hidden="1">{"year1",#N/A,FALSE,"IZT";"year2",#N/A,FALSE,"IZT"}</definedName>
    <definedName name="nn" hidden="1">{"year1",#N/A,FALSE,"IZT";"year2",#N/A,FALSE,"IZT"}</definedName>
    <definedName name="nnn"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oo" localSheetId="3" hidden="1">{#N/A,#N/A,TRUE,"Control";#N/A,#N/A,TRUE,"Profiles"}</definedName>
    <definedName name="ooo" hidden="1">{#N/A,#N/A,TRUE,"Control";#N/A,#N/A,TRUE,"Profiles"}</definedName>
    <definedName name="p" localSheetId="3" hidden="1">{"year1",#N/A,FALSE,"IZT";"year2",#N/A,FALSE,"IZT"}</definedName>
    <definedName name="p" hidden="1">{"year1",#N/A,FALSE,"IZT";"year2",#N/A,FALSE,"IZT"}</definedName>
    <definedName name="ppp" localSheetId="3" hidden="1">{#N/A,#N/A,TRUE,"Ratios";#N/A,#N/A,TRUE,"Graphs"}</definedName>
    <definedName name="ppp" hidden="1">{#N/A,#N/A,TRUE,"Ratios";#N/A,#N/A,TRUE,"Graphs"}</definedName>
    <definedName name="q" localSheetId="3" hidden="1">{#N/A,#N/A,TRUE,"P&amp;L CC";#N/A,#N/A,TRUE,"BS CC(Nom)"}</definedName>
    <definedName name="q" hidden="1">{#N/A,#N/A,TRUE,"P&amp;L CC";#N/A,#N/A,TRUE,"BS CC(Nom)"}</definedName>
    <definedName name="qqq" localSheetId="3" hidden="1">{"year1",#N/A,FALSE,"IZT";"year2",#N/A,FALSE,"IZT"}</definedName>
    <definedName name="qqq" hidden="1">{"year1",#N/A,FALSE,"IZT";"year2",#N/A,FALSE,"IZT"}</definedName>
    <definedName name="qqqq" localSheetId="3" hidden="1">{"year1",#N/A,FALSE,"IZT";"year2",#N/A,FALSE,"IZT"}</definedName>
    <definedName name="qqqq" hidden="1">{"year1",#N/A,FALSE,"IZT";"year2",#N/A,FALSE,"IZT"}</definedName>
    <definedName name="qrqwer" localSheetId="3" hidden="1">{#N/A,#N/A,TRUE,"Control";#N/A,#N/A,TRUE,"Profiles"}</definedName>
    <definedName name="qrqwer" hidden="1">{#N/A,#N/A,TRUE,"Control";#N/A,#N/A,TRUE,"Profiles"}</definedName>
    <definedName name="qwe"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qwe"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qweaqs"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qweaqs"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qwer"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qwer"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rerffrfr"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rerffrfr"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rmm" localSheetId="3" hidden="1">{#N/A,#N/A,TRUE,"FA 1 &amp; 2";#N/A,#N/A,TRUE,"FA 3 &amp; 4";#N/A,#N/A,TRUE,"FA 5 &amp; 6";#N/A,#N/A,TRUE,"FA 7 &amp; 8";#N/A,#N/A,TRUE,"FA 9 &amp; 10";#N/A,#N/A,TRUE,"FA 11";#N/A,#N/A,TRUE,"FA 12";#N/A,#N/A,TRUE,"FA 13";#N/A,#N/A,TRUE,"FA 14 &amp; 15"}</definedName>
    <definedName name="rmm" hidden="1">{#N/A,#N/A,TRUE,"FA 1 &amp; 2";#N/A,#N/A,TRUE,"FA 3 &amp; 4";#N/A,#N/A,TRUE,"FA 5 &amp; 6";#N/A,#N/A,TRUE,"FA 7 &amp; 8";#N/A,#N/A,TRUE,"FA 9 &amp; 10";#N/A,#N/A,TRUE,"FA 11";#N/A,#N/A,TRUE,"FA 12";#N/A,#N/A,TRUE,"FA 13";#N/A,#N/A,TRUE,"FA 14 &amp; 15"}</definedName>
    <definedName name="RouteList">#REF!</definedName>
    <definedName name="rrr" localSheetId="3" hidden="1">{#N/A,#N/A,TRUE,"Control";#N/A,#N/A,TRUE,"Profiles"}</definedName>
    <definedName name="rrr" hidden="1">{#N/A,#N/A,TRUE,"Control";#N/A,#N/A,TRUE,"Profiles"}</definedName>
    <definedName name="rrrrr" localSheetId="3" hidden="1">{"year1",#N/A,FALSE,"IZT";"year2",#N/A,FALSE,"IZT"}</definedName>
    <definedName name="rrrrr" hidden="1">{"year1",#N/A,FALSE,"IZT";"year2",#N/A,FALSE,"IZT"}</definedName>
    <definedName name="rtyy" localSheetId="3" hidden="1">{#N/A,#N/A,FALSE,"Cover";"Graphs",#N/A,FALSE,"Graphs";"KVA",#N/A,FALSE,"KVA"}</definedName>
    <definedName name="rtyy" hidden="1">{#N/A,#N/A,FALSE,"Cover";"Graphs",#N/A,FALSE,"Graphs";"KVA",#N/A,FALSE,"KVA"}</definedName>
    <definedName name="rwa" localSheetId="3" hidden="1">{#N/A,#N/A,TRUE,"FA 1 &amp; 2";#N/A,#N/A,TRUE,"FA 3 &amp; 4";#N/A,#N/A,TRUE,"FA 5 &amp; 6";#N/A,#N/A,TRUE,"FA 7 &amp; 8";#N/A,#N/A,TRUE,"FA 9 &amp; 10";#N/A,#N/A,TRUE,"FA 11";#N/A,#N/A,TRUE,"FA 12";#N/A,#N/A,TRUE,"FA 13";#N/A,#N/A,TRUE,"FA 14 &amp; 15"}</definedName>
    <definedName name="rwa" hidden="1">{#N/A,#N/A,TRUE,"FA 1 &amp; 2";#N/A,#N/A,TRUE,"FA 3 &amp; 4";#N/A,#N/A,TRUE,"FA 5 &amp; 6";#N/A,#N/A,TRUE,"FA 7 &amp; 8";#N/A,#N/A,TRUE,"FA 9 &amp; 10";#N/A,#N/A,TRUE,"FA 11";#N/A,#N/A,TRUE,"FA 12";#N/A,#N/A,TRUE,"FA 13";#N/A,#N/A,TRUE,"FA 14 &amp; 15"}</definedName>
    <definedName name="ryssryi" localSheetId="3" hidden="1">{#N/A,#N/A,FALSE,"Trends - KPI's 1";#N/A,#N/A,FALSE,"Trends - KPI's 2";#N/A,#N/A,FALSE,"Level 1 &amp; 2 KPIs";#N/A,#N/A,FALSE,"Level 3 KPIs"}</definedName>
    <definedName name="ryssryi" hidden="1">{#N/A,#N/A,FALSE,"Trends - KPI's 1";#N/A,#N/A,FALSE,"Trends - KPI's 2";#N/A,#N/A,FALSE,"Level 1 &amp; 2 KPIs";#N/A,#N/A,FALSE,"Level 3 KPIs"}</definedName>
    <definedName name="sad"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sad"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Scotland_Input">#REF!</definedName>
    <definedName name="Scotland_SC">#REF!</definedName>
    <definedName name="Scotland_Track">#REF!</definedName>
    <definedName name="sdfbhsf" localSheetId="3" hidden="1">{"year1",#N/A,FALSE,"IZT";"year2",#N/A,FALSE,"IZT"}</definedName>
    <definedName name="sdfbhsf" hidden="1">{"year1",#N/A,FALSE,"IZT";"year2",#N/A,FALSE,"IZT"}</definedName>
    <definedName name="sdfsfddf"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sdfsfddf"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sdsfdf"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sdsfdf"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sdw" localSheetId="3" hidden="1">{#N/A,#N/A,FALSE,"Cover";"Graphs",#N/A,FALSE,"Graphs";"KVA",#N/A,FALSE,"KVA"}</definedName>
    <definedName name="sdw" hidden="1">{#N/A,#N/A,FALSE,"Cover";"Graphs",#N/A,FALSE,"Graphs";"KVA",#N/A,FALSE,"KVA"}</definedName>
    <definedName name="SF" localSheetId="3" hidden="1">{"year1",#N/A,FALSE,"IZT";"year2",#N/A,FALSE,"IZT"}</definedName>
    <definedName name="SF" hidden="1">{"year1",#N/A,FALSE,"IZT";"year2",#N/A,FALSE,"IZT"}</definedName>
    <definedName name="sfbdsf"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sfbdsf"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sfndsfb" localSheetId="3" hidden="1">{#N/A,#N/A,TRUE,"FA 1 &amp; 2";#N/A,#N/A,TRUE,"FA 3 &amp; 4";#N/A,#N/A,TRUE,"FA 5 &amp; 6";#N/A,#N/A,TRUE,"FA 7 &amp; 8";#N/A,#N/A,TRUE,"FA 9 &amp; 10";#N/A,#N/A,TRUE,"FA 11";#N/A,#N/A,TRUE,"FA 12";#N/A,#N/A,TRUE,"FA 13";#N/A,#N/A,TRUE,"FA 14 &amp; 15"}</definedName>
    <definedName name="sfndsfb" hidden="1">{#N/A,#N/A,TRUE,"FA 1 &amp; 2";#N/A,#N/A,TRUE,"FA 3 &amp; 4";#N/A,#N/A,TRUE,"FA 5 &amp; 6";#N/A,#N/A,TRUE,"FA 7 &amp; 8";#N/A,#N/A,TRUE,"FA 9 &amp; 10";#N/A,#N/A,TRUE,"FA 11";#N/A,#N/A,TRUE,"FA 12";#N/A,#N/A,TRUE,"FA 13";#N/A,#N/A,TRUE,"FA 14 &amp; 15"}</definedName>
    <definedName name="sheet"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sheet"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sodoff"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sodoff"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sryidfy" localSheetId="3" hidden="1">{#N/A,#N/A,FALSE,"Sheet 7";#N/A,#N/A,FALSE,"Sheet 13"}</definedName>
    <definedName name="sryidfy" hidden="1">{#N/A,#N/A,FALSE,"Sheet 7";#N/A,#N/A,FALSE,"Sheet 13"}</definedName>
    <definedName name="ss"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ss"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ssff" localSheetId="3" hidden="1">{#N/A,#N/A,TRUE,"FA 1 &amp; 2";#N/A,#N/A,TRUE,"FA 3 &amp; 4";#N/A,#N/A,TRUE,"FA 5 &amp; 6";#N/A,#N/A,TRUE,"FA 7 &amp; 8";#N/A,#N/A,TRUE,"FA 9 &amp; 10";#N/A,#N/A,TRUE,"FA 11";#N/A,#N/A,TRUE,"FA 12";#N/A,#N/A,TRUE,"FA 13";#N/A,#N/A,TRUE,"FA 14 &amp; 15"}</definedName>
    <definedName name="ssff" hidden="1">{#N/A,#N/A,TRUE,"FA 1 &amp; 2";#N/A,#N/A,TRUE,"FA 3 &amp; 4";#N/A,#N/A,TRUE,"FA 5 &amp; 6";#N/A,#N/A,TRUE,"FA 7 &amp; 8";#N/A,#N/A,TRUE,"FA 9 &amp; 10";#N/A,#N/A,TRUE,"FA 11";#N/A,#N/A,TRUE,"FA 12";#N/A,#N/A,TRUE,"FA 13";#N/A,#N/A,TRUE,"FA 14 &amp; 15"}</definedName>
    <definedName name="sss" localSheetId="3" hidden="1">{#N/A,#N/A,TRUE,"P&amp;L HC (Nom)";#N/A,#N/A,TRUE,"BS HC (Nom)";#N/A,#N/A,TRUE,"CFlow (Nom)";#N/A,#N/A,TRUE,"P&amp;L HC (Real)";#N/A,#N/A,TRUE,"BS HC (Real)";#N/A,#N/A,TRUE,"CFlow (Real)"}</definedName>
    <definedName name="sss" hidden="1">{#N/A,#N/A,TRUE,"P&amp;L HC (Nom)";#N/A,#N/A,TRUE,"BS HC (Nom)";#N/A,#N/A,TRUE,"CFlow (Nom)";#N/A,#N/A,TRUE,"P&amp;L HC (Real)";#N/A,#N/A,TRUE,"BS HC (Real)";#N/A,#N/A,TRUE,"CFlow (Real)"}</definedName>
    <definedName name="stj"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stj"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stu"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stu"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stuart"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stuart"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Sussex_Input">#REF!</definedName>
    <definedName name="Sussex_SC">#REF!</definedName>
    <definedName name="Sussex_Track">#REF!</definedName>
    <definedName name="tduokdtkyd" localSheetId="3" hidden="1">{#N/A,#N/A,FALSE,"Cover";"Graphs",#N/A,FALSE,"Graphs";"KVA",#N/A,FALSE,"KVA"}</definedName>
    <definedName name="tduokdtkyd" hidden="1">{#N/A,#N/A,FALSE,"Cover";"Graphs",#N/A,FALSE,"Graphs";"KVA",#N/A,FALSE,"KVA"}</definedName>
    <definedName name="test"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test"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tr" localSheetId="3" hidden="1">{"year1",#N/A,FALSE,"IZT";"year2",#N/A,FALSE,"IZT"}</definedName>
    <definedName name="tr" hidden="1">{"year1",#N/A,FALSE,"IZT";"year2",#N/A,FALSE,"IZT"}</definedName>
    <definedName name="track" localSheetId="3">{#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track">{#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ttt" localSheetId="3" hidden="1">{#N/A,#N/A,TRUE,"P&amp;L HC (Nom)";#N/A,#N/A,TRUE,"BS HC (Nom)";#N/A,#N/A,TRUE,"CFlow (Nom)";#N/A,#N/A,TRUE,"P&amp;L HC (Real)";#N/A,#N/A,TRUE,"BS HC (Real)";#N/A,#N/A,TRUE,"CFlow (Real)"}</definedName>
    <definedName name="ttt" hidden="1">{#N/A,#N/A,TRUE,"P&amp;L HC (Nom)";#N/A,#N/A,TRUE,"BS HC (Nom)";#N/A,#N/A,TRUE,"CFlow (Nom)";#N/A,#N/A,TRUE,"P&amp;L HC (Real)";#N/A,#N/A,TRUE,"BS HC (Real)";#N/A,#N/A,TRUE,"CFlow (Real)"}</definedName>
    <definedName name="uiouio" localSheetId="3" hidden="1">{#N/A,#N/A,TRUE,"Ratios";#N/A,#N/A,TRUE,"Graphs"}</definedName>
    <definedName name="uiouio" hidden="1">{#N/A,#N/A,TRUE,"Ratios";#N/A,#N/A,TRUE,"Graphs"}</definedName>
    <definedName name="uuu" localSheetId="3" hidden="1">{#N/A,#N/A,TRUE,"Ratios";#N/A,#N/A,TRUE,"Graphs"}</definedName>
    <definedName name="uuu" hidden="1">{#N/A,#N/A,TRUE,"Ratios";#N/A,#N/A,TRUE,"Graphs"}</definedName>
    <definedName name="vgfnt"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vgfnt"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vvv"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v" localSheetId="3" hidden="1">{#N/A,#N/A,TRUE,"FA 1 &amp; 2";#N/A,#N/A,TRUE,"FA 3 &amp; 4";#N/A,#N/A,TRUE,"FA 5 &amp; 6";#N/A,#N/A,TRUE,"FA 7 &amp; 8";#N/A,#N/A,TRUE,"FA 9 &amp; 10";#N/A,#N/A,TRUE,"FA 11";#N/A,#N/A,TRUE,"FA 12";#N/A,#N/A,TRUE,"FA 13";#N/A,#N/A,TRUE,"FA 14 &amp; 15"}</definedName>
    <definedName name="vvvv" hidden="1">{#N/A,#N/A,TRUE,"FA 1 &amp; 2";#N/A,#N/A,TRUE,"FA 3 &amp; 4";#N/A,#N/A,TRUE,"FA 5 &amp; 6";#N/A,#N/A,TRUE,"FA 7 &amp; 8";#N/A,#N/A,TRUE,"FA 9 &amp; 10";#N/A,#N/A,TRUE,"FA 11";#N/A,#N/A,TRUE,"FA 12";#N/A,#N/A,TRUE,"FA 13";#N/A,#N/A,TRUE,"FA 14 &amp; 15"}</definedName>
    <definedName name="w" localSheetId="3" hidden="1">{"year1",#N/A,FALSE,"IZT";"year2",#N/A,FALSE,"IZT"}</definedName>
    <definedName name="w" hidden="1">{"year1",#N/A,FALSE,"IZT";"year2",#N/A,FALSE,"IZT"}</definedName>
    <definedName name="Wales_Input">#REF!</definedName>
    <definedName name="Wales_SC">#REF!</definedName>
    <definedName name="Wales_Track">#REF!</definedName>
    <definedName name="WC" localSheetId="3" hidden="1">{"year1",#N/A,FALSE,"IZT";"year2",#N/A,FALSE,"IZT"}</definedName>
    <definedName name="WC" hidden="1">{"year1",#N/A,FALSE,"IZT";"year2",#N/A,FALSE,"IZT"}</definedName>
    <definedName name="wcaaa"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aaa"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aaaa" localSheetId="3" hidden="1">{"year1",#N/A,FALSE,"IZT";"year2",#N/A,FALSE,"IZT"}</definedName>
    <definedName name="wcaaaa" hidden="1">{"year1",#N/A,FALSE,"IZT";"year2",#N/A,FALSE,"IZT"}</definedName>
    <definedName name="wcaaaaa"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aaaaa"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aaaaaaaa" localSheetId="3" hidden="1">{#N/A,#N/A,TRUE,"FA 1 &amp; 2";#N/A,#N/A,TRUE,"FA 3 &amp; 4";#N/A,#N/A,TRUE,"FA 5 &amp; 6";#N/A,#N/A,TRUE,"FA 7 &amp; 8";#N/A,#N/A,TRUE,"FA 9 &amp; 10";#N/A,#N/A,TRUE,"FA 11";#N/A,#N/A,TRUE,"FA 12";#N/A,#N/A,TRUE,"FA 13";#N/A,#N/A,TRUE,"FA 14 &amp; 15"}</definedName>
    <definedName name="wcaaaaaaaa" hidden="1">{#N/A,#N/A,TRUE,"FA 1 &amp; 2";#N/A,#N/A,TRUE,"FA 3 &amp; 4";#N/A,#N/A,TRUE,"FA 5 &amp; 6";#N/A,#N/A,TRUE,"FA 7 &amp; 8";#N/A,#N/A,TRUE,"FA 9 &amp; 10";#N/A,#N/A,TRUE,"FA 11";#N/A,#N/A,TRUE,"FA 12";#N/A,#N/A,TRUE,"FA 13";#N/A,#N/A,TRUE,"FA 14 &amp; 15"}</definedName>
    <definedName name="wcadhgzdb"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adhgzdb"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aeg"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aeg"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b"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b"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bb"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bb"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bbb" localSheetId="3" hidden="1">{#N/A,#N/A,TRUE,"FA 1 &amp; 2";#N/A,#N/A,TRUE,"FA 3 &amp; 4";#N/A,#N/A,TRUE,"FA 5 &amp; 6";#N/A,#N/A,TRUE,"FA 7 &amp; 8";#N/A,#N/A,TRUE,"FA 9 &amp; 10";#N/A,#N/A,TRUE,"FA 11";#N/A,#N/A,TRUE,"FA 12";#N/A,#N/A,TRUE,"FA 13";#N/A,#N/A,TRUE,"FA 14 &amp; 15"}</definedName>
    <definedName name="wcbbb" hidden="1">{#N/A,#N/A,TRUE,"FA 1 &amp; 2";#N/A,#N/A,TRUE,"FA 3 &amp; 4";#N/A,#N/A,TRUE,"FA 5 &amp; 6";#N/A,#N/A,TRUE,"FA 7 &amp; 8";#N/A,#N/A,TRUE,"FA 9 &amp; 10";#N/A,#N/A,TRUE,"FA 11";#N/A,#N/A,TRUE,"FA 12";#N/A,#N/A,TRUE,"FA 13";#N/A,#N/A,TRUE,"FA 14 &amp; 15"}</definedName>
    <definedName name="wcbbbbb" localSheetId="3" hidden="1">{"year1",#N/A,FALSE,"IZT";"year2",#N/A,FALSE,"IZT"}</definedName>
    <definedName name="wcbbbbb" hidden="1">{"year1",#N/A,FALSE,"IZT";"year2",#N/A,FALSE,"IZT"}</definedName>
    <definedName name="wcbbbbbbbb" localSheetId="3" hidden="1">{#N/A,#N/A,TRUE,"FA 1 &amp; 2";#N/A,#N/A,TRUE,"FA 3 &amp; 4";#N/A,#N/A,TRUE,"FA 5 &amp; 6";#N/A,#N/A,TRUE,"FA 7 &amp; 8";#N/A,#N/A,TRUE,"FA 9 &amp; 10";#N/A,#N/A,TRUE,"FA 11";#N/A,#N/A,TRUE,"FA 12";#N/A,#N/A,TRUE,"FA 13";#N/A,#N/A,TRUE,"FA 14 &amp; 15"}</definedName>
    <definedName name="wcbbbbbbbb" hidden="1">{#N/A,#N/A,TRUE,"FA 1 &amp; 2";#N/A,#N/A,TRUE,"FA 3 &amp; 4";#N/A,#N/A,TRUE,"FA 5 &amp; 6";#N/A,#N/A,TRUE,"FA 7 &amp; 8";#N/A,#N/A,TRUE,"FA 9 &amp; 10";#N/A,#N/A,TRUE,"FA 11";#N/A,#N/A,TRUE,"FA 12";#N/A,#N/A,TRUE,"FA 13";#N/A,#N/A,TRUE,"FA 14 &amp; 15"}</definedName>
    <definedName name="wcbnmbm"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bnmbm"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cbsb" localSheetId="3" hidden="1">{#N/A,#N/A,TRUE,"FA 1 &amp; 2";#N/A,#N/A,TRUE,"FA 3 &amp; 4";#N/A,#N/A,TRUE,"FA 5 &amp; 6";#N/A,#N/A,TRUE,"FA 7 &amp; 8";#N/A,#N/A,TRUE,"FA 9 &amp; 10";#N/A,#N/A,TRUE,"FA 11";#N/A,#N/A,TRUE,"FA 12";#N/A,#N/A,TRUE,"FA 13";#N/A,#N/A,TRUE,"FA 14 &amp; 15"}</definedName>
    <definedName name="wccbsb" hidden="1">{#N/A,#N/A,TRUE,"FA 1 &amp; 2";#N/A,#N/A,TRUE,"FA 3 &amp; 4";#N/A,#N/A,TRUE,"FA 5 &amp; 6";#N/A,#N/A,TRUE,"FA 7 &amp; 8";#N/A,#N/A,TRUE,"FA 9 &amp; 10";#N/A,#N/A,TRUE,"FA 11";#N/A,#N/A,TRUE,"FA 12";#N/A,#N/A,TRUE,"FA 13";#N/A,#N/A,TRUE,"FA 14 &amp; 15"}</definedName>
    <definedName name="wccc" localSheetId="3" hidden="1">{"year1",#N/A,FALSE,"IZT";"year2",#N/A,FALSE,"IZT"}</definedName>
    <definedName name="wccc" hidden="1">{"year1",#N/A,FALSE,"IZT";"year2",#N/A,FALSE,"IZT"}</definedName>
    <definedName name="wcccc" localSheetId="3" hidden="1">{"year1",#N/A,FALSE,"IZT";"year2",#N/A,FALSE,"IZT"}</definedName>
    <definedName name="wcccc" hidden="1">{"year1",#N/A,FALSE,"IZT";"year2",#N/A,FALSE,"IZT"}</definedName>
    <definedName name="wccccc"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cccc"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ccl"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ccl"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d"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d"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delete" localSheetId="3" hidden="1">{#N/A,#N/A,TRUE,"Inflation";#N/A,#N/A,TRUE,"HCA Summary";#N/A,#N/A,TRUE,"Operating ratio graphs";#N/A,#N/A,TRUE,"HCA";#N/A,#N/A,TRUE,"Revenue";#N/A,#N/A,TRUE,"Opex";#N/A,#N/A,TRUE,"Fixed assets";#N/A,#N/A,TRUE,"Reserves"}</definedName>
    <definedName name="wcdelete" hidden="1">{#N/A,#N/A,TRUE,"Inflation";#N/A,#N/A,TRUE,"HCA Summary";#N/A,#N/A,TRUE,"Operating ratio graphs";#N/A,#N/A,TRUE,"HCA";#N/A,#N/A,TRUE,"Revenue";#N/A,#N/A,TRUE,"Opex";#N/A,#N/A,TRUE,"Fixed assets";#N/A,#N/A,TRUE,"Reserves"}</definedName>
    <definedName name="wcdelete1" localSheetId="3" hidden="1">{#N/A,#N/A,TRUE,"FA 1 &amp; 2";#N/A,#N/A,TRUE,"FA 3 &amp; 4";#N/A,#N/A,TRUE,"FA 5 &amp; 6";#N/A,#N/A,TRUE,"FA 7 &amp; 8";#N/A,#N/A,TRUE,"FA 9 &amp; 10";#N/A,#N/A,TRUE,"FA 11";#N/A,#N/A,TRUE,"FA 12";#N/A,#N/A,TRUE,"FA 13";#N/A,#N/A,TRUE,"FA 14 &amp; 15"}</definedName>
    <definedName name="wcdelete1" hidden="1">{#N/A,#N/A,TRUE,"FA 1 &amp; 2";#N/A,#N/A,TRUE,"FA 3 &amp; 4";#N/A,#N/A,TRUE,"FA 5 &amp; 6";#N/A,#N/A,TRUE,"FA 7 &amp; 8";#N/A,#N/A,TRUE,"FA 9 &amp; 10";#N/A,#N/A,TRUE,"FA 11";#N/A,#N/A,TRUE,"FA 12";#N/A,#N/A,TRUE,"FA 13";#N/A,#N/A,TRUE,"FA 14 &amp; 15"}</definedName>
    <definedName name="wcdelete2"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delete2"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delete3" localSheetId="3" hidden="1">{"outturn",#N/A,TRUE,"HCA";#N/A,#N/A,TRUE,"HCA Summary";#N/A,#N/A,TRUE,"Operating ratio graphs";"Profit and loss",#N/A,TRUE,"HCA"}</definedName>
    <definedName name="wcdelete3" hidden="1">{"outturn",#N/A,TRUE,"HCA";#N/A,#N/A,TRUE,"HCA Summary";#N/A,#N/A,TRUE,"Operating ratio graphs";"Profit and loss",#N/A,TRUE,"HCA"}</definedName>
    <definedName name="wcdelete4" localSheetId="3" hidden="1">{#N/A,#N/A,FALSE,"HCA";#N/A,#N/A,FALSE,"Revenue";#N/A,#N/A,FALSE,"Opex";#N/A,#N/A,FALSE,"AMP"}</definedName>
    <definedName name="wcdelete4" hidden="1">{#N/A,#N/A,FALSE,"HCA";#N/A,#N/A,FALSE,"Revenue";#N/A,#N/A,FALSE,"Opex";#N/A,#N/A,FALSE,"AMP"}</definedName>
    <definedName name="wcdelete5" localSheetId="3" hidden="1">{#N/A,#N/A,TRUE,"Provisions and pensions";#N/A,#N/A,TRUE,"AMP";#N/A,#N/A,TRUE,"Debt";#N/A,#N/A,TRUE,"WC";#N/A,#N/A,TRUE,"Cash";#N/A,#N/A,TRUE,"Divis";#N/A,#N/A,TRUE,"Tax";#N/A,#N/A,TRUE,"Losses and ACT";#N/A,#N/A,TRUE,"Profit uplifts";#N/A,#N/A,TRUE,"Enhancement data"}</definedName>
    <definedName name="wcdelete5" hidden="1">{#N/A,#N/A,TRUE,"Provisions and pensions";#N/A,#N/A,TRUE,"AMP";#N/A,#N/A,TRUE,"Debt";#N/A,#N/A,TRUE,"WC";#N/A,#N/A,TRUE,"Cash";#N/A,#N/A,TRUE,"Divis";#N/A,#N/A,TRUE,"Tax";#N/A,#N/A,TRUE,"Losses and ACT";#N/A,#N/A,TRUE,"Profit uplifts";#N/A,#N/A,TRUE,"Enhancement data"}</definedName>
    <definedName name="wcdelete6" localSheetId="3" hidden="1">{#N/A,#N/A,TRUE,"HCA";#N/A,#N/A,TRUE,"Tax";#N/A,#N/A,TRUE,"Losses and ACT";#N/A,#N/A,TRUE,"Divis";#N/A,#N/A,TRUE,"Reserves";#N/A,#N/A,TRUE,"Enhancement data"}</definedName>
    <definedName name="wcdelete6" hidden="1">{#N/A,#N/A,TRUE,"HCA";#N/A,#N/A,TRUE,"Tax";#N/A,#N/A,TRUE,"Losses and ACT";#N/A,#N/A,TRUE,"Divis";#N/A,#N/A,TRUE,"Reserves";#N/A,#N/A,TRUE,"Enhancement data"}</definedName>
    <definedName name="wcdfbdfb" localSheetId="3" hidden="1">{"year1",#N/A,FALSE,"IZT";"year2",#N/A,FALSE,"IZT"}</definedName>
    <definedName name="wcdfbdfb" hidden="1">{"year1",#N/A,FALSE,"IZT";"year2",#N/A,FALSE,"IZT"}</definedName>
    <definedName name="wcdfbdfbd" localSheetId="3" hidden="1">{"year1",#N/A,FALSE,"IZT";"year2",#N/A,FALSE,"IZT"}</definedName>
    <definedName name="wcdfbdfbd" hidden="1">{"year1",#N/A,FALSE,"IZT";"year2",#N/A,FALSE,"IZT"}</definedName>
    <definedName name="wce" localSheetId="3" hidden="1">{#N/A,#N/A,TRUE,"FA 1 &amp; 2";#N/A,#N/A,TRUE,"FA 3 &amp; 4";#N/A,#N/A,TRUE,"FA 5 &amp; 6";#N/A,#N/A,TRUE,"FA 7 &amp; 8";#N/A,#N/A,TRUE,"FA 9 &amp; 10";#N/A,#N/A,TRUE,"FA 11";#N/A,#N/A,TRUE,"FA 12";#N/A,#N/A,TRUE,"FA 13";#N/A,#N/A,TRUE,"FA 14 &amp; 15"}</definedName>
    <definedName name="wce" hidden="1">{#N/A,#N/A,TRUE,"FA 1 &amp; 2";#N/A,#N/A,TRUE,"FA 3 &amp; 4";#N/A,#N/A,TRUE,"FA 5 &amp; 6";#N/A,#N/A,TRUE,"FA 7 &amp; 8";#N/A,#N/A,TRUE,"FA 9 &amp; 10";#N/A,#N/A,TRUE,"FA 11";#N/A,#N/A,TRUE,"FA 12";#N/A,#N/A,TRUE,"FA 13";#N/A,#N/A,TRUE,"FA 14 &amp; 15"}</definedName>
    <definedName name="wcf" localSheetId="3" hidden="1">{"year1",#N/A,FALSE,"IZT";"year2",#N/A,FALSE,"IZT"}</definedName>
    <definedName name="wcf" hidden="1">{"year1",#N/A,FALSE,"IZT";"year2",#N/A,FALSE,"IZT"}</definedName>
    <definedName name="wcfdbdfb"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fdbdfb"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fgsd" localSheetId="3" hidden="1">{#N/A,#N/A,TRUE,"FA 1 &amp; 2";#N/A,#N/A,TRUE,"FA 3 &amp; 4";#N/A,#N/A,TRUE,"FA 5 &amp; 6";#N/A,#N/A,TRUE,"FA 7 &amp; 8";#N/A,#N/A,TRUE,"FA 9 &amp; 10";#N/A,#N/A,TRUE,"FA 11";#N/A,#N/A,TRUE,"FA 12";#N/A,#N/A,TRUE,"FA 13";#N/A,#N/A,TRUE,"FA 14 &amp; 15"}</definedName>
    <definedName name="wcfgsd" hidden="1">{#N/A,#N/A,TRUE,"FA 1 &amp; 2";#N/A,#N/A,TRUE,"FA 3 &amp; 4";#N/A,#N/A,TRUE,"FA 5 &amp; 6";#N/A,#N/A,TRUE,"FA 7 &amp; 8";#N/A,#N/A,TRUE,"FA 9 &amp; 10";#N/A,#N/A,TRUE,"FA 11";#N/A,#N/A,TRUE,"FA 12";#N/A,#N/A,TRUE,"FA 13";#N/A,#N/A,TRUE,"FA 14 &amp; 15"}</definedName>
    <definedName name="wcgfhfg"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gfhfg"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gggggggggggggggg"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gggggggggggggggg"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ghgh"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ghgh"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gtr" localSheetId="3" hidden="1">{"year1",#N/A,FALSE,"IZT";"year2",#N/A,FALSE,"IZT"}</definedName>
    <definedName name="wcgtr" hidden="1">{"year1",#N/A,FALSE,"IZT";"year2",#N/A,FALSE,"IZT"}</definedName>
    <definedName name="wcgw" localSheetId="3" hidden="1">{"year1",#N/A,FALSE,"IZT";"year2",#N/A,FALSE,"IZT"}</definedName>
    <definedName name="wcgw" hidden="1">{"year1",#N/A,FALSE,"IZT";"year2",#N/A,FALSE,"IZT"}</definedName>
    <definedName name="wchgdf" localSheetId="3" hidden="1">{#N/A,#N/A,FALSE,"HCA";#N/A,#N/A,FALSE,"Revenue";#N/A,#N/A,FALSE,"Opex";#N/A,#N/A,FALSE,"AMP"}</definedName>
    <definedName name="wchgdf" hidden="1">{#N/A,#N/A,FALSE,"HCA";#N/A,#N/A,FALSE,"Revenue";#N/A,#N/A,FALSE,"Opex";#N/A,#N/A,FALSE,"AMP"}</definedName>
    <definedName name="wchh"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hh"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j" localSheetId="3" hidden="1">{#N/A,#N/A,TRUE,"FA 1 &amp; 2";#N/A,#N/A,TRUE,"FA 3 &amp; 4";#N/A,#N/A,TRUE,"FA 5 &amp; 6";#N/A,#N/A,TRUE,"FA 7 &amp; 8";#N/A,#N/A,TRUE,"FA 9 &amp; 10";#N/A,#N/A,TRUE,"FA 11";#N/A,#N/A,TRUE,"FA 12";#N/A,#N/A,TRUE,"FA 13";#N/A,#N/A,TRUE,"FA 14 &amp; 15"}</definedName>
    <definedName name="wcj" hidden="1">{#N/A,#N/A,TRUE,"FA 1 &amp; 2";#N/A,#N/A,TRUE,"FA 3 &amp; 4";#N/A,#N/A,TRUE,"FA 5 &amp; 6";#N/A,#N/A,TRUE,"FA 7 &amp; 8";#N/A,#N/A,TRUE,"FA 9 &amp; 10";#N/A,#N/A,TRUE,"FA 11";#N/A,#N/A,TRUE,"FA 12";#N/A,#N/A,TRUE,"FA 13";#N/A,#N/A,TRUE,"FA 14 &amp; 15"}</definedName>
    <definedName name="wclllll" localSheetId="3" hidden="1">{#N/A,#N/A,TRUE,"FA 1 &amp; 2";#N/A,#N/A,TRUE,"FA 3 &amp; 4";#N/A,#N/A,TRUE,"FA 5 &amp; 6";#N/A,#N/A,TRUE,"FA 7 &amp; 8";#N/A,#N/A,TRUE,"FA 9 &amp; 10";#N/A,#N/A,TRUE,"FA 11";#N/A,#N/A,TRUE,"FA 12";#N/A,#N/A,TRUE,"FA 13";#N/A,#N/A,TRUE,"FA 14 &amp; 15"}</definedName>
    <definedName name="wclllll" hidden="1">{#N/A,#N/A,TRUE,"FA 1 &amp; 2";#N/A,#N/A,TRUE,"FA 3 &amp; 4";#N/A,#N/A,TRUE,"FA 5 &amp; 6";#N/A,#N/A,TRUE,"FA 7 &amp; 8";#N/A,#N/A,TRUE,"FA 9 &amp; 10";#N/A,#N/A,TRUE,"FA 11";#N/A,#N/A,TRUE,"FA 12";#N/A,#N/A,TRUE,"FA 13";#N/A,#N/A,TRUE,"FA 14 &amp; 15"}</definedName>
    <definedName name="wcq"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q"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qqq" localSheetId="3" hidden="1">{"year1",#N/A,FALSE,"IZT";"year2",#N/A,FALSE,"IZT"}</definedName>
    <definedName name="wcqqq" hidden="1">{"year1",#N/A,FALSE,"IZT";"year2",#N/A,FALSE,"IZT"}</definedName>
    <definedName name="wcrrrrr" localSheetId="3" hidden="1">{"year1",#N/A,FALSE,"IZT";"year2",#N/A,FALSE,"IZT"}</definedName>
    <definedName name="wcrrrrr" hidden="1">{"year1",#N/A,FALSE,"IZT";"year2",#N/A,FALSE,"IZT"}</definedName>
    <definedName name="wcsdfbhsf" localSheetId="3" hidden="1">{"year1",#N/A,FALSE,"IZT";"year2",#N/A,FALSE,"IZT"}</definedName>
    <definedName name="wcsdfbhsf" hidden="1">{"year1",#N/A,FALSE,"IZT";"year2",#N/A,FALSE,"IZT"}</definedName>
    <definedName name="wcsfbdsf"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sfbdsf"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sfndsfb" localSheetId="3" hidden="1">{#N/A,#N/A,TRUE,"FA 1 &amp; 2";#N/A,#N/A,TRUE,"FA 3 &amp; 4";#N/A,#N/A,TRUE,"FA 5 &amp; 6";#N/A,#N/A,TRUE,"FA 7 &amp; 8";#N/A,#N/A,TRUE,"FA 9 &amp; 10";#N/A,#N/A,TRUE,"FA 11";#N/A,#N/A,TRUE,"FA 12";#N/A,#N/A,TRUE,"FA 13";#N/A,#N/A,TRUE,"FA 14 &amp; 15"}</definedName>
    <definedName name="wcsfndsfb" hidden="1">{#N/A,#N/A,TRUE,"FA 1 &amp; 2";#N/A,#N/A,TRUE,"FA 3 &amp; 4";#N/A,#N/A,TRUE,"FA 5 &amp; 6";#N/A,#N/A,TRUE,"FA 7 &amp; 8";#N/A,#N/A,TRUE,"FA 9 &amp; 10";#N/A,#N/A,TRUE,"FA 11";#N/A,#N/A,TRUE,"FA 12";#N/A,#N/A,TRUE,"FA 13";#N/A,#N/A,TRUE,"FA 14 &amp; 15"}</definedName>
    <definedName name="wcstu"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stu"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stuart"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stuart"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track"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track"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wrn.all."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wrn.all."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cwrn.amp._.report." localSheetId="3" hidden="1">{#N/A,#N/A,FALSE,"Others AMP";#N/A,#N/A,FALSE,"S4 AMP";#N/A,#N/A,FALSE,"S5 Amp Tunnels"}</definedName>
    <definedName name="wcwrn.amp._.report." hidden="1">{#N/A,#N/A,FALSE,"Others AMP";#N/A,#N/A,FALSE,"S4 AMP";#N/A,#N/A,FALSE,"S5 Amp Tunnels"}</definedName>
    <definedName name="wcwrn.differences._.only." localSheetId="3" hidden="1">{#N/A,#N/A,FALSE,"Other OT Diffs ";#N/A,#N/A,FALSE,"AMP OT DIFFS";#N/A,#N/A,FALSE,"Spend Diffs"}</definedName>
    <definedName name="wcwrn.differences._.only." hidden="1">{#N/A,#N/A,FALSE,"Other OT Diffs ";#N/A,#N/A,FALSE,"AMP OT DIFFS";#N/A,#N/A,FALSE,"Spend Diffs"}</definedName>
    <definedName name="wcwrn.first._.half." localSheetId="3" hidden="1">{#N/A,#N/A,TRUE,"Inflation";#N/A,#N/A,TRUE,"HCA Summary";#N/A,#N/A,TRUE,"Operating ratio graphs";#N/A,#N/A,TRUE,"HCA";#N/A,#N/A,TRUE,"Revenue";#N/A,#N/A,TRUE,"Opex";#N/A,#N/A,TRUE,"Fixed assets";#N/A,#N/A,TRUE,"Reserves"}</definedName>
    <definedName name="wcwrn.first._.half." hidden="1">{#N/A,#N/A,TRUE,"Inflation";#N/A,#N/A,TRUE,"HCA Summary";#N/A,#N/A,TRUE,"Operating ratio graphs";#N/A,#N/A,TRUE,"HCA";#N/A,#N/A,TRUE,"Revenue";#N/A,#N/A,TRUE,"Opex";#N/A,#N/A,TRUE,"Fixed assets";#N/A,#N/A,TRUE,"Reserves"}</definedName>
    <definedName name="wcwrn.fixed._.assets." localSheetId="3" hidden="1">{#N/A,#N/A,TRUE,"FA 1 &amp; 2";#N/A,#N/A,TRUE,"FA 3 &amp; 4";#N/A,#N/A,TRUE,"FA 5 &amp; 6";#N/A,#N/A,TRUE,"FA 7 &amp; 8";#N/A,#N/A,TRUE,"FA 9 &amp; 10";#N/A,#N/A,TRUE,"FA 11";#N/A,#N/A,TRUE,"FA 12";#N/A,#N/A,TRUE,"FA 13";#N/A,#N/A,TRUE,"FA 14 &amp; 15"}</definedName>
    <definedName name="wcwrn.fixed._.assets." hidden="1">{#N/A,#N/A,TRUE,"FA 1 &amp; 2";#N/A,#N/A,TRUE,"FA 3 &amp; 4";#N/A,#N/A,TRUE,"FA 5 &amp; 6";#N/A,#N/A,TRUE,"FA 7 &amp; 8";#N/A,#N/A,TRUE,"FA 9 &amp; 10";#N/A,#N/A,TRUE,"FA 11";#N/A,#N/A,TRUE,"FA 12";#N/A,#N/A,TRUE,"FA 13";#N/A,#N/A,TRUE,"FA 14 &amp; 15"}</definedName>
    <definedName name="wcwrn.izt." localSheetId="3" hidden="1">{"year1",#N/A,FALSE,"IZT";"year2",#N/A,FALSE,"IZT"}</definedName>
    <definedName name="wcwrn.izt." hidden="1">{"year1",#N/A,FALSE,"IZT";"year2",#N/A,FALSE,"IZT"}</definedName>
    <definedName name="wcwrn.new."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wrn.new."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wrn.period._.end." localSheetId="3" hidden="1">{#N/A,#N/A,FALSE,"Spo Ole";#N/A,#N/A,FALSE,"Spool";#N/A,#N/A,FALSE,"AMP OT Diffs";#N/A,#N/A,FALSE,"Other OT Diffs ";#N/A,#N/A,FALSE,"Spend Diffs"}</definedName>
    <definedName name="wcwrn.period._.end." hidden="1">{#N/A,#N/A,FALSE,"Spo Ole";#N/A,#N/A,FALSE,"Spool";#N/A,#N/A,FALSE,"AMP OT Diffs";#N/A,#N/A,FALSE,"Other OT Diffs ";#N/A,#N/A,FALSE,"Spend Diffs"}</definedName>
    <definedName name="wcwrn.presentation._.copies." localSheetId="3" hidden="1">{"outturn",#N/A,TRUE,"HCA";#N/A,#N/A,TRUE,"HCA Summary";#N/A,#N/A,TRUE,"Operating ratio graphs";"Profit and loss",#N/A,TRUE,"HCA"}</definedName>
    <definedName name="wcwrn.presentation._.copies." hidden="1">{"outturn",#N/A,TRUE,"HCA";#N/A,#N/A,TRUE,"HCA Summary";#N/A,#N/A,TRUE,"Operating ratio graphs";"Profit and loss",#N/A,TRUE,"HCA"}</definedName>
    <definedName name="wcwrn.profit._.and._.loss._.account._.detail." localSheetId="3" hidden="1">{#N/A,#N/A,FALSE,"HCA";#N/A,#N/A,FALSE,"Revenue";#N/A,#N/A,FALSE,"Opex";#N/A,#N/A,FALSE,"AMP"}</definedName>
    <definedName name="wcwrn.profit._.and._.loss._.account._.detail." hidden="1">{#N/A,#N/A,FALSE,"HCA";#N/A,#N/A,FALSE,"Revenue";#N/A,#N/A,FALSE,"Opex";#N/A,#N/A,FALSE,"AMP"}</definedName>
    <definedName name="wcwrn.second._.half." localSheetId="3" hidden="1">{#N/A,#N/A,TRUE,"Provisions and pensions";#N/A,#N/A,TRUE,"AMP";#N/A,#N/A,TRUE,"Debt";#N/A,#N/A,TRUE,"WC";#N/A,#N/A,TRUE,"Cash";#N/A,#N/A,TRUE,"Divis";#N/A,#N/A,TRUE,"Tax";#N/A,#N/A,TRUE,"Losses and ACT";#N/A,#N/A,TRUE,"Profit uplifts";#N/A,#N/A,TRUE,"Enhancement data"}</definedName>
    <definedName name="wcwrn.second._.half." hidden="1">{#N/A,#N/A,TRUE,"Provisions and pensions";#N/A,#N/A,TRUE,"AMP";#N/A,#N/A,TRUE,"Debt";#N/A,#N/A,TRUE,"WC";#N/A,#N/A,TRUE,"Cash";#N/A,#N/A,TRUE,"Divis";#N/A,#N/A,TRUE,"Tax";#N/A,#N/A,TRUE,"Losses and ACT";#N/A,#N/A,TRUE,"Profit uplifts";#N/A,#N/A,TRUE,"Enhancement data"}</definedName>
    <definedName name="wcwrn.spend._.by._.driver." localSheetId="3" hidden="1">{"ECML Programme",#N/A,TRUE,"Summary";"Leeds 1st Programme",#N/A,TRUE,"Summary";"Sunderland Direct",#N/A,TRUE,"Summary";"Customer driven",#N/A,TRUE,"Summary";"Safety",#N/A,TRUE,"Summary";"Legal requirement",#N/A,TRUE,"Summary";"Performance",#N/A,TRUE,"Summary";"Renewal of failed asset",#N/A,TRUE,"Summary";"Signalling renewals",#N/A,TRUE,"Summary";"Track renewals",#N/A,TRUE,"Summary";"SRP",#N/A,TRUE,"Summary";"Structures renewals",#N/A,TRUE,"Summary";"Scheme completion",#N/A,TRUE,"Summary"}</definedName>
    <definedName name="wcwrn.spend._.by._.driver." hidden="1">{"ECML Programme",#N/A,TRUE,"Summary";"Leeds 1st Programme",#N/A,TRUE,"Summary";"Sunderland Direct",#N/A,TRUE,"Summary";"Customer driven",#N/A,TRUE,"Summary";"Safety",#N/A,TRUE,"Summary";"Legal requirement",#N/A,TRUE,"Summary";"Performance",#N/A,TRUE,"Summary";"Renewal of failed asset",#N/A,TRUE,"Summary";"Signalling renewals",#N/A,TRUE,"Summary";"Track renewals",#N/A,TRUE,"Summary";"SRP",#N/A,TRUE,"Summary";"Structures renewals",#N/A,TRUE,"Summary";"Scheme completion",#N/A,TRUE,"Summary"}</definedName>
    <definedName name="wcwrn.spend._.by._.funding._.category." localSheetId="3" hidden="1">{"AMP Property",#N/A,FALSE,"Summary";"AMP Track",#N/A,FALSE,"Summary";"Backlog 1 and 2",#N/A,FALSE,"Summary";"Backlog 3",#N/A,FALSE,"Summary";"AMP Structures",#N/A,FALSE,"Summary";"Stready State",#N/A,FALSE,"Summary";"Improvement",#N/A,FALSE,"Summary";"Enhancement",#N/A,FALSE,"Summary"}</definedName>
    <definedName name="wcwrn.spend._.by._.funding._.category." hidden="1">{"AMP Property",#N/A,FALSE,"Summary";"AMP Track",#N/A,FALSE,"Summary";"Backlog 1 and 2",#N/A,FALSE,"Summary";"Backlog 3",#N/A,FALSE,"Summary";"AMP Structures",#N/A,FALSE,"Summary";"Stready State",#N/A,FALSE,"Summary";"Improvement",#N/A,FALSE,"Summary";"Enhancement",#N/A,FALSE,"Summary"}</definedName>
    <definedName name="wcwrn.spool._.and._.spool._.only." localSheetId="3" hidden="1">{#N/A,#N/A,FALSE,"Spo Ole";#N/A,#N/A,FALSE,"Spool"}</definedName>
    <definedName name="wcwrn.spool._.and._.spool._.only." hidden="1">{#N/A,#N/A,FALSE,"Spo Ole";#N/A,#N/A,FALSE,"Spool"}</definedName>
    <definedName name="wcwrn.tax._.copies." localSheetId="3" hidden="1">{#N/A,#N/A,TRUE,"HCA";#N/A,#N/A,TRUE,"Tax";#N/A,#N/A,TRUE,"Losses and ACT";#N/A,#N/A,TRUE,"Divis";#N/A,#N/A,TRUE,"Reserves";#N/A,#N/A,TRUE,"Enhancement data"}</definedName>
    <definedName name="wcwrn.tax._.copies." hidden="1">{#N/A,#N/A,TRUE,"HCA";#N/A,#N/A,TRUE,"Tax";#N/A,#N/A,TRUE,"Losses and ACT";#N/A,#N/A,TRUE,"Divis";#N/A,#N/A,TRUE,"Reserves";#N/A,#N/A,TRUE,"Enhancement data"}</definedName>
    <definedName name="wcxx" localSheetId="3" hidden="1">{#N/A,#N/A,TRUE,"FA 1 &amp; 2";#N/A,#N/A,TRUE,"FA 3 &amp; 4";#N/A,#N/A,TRUE,"FA 5 &amp; 6";#N/A,#N/A,TRUE,"FA 7 &amp; 8";#N/A,#N/A,TRUE,"FA 9 &amp; 10";#N/A,#N/A,TRUE,"FA 11";#N/A,#N/A,TRUE,"FA 12";#N/A,#N/A,TRUE,"FA 13";#N/A,#N/A,TRUE,"FA 14 &amp; 15"}</definedName>
    <definedName name="wcxx" hidden="1">{#N/A,#N/A,TRUE,"FA 1 &amp; 2";#N/A,#N/A,TRUE,"FA 3 &amp; 4";#N/A,#N/A,TRUE,"FA 5 &amp; 6";#N/A,#N/A,TRUE,"FA 7 &amp; 8";#N/A,#N/A,TRUE,"FA 9 &amp; 10";#N/A,#N/A,TRUE,"FA 11";#N/A,#N/A,TRUE,"FA 12";#N/A,#N/A,TRUE,"FA 13";#N/A,#N/A,TRUE,"FA 14 &amp; 15"}</definedName>
    <definedName name="wcxxxxxxxxxxxxxxxxxxxxx" localSheetId="3" hidden="1">{"year1",#N/A,FALSE,"IZT";"year2",#N/A,FALSE,"IZT"}</definedName>
    <definedName name="wcxxxxxxxxxxxxxxxxxxxxx" hidden="1">{"year1",#N/A,FALSE,"IZT";"year2",#N/A,FALSE,"IZT"}</definedName>
    <definedName name="wcyjguj"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yjguj"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z"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z"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zz" localSheetId="3" hidden="1">{#N/A,#N/A,TRUE,"FA 1 &amp; 2";#N/A,#N/A,TRUE,"FA 3 &amp; 4";#N/A,#N/A,TRUE,"FA 5 &amp; 6";#N/A,#N/A,TRUE,"FA 7 &amp; 8";#N/A,#N/A,TRUE,"FA 9 &amp; 10";#N/A,#N/A,TRUE,"FA 11";#N/A,#N/A,TRUE,"FA 12";#N/A,#N/A,TRUE,"FA 13";#N/A,#N/A,TRUE,"FA 14 &amp; 15"}</definedName>
    <definedName name="wczz" hidden="1">{#N/A,#N/A,TRUE,"FA 1 &amp; 2";#N/A,#N/A,TRUE,"FA 3 &amp; 4";#N/A,#N/A,TRUE,"FA 5 &amp; 6";#N/A,#N/A,TRUE,"FA 7 &amp; 8";#N/A,#N/A,TRUE,"FA 9 &amp; 10";#N/A,#N/A,TRUE,"FA 11";#N/A,#N/A,TRUE,"FA 12";#N/A,#N/A,TRUE,"FA 13";#N/A,#N/A,TRUE,"FA 14 &amp; 15"}</definedName>
    <definedName name="wczzz"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zzz"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zzzzzzzzzzzzzzzz"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czzzzzzzzzzzzzzzz"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ee" localSheetId="3" hidden="1">{#N/A,#N/A,TRUE,"Ratios";#N/A,#N/A,TRUE,"Graphs"}</definedName>
    <definedName name="wee" hidden="1">{#N/A,#N/A,TRUE,"Ratios";#N/A,#N/A,TRUE,"Graphs"}</definedName>
    <definedName name="wef" localSheetId="3" hidden="1">{#N/A,#N/A,FALSE,"Main 1";#N/A,#N/A,FALSE,"Main 2";#N/A,#N/A,FALSE,"Main 3";#N/A,#N/A,FALSE,"Page 4 &amp; 5 (TOC on TOC)";#N/A,#N/A,FALSE,"Page 6 (Period Comp)";#N/A,#N/A,FALSE,"Page 7 (TRCs)";#N/A,#N/A,FALSE,"Page 8 (IMCs)";#N/A,#N/A,FALSE,"Page 9 (Operators)";#N/A,#N/A,FALSE,"Page 10 (Passengers)";#N/A,#N/A,FALSE,"Page 11 (Freight)";#N/A,#N/A,FALSE,"Page 12";#N/A,#N/A,FALSE,"Page 13";#N/A,#N/A,FALSE,"Page 14";#N/A,#N/A,FALSE,"Page 15";#N/A,#N/A,FALSE,"Page 16";#N/A,#N/A,FALSE,"Page 17 (Anglia)";#N/A,#N/A,FALSE,"Page 18 (LNE)";#N/A,#N/A,FALSE,"Page 19 (Scotland)";#N/A,#N/A,FALSE,"Page 20 (NW)";#N/A,#N/A,FALSE,"Page 21 (Midlands)";#N/A,#N/A,FALSE,"Page 22 (Great Western)";#N/A,#N/A,FALSE,"Page 23 (Southern)";#N/A,#N/A,FALSE,"Sheet 26";#N/A,#N/A,FALSE,"Pages 24 &amp; 25 (Charter)";#N/A,#N/A,FALSE,"Sheet 27";#N/A,#N/A,FALSE,"Page 28";#N/A,#N/A,FALSE,"Page 29";#N/A,#N/A,FALSE,"Page 30"}</definedName>
    <definedName name="wef" hidden="1">{#N/A,#N/A,FALSE,"Main 1";#N/A,#N/A,FALSE,"Main 2";#N/A,#N/A,FALSE,"Main 3";#N/A,#N/A,FALSE,"Page 4 &amp; 5 (TOC on TOC)";#N/A,#N/A,FALSE,"Page 6 (Period Comp)";#N/A,#N/A,FALSE,"Page 7 (TRCs)";#N/A,#N/A,FALSE,"Page 8 (IMCs)";#N/A,#N/A,FALSE,"Page 9 (Operators)";#N/A,#N/A,FALSE,"Page 10 (Passengers)";#N/A,#N/A,FALSE,"Page 11 (Freight)";#N/A,#N/A,FALSE,"Page 12";#N/A,#N/A,FALSE,"Page 13";#N/A,#N/A,FALSE,"Page 14";#N/A,#N/A,FALSE,"Page 15";#N/A,#N/A,FALSE,"Page 16";#N/A,#N/A,FALSE,"Page 17 (Anglia)";#N/A,#N/A,FALSE,"Page 18 (LNE)";#N/A,#N/A,FALSE,"Page 19 (Scotland)";#N/A,#N/A,FALSE,"Page 20 (NW)";#N/A,#N/A,FALSE,"Page 21 (Midlands)";#N/A,#N/A,FALSE,"Page 22 (Great Western)";#N/A,#N/A,FALSE,"Page 23 (Southern)";#N/A,#N/A,FALSE,"Sheet 26";#N/A,#N/A,FALSE,"Pages 24 &amp; 25 (Charter)";#N/A,#N/A,FALSE,"Sheet 27";#N/A,#N/A,FALSE,"Page 28";#N/A,#N/A,FALSE,"Page 29";#N/A,#N/A,FALSE,"Page 30"}</definedName>
    <definedName name="Wessex_Input">#REF!</definedName>
    <definedName name="Wessex_SC">#REF!</definedName>
    <definedName name="Wessex_Track">#REF!</definedName>
    <definedName name="Western_Input">#REF!</definedName>
    <definedName name="Western_SC">#REF!</definedName>
    <definedName name="Western_Track">#REF!</definedName>
    <definedName name="wong" localSheetId="3" hidden="1">{#N/A,#N/A,FALSE,"Front Sheets pages";#N/A,#N/A,FALSE,"1. PfPI GE-Anglia Page";#N/A,#N/A,FALSE,"1.1 Route Perform Overview Page";#N/A,#N/A,FALSE,"1.2 PfPI Cause Codes Page";#N/A,#N/A,FALSE,"Section 2.1 Page";#N/A,#N/A,FALSE,"2.1.1 Broken Rails Page";#N/A,#N/A,FALSE,"2.1.2 Points Failure Page";#N/A,#N/A,FALSE,"2.1.3 OLE-3rd Rail Page";#N/A,#N/A,FALSE,"2.1.4 Signal Failures Page";#N/A,#N/A,FALSE,"2.1.5 TCFs Page";#N/A,#N/A,FALSE,"2.2 Page";#N/A,#N/A,FALSE,"Analysis by Contract Area Page";#N/A,#N/A,FALSE,"Contract Area Detail Page";#N/A,#N/A,FALSE,"Contract Area Detail Page2";#N/A,#N/A,FALSE,"Section 3.1 - Production Page";#N/A,#N/A,FALSE,"3.1.1 501 Page new";#N/A,#N/A,FALSE,"3.1.1 502 Page new";#N/A,#N/A,FALSE,"3.1.2 502 Page New";#N/A,#N/A,FALSE,"3.1.3 Page new ";#N/A,#N/A,FALSE,"3.1.4 Page new  ";#N/A,#N/A,FALSE,"3.1.5 Page new ";#N/A,#N/A,FALSE,"Section 4 - Location Page";#N/A,#N/A,FALSE,"4.1  Page new  ";#N/A,#N/A,FALSE,"4.2  Page new  ";#N/A,#N/A,FALSE,"4.3  Page new   ";#N/A,#N/A,FALSE,"4.4  Page new    ";#N/A,#N/A,FALSE,"4.5 Page new    ";#N/A,#N/A,FALSE,"5.1 Process Page";#N/A,#N/A,FALSE,"5.1.1 Process Overview Page";#N/A,#N/A,FALSE,"5.1.2 Pat List Page";#N/A,#N/A,FALSE,"5.2 Attribution page";#N/A,#N/A,FALSE,"6. Attribution Page"}</definedName>
    <definedName name="wong" hidden="1">{#N/A,#N/A,FALSE,"Front Sheets pages";#N/A,#N/A,FALSE,"1. PfPI GE-Anglia Page";#N/A,#N/A,FALSE,"1.1 Route Perform Overview Page";#N/A,#N/A,FALSE,"1.2 PfPI Cause Codes Page";#N/A,#N/A,FALSE,"Section 2.1 Page";#N/A,#N/A,FALSE,"2.1.1 Broken Rails Page";#N/A,#N/A,FALSE,"2.1.2 Points Failure Page";#N/A,#N/A,FALSE,"2.1.3 OLE-3rd Rail Page";#N/A,#N/A,FALSE,"2.1.4 Signal Failures Page";#N/A,#N/A,FALSE,"2.1.5 TCFs Page";#N/A,#N/A,FALSE,"2.2 Page";#N/A,#N/A,FALSE,"Analysis by Contract Area Page";#N/A,#N/A,FALSE,"Contract Area Detail Page";#N/A,#N/A,FALSE,"Contract Area Detail Page2";#N/A,#N/A,FALSE,"Section 3.1 - Production Page";#N/A,#N/A,FALSE,"3.1.1 501 Page new";#N/A,#N/A,FALSE,"3.1.1 502 Page new";#N/A,#N/A,FALSE,"3.1.2 502 Page New";#N/A,#N/A,FALSE,"3.1.3 Page new ";#N/A,#N/A,FALSE,"3.1.4 Page new  ";#N/A,#N/A,FALSE,"3.1.5 Page new ";#N/A,#N/A,FALSE,"Section 4 - Location Page";#N/A,#N/A,FALSE,"4.1  Page new  ";#N/A,#N/A,FALSE,"4.2  Page new  ";#N/A,#N/A,FALSE,"4.3  Page new   ";#N/A,#N/A,FALSE,"4.4  Page new    ";#N/A,#N/A,FALSE,"4.5 Page new    ";#N/A,#N/A,FALSE,"5.1 Process Page";#N/A,#N/A,FALSE,"5.1.1 Process Overview Page";#N/A,#N/A,FALSE,"5.1.2 Pat List Page";#N/A,#N/A,FALSE,"5.2 Attribution page";#N/A,#N/A,FALSE,"6. Attribution Page"}</definedName>
    <definedName name="wq" localSheetId="3" hidden="1">{#N/A,#N/A,TRUE,"P&amp;L HC (Nom)";#N/A,#N/A,TRUE,"BS HC (Nom)";#N/A,#N/A,TRUE,"CFlow (Nom)";#N/A,#N/A,TRUE,"P&amp;L HC (Real)";#N/A,#N/A,TRUE,"BS HC (Real)";#N/A,#N/A,TRUE,"CFlow (Real)"}</definedName>
    <definedName name="wq" hidden="1">{#N/A,#N/A,TRUE,"P&amp;L HC (Nom)";#N/A,#N/A,TRUE,"BS HC (Nom)";#N/A,#N/A,TRUE,"CFlow (Nom)";#N/A,#N/A,TRUE,"P&amp;L HC (Real)";#N/A,#N/A,TRUE,"BS HC (Real)";#N/A,#N/A,TRUE,"CFlow (Real)"}</definedName>
    <definedName name="wrn.all."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rn.all."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wrn.AMP._.Report." localSheetId="3" hidden="1">{#N/A,#N/A,FALSE,"Others AMP";#N/A,#N/A,FALSE,"S4 AMP";#N/A,#N/A,FALSE,"S5 Amp Tunnels"}</definedName>
    <definedName name="wrn.AMP._.Report." hidden="1">{#N/A,#N/A,FALSE,"Others AMP";#N/A,#N/A,FALSE,"S4 AMP";#N/A,#N/A,FALSE,"S5 Amp Tunnels"}</definedName>
    <definedName name="wrn.Board._.Report." localSheetId="3" hidden="1">{#N/A,#N/A,FALSE,"Summary";#N/A,#N/A,FALSE,"Sch 8 Core";#N/A,#N/A,FALSE,"Sch 8 NonCore";#N/A,#N/A,FALSE,"Sch 8 - Bspk";#N/A,#N/A,FALSE,"Maintenance";#N/A,#N/A,FALSE,"Track Renewal";#N/A,#N/A,FALSE,"Renewals";#N/A,#N/A,FALSE,"Sch 4"}</definedName>
    <definedName name="wrn.Board._.Report." hidden="1">{#N/A,#N/A,FALSE,"Summary";#N/A,#N/A,FALSE,"Sch 8 Core";#N/A,#N/A,FALSE,"Sch 8 NonCore";#N/A,#N/A,FALSE,"Sch 8 - Bspk";#N/A,#N/A,FALSE,"Maintenance";#N/A,#N/A,FALSE,"Track Renewal";#N/A,#N/A,FALSE,"Renewals";#N/A,#N/A,FALSE,"Sch 4"}</definedName>
    <definedName name="wrn.Board._.Report._.Appendices." localSheetId="3" hidden="1">{#N/A,#N/A,FALSE,"Sheet 7";#N/A,#N/A,FALSE,"Sheet 13"}</definedName>
    <definedName name="wrn.Board._.Report._.Appendices." hidden="1">{#N/A,#N/A,FALSE,"Sheet 7";#N/A,#N/A,FALSE,"Sheet 13"}</definedName>
    <definedName name="wrn.CCA._.Accounts." localSheetId="3" hidden="1">{#N/A,#N/A,TRUE,"P&amp;L CC";#N/A,#N/A,TRUE,"BS CC(Nom)"}</definedName>
    <definedName name="wrn.CCA._.Accounts." hidden="1">{#N/A,#N/A,TRUE,"P&amp;L CC";#N/A,#N/A,TRUE,"BS CC(Nom)"}</definedName>
    <definedName name="wrn.Control._.Sheets." localSheetId="3" hidden="1">{#N/A,#N/A,TRUE,"Control";#N/A,#N/A,TRUE,"Profiles"}</definedName>
    <definedName name="wrn.Control._.Sheets." hidden="1">{#N/A,#N/A,TRUE,"Control";#N/A,#N/A,TRUE,"Profiles"}</definedName>
    <definedName name="wrn.dfgdfg" localSheetId="3" hidden="1">{#N/A,#N/A,TRUE,"P&amp;L HC (Nom)";#N/A,#N/A,TRUE,"BS HC (Nom)";#N/A,#N/A,TRUE,"CFlow (Nom)";#N/A,#N/A,TRUE,"P&amp;L HC (Real)";#N/A,#N/A,TRUE,"BS HC (Real)";#N/A,#N/A,TRUE,"CFlow (Real)"}</definedName>
    <definedName name="wrn.dfgdfg" hidden="1">{#N/A,#N/A,TRUE,"P&amp;L HC (Nom)";#N/A,#N/A,TRUE,"BS HC (Nom)";#N/A,#N/A,TRUE,"CFlow (Nom)";#N/A,#N/A,TRUE,"P&amp;L HC (Real)";#N/A,#N/A,TRUE,"BS HC (Real)";#N/A,#N/A,TRUE,"CFlow (Real)"}</definedName>
    <definedName name="wrn.Differences._.only." localSheetId="3" hidden="1">{#N/A,#N/A,FALSE,"Other OT Diffs ";#N/A,#N/A,FALSE,"AMP OT DIFFS";#N/A,#N/A,FALSE,"Spend Diffs"}</definedName>
    <definedName name="wrn.Differences._.only." hidden="1">{#N/A,#N/A,FALSE,"Other OT Diffs ";#N/A,#N/A,FALSE,"AMP OT DIFFS";#N/A,#N/A,FALSE,"Spend Diffs"}</definedName>
    <definedName name="wrn.First._.half." localSheetId="3" hidden="1">{#N/A,#N/A,TRUE,"Inflation";#N/A,#N/A,TRUE,"HCA Summary";#N/A,#N/A,TRUE,"Operating ratio graphs";#N/A,#N/A,TRUE,"HCA";#N/A,#N/A,TRUE,"Revenue";#N/A,#N/A,TRUE,"Opex";#N/A,#N/A,TRUE,"Fixed assets";#N/A,#N/A,TRUE,"Reserves"}</definedName>
    <definedName name="wrn.First._.half." hidden="1">{#N/A,#N/A,TRUE,"Inflation";#N/A,#N/A,TRUE,"HCA Summary";#N/A,#N/A,TRUE,"Operating ratio graphs";#N/A,#N/A,TRUE,"HCA";#N/A,#N/A,TRUE,"Revenue";#N/A,#N/A,TRUE,"Opex";#N/A,#N/A,TRUE,"Fixed assets";#N/A,#N/A,TRUE,"Reserves"}</definedName>
    <definedName name="wrn.FIXED._.ASSETS." localSheetId="3" hidden="1">{#N/A,#N/A,TRUE,"FA 1 &amp; 2";#N/A,#N/A,TRUE,"FA 3 &amp; 4";#N/A,#N/A,TRUE,"FA 5 &amp; 6";#N/A,#N/A,TRUE,"FA 7 &amp; 8";#N/A,#N/A,TRUE,"FA 9 &amp; 10";#N/A,#N/A,TRUE,"FA 11";#N/A,#N/A,TRUE,"FA 12";#N/A,#N/A,TRUE,"FA 13";#N/A,#N/A,TRUE,"FA 14 &amp; 15"}</definedName>
    <definedName name="wrn.FIXED._.ASSETS." hidden="1">{#N/A,#N/A,TRUE,"FA 1 &amp; 2";#N/A,#N/A,TRUE,"FA 3 &amp; 4";#N/A,#N/A,TRUE,"FA 5 &amp; 6";#N/A,#N/A,TRUE,"FA 7 &amp; 8";#N/A,#N/A,TRUE,"FA 9 &amp; 10";#N/A,#N/A,TRUE,"FA 11";#N/A,#N/A,TRUE,"FA 12";#N/A,#N/A,TRUE,"FA 13";#N/A,#N/A,TRUE,"FA 14 &amp; 15"}</definedName>
    <definedName name="wrn.General._.Manager." localSheetId="3" hidden="1">{#N/A,#N/A,FALSE,"Cover";"Graphs",#N/A,FALSE,"Graphs";"KVA",#N/A,FALSE,"KVA"}</definedName>
    <definedName name="wrn.General._.Manager." hidden="1">{#N/A,#N/A,FALSE,"Cover";"Graphs",#N/A,FALSE,"Graphs";"KVA",#N/A,FALSE,"KVA"}</definedName>
    <definedName name="wrn.HCA._.Accounts." localSheetId="3" hidden="1">{#N/A,#N/A,TRUE,"P&amp;L HC (Nom)";#N/A,#N/A,TRUE,"BS HC (Nom)";#N/A,#N/A,TRUE,"CFlow (Nom)";#N/A,#N/A,TRUE,"P&amp;L HC (Real)";#N/A,#N/A,TRUE,"BS HC (Real)";#N/A,#N/A,TRUE,"CFlow (Real)"}</definedName>
    <definedName name="wrn.HCA._.Accounts." hidden="1">{#N/A,#N/A,TRUE,"P&amp;L HC (Nom)";#N/A,#N/A,TRUE,"BS HC (Nom)";#N/A,#N/A,TRUE,"CFlow (Nom)";#N/A,#N/A,TRUE,"P&amp;L HC (Real)";#N/A,#N/A,TRUE,"BS HC (Real)";#N/A,#N/A,TRUE,"CFlow (Real)"}</definedName>
    <definedName name="wrn.Izt." localSheetId="3" hidden="1">{"year1",#N/A,FALSE,"IZT";"year2",#N/A,FALSE,"IZT"}</definedName>
    <definedName name="wrn.Izt." hidden="1">{"year1",#N/A,FALSE,"IZT";"year2",#N/A,FALSE,"IZT"}</definedName>
    <definedName name="wrn.MBR." localSheetId="3" hidden="1">{#N/A,#N/A,TRUE,"Executive Summary ";#N/A,#N/A,TRUE,"Trends - KPI's 1";#N/A,#N/A,TRUE,"Level 1 &amp; 2 KPIs";#N/A,#N/A,TRUE,"Trends - KPI's 2";#N/A,#N/A,TRUE,"Level 3 KPIs";#N/A,#N/A,TRUE,"KPI trend analysis 1&amp;2";#N/A,#N/A,TRUE,"KPI trend analysis 3&amp;4";#N/A,#N/A,TRUE,"KPI trend analysis 5&amp;6";#N/A,#N/A,TRUE,"C.A. PfPI";#N/A,#N/A,TRUE,"Incident Analysis";#N/A,#N/A,TRUE,"KPI trend analysis 7&amp;8";#N/A,#N/A,TRUE,"KPI trend analysis 9&amp;10";#N/A,#N/A,TRUE,"TSR Causal";#N/A,#N/A,TRUE,"Headcount 1";#N/A,#N/A,TRUE,"Headcount 2";#N/A,#N/A,TRUE,"KPI trend analysis 11&amp;12";#N/A,#N/A,TRUE,"Trends - Finance";#N/A,#N/A,TRUE,"Finance Summary";#N/A,#N/A,TRUE,"Balance Sheet";#N/A,#N/A,TRUE,"Finance trend analysis 1&amp;2";#N/A,#N/A,TRUE,"Schedule 4";#N/A,#N/A,TRUE,"Schedule 8";#N/A,#N/A,TRUE,"Finance trend analysis 3&amp;4";#N/A,#N/A,TRUE,"OPEX C.A.";#N/A,#N/A,TRUE,"Staff Costs C.A.";#N/A,#N/A,TRUE,"IMC Maintenance";#N/A,#N/A,TRUE,"Other Infra";#N/A,#N/A,TRUE,"Finance trend analysis 5&amp;6";#N/A,#N/A,TRUE,"Track Renewals Summary";#N/A,#N/A,TRUE,"Track Renewals Unit Costs";#N/A,#N/A,TRUE,"Track Unit Costs NE";#N/A,#N/A,TRUE,"Track Unit Costs GN";#N/A,#N/A,TRUE,"S&amp;T Renewals";#N/A,#N/A,TRUE,"Track Unit Costs INV";#N/A,#N/A,TRUE,"Other Renewals";#N/A,#N/A,TRUE,"Enhancements"}</definedName>
    <definedName name="wrn.MBR." hidden="1">{#N/A,#N/A,TRUE,"Executive Summary ";#N/A,#N/A,TRUE,"Trends - KPI's 1";#N/A,#N/A,TRUE,"Level 1 &amp; 2 KPIs";#N/A,#N/A,TRUE,"Trends - KPI's 2";#N/A,#N/A,TRUE,"Level 3 KPIs";#N/A,#N/A,TRUE,"KPI trend analysis 1&amp;2";#N/A,#N/A,TRUE,"KPI trend analysis 3&amp;4";#N/A,#N/A,TRUE,"KPI trend analysis 5&amp;6";#N/A,#N/A,TRUE,"C.A. PfPI";#N/A,#N/A,TRUE,"Incident Analysis";#N/A,#N/A,TRUE,"KPI trend analysis 7&amp;8";#N/A,#N/A,TRUE,"KPI trend analysis 9&amp;10";#N/A,#N/A,TRUE,"TSR Causal";#N/A,#N/A,TRUE,"Headcount 1";#N/A,#N/A,TRUE,"Headcount 2";#N/A,#N/A,TRUE,"KPI trend analysis 11&amp;12";#N/A,#N/A,TRUE,"Trends - Finance";#N/A,#N/A,TRUE,"Finance Summary";#N/A,#N/A,TRUE,"Balance Sheet";#N/A,#N/A,TRUE,"Finance trend analysis 1&amp;2";#N/A,#N/A,TRUE,"Schedule 4";#N/A,#N/A,TRUE,"Schedule 8";#N/A,#N/A,TRUE,"Finance trend analysis 3&amp;4";#N/A,#N/A,TRUE,"OPEX C.A.";#N/A,#N/A,TRUE,"Staff Costs C.A.";#N/A,#N/A,TRUE,"IMC Maintenance";#N/A,#N/A,TRUE,"Other Infra";#N/A,#N/A,TRUE,"Finance trend analysis 5&amp;6";#N/A,#N/A,TRUE,"Track Renewals Summary";#N/A,#N/A,TRUE,"Track Renewals Unit Costs";#N/A,#N/A,TRUE,"Track Unit Costs NE";#N/A,#N/A,TRUE,"Track Unit Costs GN";#N/A,#N/A,TRUE,"S&amp;T Renewals";#N/A,#N/A,TRUE,"Track Unit Costs INV";#N/A,#N/A,TRUE,"Other Renewals";#N/A,#N/A,TRUE,"Enhancements"}</definedName>
    <definedName name="wrn.NEW."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rn.NEW."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rn.Period._.End." localSheetId="3" hidden="1">{#N/A,#N/A,FALSE,"Spo Ole";#N/A,#N/A,FALSE,"Spool";#N/A,#N/A,FALSE,"AMP OT Diffs";#N/A,#N/A,FALSE,"Other OT Diffs ";#N/A,#N/A,FALSE,"Spend Diffs"}</definedName>
    <definedName name="wrn.Period._.End." hidden="1">{#N/A,#N/A,FALSE,"Spo Ole";#N/A,#N/A,FALSE,"Spool";#N/A,#N/A,FALSE,"AMP OT Diffs";#N/A,#N/A,FALSE,"Other OT Diffs ";#N/A,#N/A,FALSE,"Spend Diffs"}</definedName>
    <definedName name="wrn.Presentation._.copies." localSheetId="3" hidden="1">{"outturn",#N/A,TRUE,"HCA";#N/A,#N/A,TRUE,"HCA Summary";#N/A,#N/A,TRUE,"Operating ratio graphs";"Profit and loss",#N/A,TRUE,"HCA"}</definedName>
    <definedName name="wrn.Presentation._.copies." hidden="1">{"outturn",#N/A,TRUE,"HCA";#N/A,#N/A,TRUE,"HCA Summary";#N/A,#N/A,TRUE,"Operating ratio graphs";"Profit and loss",#N/A,TRUE,"HCA"}</definedName>
    <definedName name="wrn.Print._.All." localSheetId="3" hidden="1">{#N/A,#N/A,FALSE,"Cover Page";#N/A,#N/A,FALSE,"Contents Page";#N/A,#N/A,FALSE,"Distribution Page";#N/A,#N/A,FALSE,"Divider Page - KPI1";#N/A,#N/A,FALSE,"Divider Page - KPI2";#N/A,#N/A,FALSE,"Divider Page - KPI3";#N/A,#N/A,FALSE,"Divider Page - KPI4";#N/A,#N/A,FALSE,"Divider Page - KPI5";#N/A,#N/A,FALSE,"Divider Page - KPI6";#N/A,#N/A,FALSE,"Divider Page - KPI7";#N/A,#N/A,FALSE,"Divider Page - KPI8"}</definedName>
    <definedName name="wrn.Print._.All." hidden="1">{#N/A,#N/A,FALSE,"Cover Page";#N/A,#N/A,FALSE,"Contents Page";#N/A,#N/A,FALSE,"Distribution Page";#N/A,#N/A,FALSE,"Divider Page - KPI1";#N/A,#N/A,FALSE,"Divider Page - KPI2";#N/A,#N/A,FALSE,"Divider Page - KPI3";#N/A,#N/A,FALSE,"Divider Page - KPI4";#N/A,#N/A,FALSE,"Divider Page - KPI5";#N/A,#N/A,FALSE,"Divider Page - KPI6";#N/A,#N/A,FALSE,"Divider Page - KPI7";#N/A,#N/A,FALSE,"Divider Page - KPI8"}</definedName>
    <definedName name="wrn.Print._.MBR." localSheetId="3" hidden="1">{#N/A,#N/A,FALSE,"Trends - KPI's 1";#N/A,#N/A,FALSE,"Trends - KPI's 2";#N/A,#N/A,FALSE,"Level 1 &amp; 2 KPIs";#N/A,#N/A,FALSE,"Level 3 KPIs"}</definedName>
    <definedName name="wrn.Print._.MBR." hidden="1">{#N/A,#N/A,FALSE,"Trends - KPI's 1";#N/A,#N/A,FALSE,"Trends - KPI's 2";#N/A,#N/A,FALSE,"Level 1 &amp; 2 KPIs";#N/A,#N/A,FALSE,"Level 3 KPIs"}</definedName>
    <definedName name="wrn.Profit._.and._.loss._.account._.detail." localSheetId="3" hidden="1">{#N/A,#N/A,FALSE,"HCA";#N/A,#N/A,FALSE,"Revenue";#N/A,#N/A,FALSE,"Opex";#N/A,#N/A,FALSE,"AMP"}</definedName>
    <definedName name="wrn.Profit._.and._.loss._.account._.detail." hidden="1">{#N/A,#N/A,FALSE,"HCA";#N/A,#N/A,FALSE,"Revenue";#N/A,#N/A,FALSE,"Opex";#N/A,#N/A,FALSE,"AMP"}</definedName>
    <definedName name="wrn.Ratios._.and._.Graphs." localSheetId="3" hidden="1">{#N/A,#N/A,TRUE,"Ratios";#N/A,#N/A,TRUE,"Graphs"}</definedName>
    <definedName name="wrn.Ratios._.and._.Graphs." hidden="1">{#N/A,#N/A,TRUE,"Ratios";#N/A,#N/A,TRUE,"Graphs"}</definedName>
    <definedName name="wrn.REG." localSheetId="3" hidden="1">{#N/A,#N/A,FALSE,"Pages 24 &amp; 25 (Charter)";#N/A,#N/A,FALSE,"Page 16";#N/A,#N/A,FALSE,"Page 15";#N/A,#N/A,FALSE,"Page 14";#N/A,#N/A,FALSE,"Page 11 (Freight)";#N/A,#N/A,FALSE,"Page 10 (Passengers)";#N/A,#N/A,FALSE,"Page 9 (Operators)";#N/A,#N/A,FALSE,"Page 8 (IMCs)";#N/A,#N/A,FALSE,"Page 7 (TRCs)";#N/A,#N/A,FALSE,"Page 6 (Period Comp)";#N/A,#N/A,FALSE,"Main 3";#N/A,#N/A,FALSE,"Main 2";#N/A,#N/A,FALSE,"Main 1";#N/A,#N/A,FALSE,"REG Index"}</definedName>
    <definedName name="wrn.REG." hidden="1">{#N/A,#N/A,FALSE,"Pages 24 &amp; 25 (Charter)";#N/A,#N/A,FALSE,"Page 16";#N/A,#N/A,FALSE,"Page 15";#N/A,#N/A,FALSE,"Page 14";#N/A,#N/A,FALSE,"Page 11 (Freight)";#N/A,#N/A,FALSE,"Page 10 (Passengers)";#N/A,#N/A,FALSE,"Page 9 (Operators)";#N/A,#N/A,FALSE,"Page 8 (IMCs)";#N/A,#N/A,FALSE,"Page 7 (TRCs)";#N/A,#N/A,FALSE,"Page 6 (Period Comp)";#N/A,#N/A,FALSE,"Main 3";#N/A,#N/A,FALSE,"Main 2";#N/A,#N/A,FALSE,"Main 1";#N/A,#N/A,FALSE,"REG Index"}</definedName>
    <definedName name="wrn.Report._.Normal." localSheetId="3" hidden="1">{#N/A,#N/A,FALSE,"Main 1";#N/A,#N/A,FALSE,"Main 2";#N/A,#N/A,FALSE,"Main 3";#N/A,#N/A,FALSE,"Page 4 &amp; 5 (TOC on TOC)";#N/A,#N/A,FALSE,"Page 6 (Period Comp)";#N/A,#N/A,FALSE,"Page 7 (TRCs)";#N/A,#N/A,FALSE,"Page 8 (IMCs)";#N/A,#N/A,FALSE,"Page 9 (Operators)";#N/A,#N/A,FALSE,"Page 10 (Passengers)";#N/A,#N/A,FALSE,"Page 11 (Freight)";#N/A,#N/A,FALSE,"Page 12";#N/A,#N/A,FALSE,"Page 13";#N/A,#N/A,FALSE,"Page 14";#N/A,#N/A,FALSE,"Page 15";#N/A,#N/A,FALSE,"Page 16";#N/A,#N/A,FALSE,"Page 17 (Anglia)";#N/A,#N/A,FALSE,"Page 18 (LNE)";#N/A,#N/A,FALSE,"Page 19 (Scotland)";#N/A,#N/A,FALSE,"Page 20 (NW)";#N/A,#N/A,FALSE,"Page 21 (Midlands)";#N/A,#N/A,FALSE,"Page 22 (Great Western)";#N/A,#N/A,FALSE,"Page 23 (Southern)";#N/A,#N/A,FALSE,"Sheet 26";#N/A,#N/A,FALSE,"Pages 24 &amp; 25 (Charter)";#N/A,#N/A,FALSE,"Sheet 27";#N/A,#N/A,FALSE,"Page 28";#N/A,#N/A,FALSE,"Page 29";#N/A,#N/A,FALSE,"Page 30"}</definedName>
    <definedName name="wrn.Report._.Normal." hidden="1">{#N/A,#N/A,FALSE,"Main 1";#N/A,#N/A,FALSE,"Main 2";#N/A,#N/A,FALSE,"Main 3";#N/A,#N/A,FALSE,"Page 4 &amp; 5 (TOC on TOC)";#N/A,#N/A,FALSE,"Page 6 (Period Comp)";#N/A,#N/A,FALSE,"Page 7 (TRCs)";#N/A,#N/A,FALSE,"Page 8 (IMCs)";#N/A,#N/A,FALSE,"Page 9 (Operators)";#N/A,#N/A,FALSE,"Page 10 (Passengers)";#N/A,#N/A,FALSE,"Page 11 (Freight)";#N/A,#N/A,FALSE,"Page 12";#N/A,#N/A,FALSE,"Page 13";#N/A,#N/A,FALSE,"Page 14";#N/A,#N/A,FALSE,"Page 15";#N/A,#N/A,FALSE,"Page 16";#N/A,#N/A,FALSE,"Page 17 (Anglia)";#N/A,#N/A,FALSE,"Page 18 (LNE)";#N/A,#N/A,FALSE,"Page 19 (Scotland)";#N/A,#N/A,FALSE,"Page 20 (NW)";#N/A,#N/A,FALSE,"Page 21 (Midlands)";#N/A,#N/A,FALSE,"Page 22 (Great Western)";#N/A,#N/A,FALSE,"Page 23 (Southern)";#N/A,#N/A,FALSE,"Sheet 26";#N/A,#N/A,FALSE,"Pages 24 &amp; 25 (Charter)";#N/A,#N/A,FALSE,"Sheet 27";#N/A,#N/A,FALSE,"Page 28";#N/A,#N/A,FALSE,"Page 29";#N/A,#N/A,FALSE,"Page 30"}</definedName>
    <definedName name="wrn.Report._.Reverse." localSheetId="3" hidden="1">{#N/A,#N/A,FALSE,"Page 30";#N/A,#N/A,FALSE,"Page 29";#N/A,#N/A,FALSE,"Page 28";#N/A,#N/A,FALSE,"Sheet 27";#N/A,#N/A,FALSE,"Sheet 26";#N/A,#N/A,FALSE,"Pages 24 &amp; 25 (Charter)";#N/A,#N/A,FALSE,"Page 23 (Southern)";#N/A,#N/A,FALSE,"Page 22 (Great Western)";#N/A,#N/A,FALSE,"Page 21 (Midlands)";#N/A,#N/A,FALSE,"Page 20 (NW)";#N/A,#N/A,FALSE,"Page 19 (Scotland)";#N/A,#N/A,FALSE,"Page 18 (LNE)";#N/A,#N/A,FALSE,"Page 17 (Anglia)";#N/A,#N/A,FALSE,"Page 16";#N/A,#N/A,FALSE,"Page 15";#N/A,#N/A,FALSE,"Page 14";#N/A,#N/A,FALSE,"Page 13";#N/A,#N/A,FALSE,"Page 12";#N/A,#N/A,FALSE,"Page 11 (Freight)";#N/A,#N/A,FALSE,"Page 10 (Passengers)";#N/A,#N/A,FALSE,"Page 9 (Operators)";#N/A,#N/A,FALSE,"Page 8 (IMCs)";#N/A,#N/A,FALSE,"Page 7 (TRCs)";#N/A,#N/A,FALSE,"Page 6 (Period Comp)";#N/A,#N/A,FALSE,"Page 4 &amp; 5 (TOC on TOC)";#N/A,#N/A,FALSE,"Main 3";#N/A,#N/A,FALSE,"Main 2";#N/A,#N/A,FALSE,"Main 1";#N/A,#N/A,FALSE,"Title"}</definedName>
    <definedName name="wrn.Report._.Reverse." hidden="1">{#N/A,#N/A,FALSE,"Page 30";#N/A,#N/A,FALSE,"Page 29";#N/A,#N/A,FALSE,"Page 28";#N/A,#N/A,FALSE,"Sheet 27";#N/A,#N/A,FALSE,"Sheet 26";#N/A,#N/A,FALSE,"Pages 24 &amp; 25 (Charter)";#N/A,#N/A,FALSE,"Page 23 (Southern)";#N/A,#N/A,FALSE,"Page 22 (Great Western)";#N/A,#N/A,FALSE,"Page 21 (Midlands)";#N/A,#N/A,FALSE,"Page 20 (NW)";#N/A,#N/A,FALSE,"Page 19 (Scotland)";#N/A,#N/A,FALSE,"Page 18 (LNE)";#N/A,#N/A,FALSE,"Page 17 (Anglia)";#N/A,#N/A,FALSE,"Page 16";#N/A,#N/A,FALSE,"Page 15";#N/A,#N/A,FALSE,"Page 14";#N/A,#N/A,FALSE,"Page 13";#N/A,#N/A,FALSE,"Page 12";#N/A,#N/A,FALSE,"Page 11 (Freight)";#N/A,#N/A,FALSE,"Page 10 (Passengers)";#N/A,#N/A,FALSE,"Page 9 (Operators)";#N/A,#N/A,FALSE,"Page 8 (IMCs)";#N/A,#N/A,FALSE,"Page 7 (TRCs)";#N/A,#N/A,FALSE,"Page 6 (Period Comp)";#N/A,#N/A,FALSE,"Page 4 &amp; 5 (TOC on TOC)";#N/A,#N/A,FALSE,"Main 3";#N/A,#N/A,FALSE,"Main 2";#N/A,#N/A,FALSE,"Main 1";#N/A,#N/A,FALSE,"Title"}</definedName>
    <definedName name="wrn.Second._.half." localSheetId="3" hidden="1">{#N/A,#N/A,TRUE,"Provisions and pensions";#N/A,#N/A,TRUE,"AMP";#N/A,#N/A,TRUE,"Debt";#N/A,#N/A,TRUE,"WC";#N/A,#N/A,TRUE,"Cash";#N/A,#N/A,TRUE,"Divis";#N/A,#N/A,TRUE,"Tax";#N/A,#N/A,TRUE,"Losses and ACT";#N/A,#N/A,TRUE,"Profit uplifts";#N/A,#N/A,TRUE,"Enhancement data"}</definedName>
    <definedName name="wrn.Second._.half." hidden="1">{#N/A,#N/A,TRUE,"Provisions and pensions";#N/A,#N/A,TRUE,"AMP";#N/A,#N/A,TRUE,"Debt";#N/A,#N/A,TRUE,"WC";#N/A,#N/A,TRUE,"Cash";#N/A,#N/A,TRUE,"Divis";#N/A,#N/A,TRUE,"Tax";#N/A,#N/A,TRUE,"Losses and ACT";#N/A,#N/A,TRUE,"Profit uplifts";#N/A,#N/A,TRUE,"Enhancement data"}</definedName>
    <definedName name="wrn.Spend._.by._.driver." localSheetId="3" hidden="1">{"ECML Programme",#N/A,TRUE,"Summary";"Leeds 1st Programme",#N/A,TRUE,"Summary";"Sunderland Direct",#N/A,TRUE,"Summary";"Customer driven",#N/A,TRUE,"Summary";"Safety",#N/A,TRUE,"Summary";"Legal requirement",#N/A,TRUE,"Summary";"Performance",#N/A,TRUE,"Summary";"Renewal of failed asset",#N/A,TRUE,"Summary";"Signalling renewals",#N/A,TRUE,"Summary";"Track renewals",#N/A,TRUE,"Summary";"SRP",#N/A,TRUE,"Summary";"Structures renewals",#N/A,TRUE,"Summary";"Scheme completion",#N/A,TRUE,"Summary"}</definedName>
    <definedName name="wrn.Spend._.by._.driver." hidden="1">{"ECML Programme",#N/A,TRUE,"Summary";"Leeds 1st Programme",#N/A,TRUE,"Summary";"Sunderland Direct",#N/A,TRUE,"Summary";"Customer driven",#N/A,TRUE,"Summary";"Safety",#N/A,TRUE,"Summary";"Legal requirement",#N/A,TRUE,"Summary";"Performance",#N/A,TRUE,"Summary";"Renewal of failed asset",#N/A,TRUE,"Summary";"Signalling renewals",#N/A,TRUE,"Summary";"Track renewals",#N/A,TRUE,"Summary";"SRP",#N/A,TRUE,"Summary";"Structures renewals",#N/A,TRUE,"Summary";"Scheme completion",#N/A,TRUE,"Summary"}</definedName>
    <definedName name="wrn.Spend._.by._.Funding._.Catagory." localSheetId="3" hidden="1">{"AMP Property",#N/A,FALSE,"Summary";"AMP Track",#N/A,FALSE,"Summary";"Backlog 1 and 2",#N/A,FALSE,"Summary";"Backlog 3",#N/A,FALSE,"Summary";"AMP Structures",#N/A,FALSE,"Summary";"Stready State",#N/A,FALSE,"Summary";"Improvement",#N/A,FALSE,"Summary";"Enhancement",#N/A,FALSE,"Summary"}</definedName>
    <definedName name="wrn.Spend._.by._.Funding._.Catagory." hidden="1">{"AMP Property",#N/A,FALSE,"Summary";"AMP Track",#N/A,FALSE,"Summary";"Backlog 1 and 2",#N/A,FALSE,"Summary";"Backlog 3",#N/A,FALSE,"Summary";"AMP Structures",#N/A,FALSE,"Summary";"Stready State",#N/A,FALSE,"Summary";"Improvement",#N/A,FALSE,"Summary";"Enhancement",#N/A,FALSE,"Summary"}</definedName>
    <definedName name="wrn.Spool._.And._.Spool._.Only." localSheetId="3" hidden="1">{#N/A,#N/A,FALSE,"Spo Ole";#N/A,#N/A,FALSE,"Spool"}</definedName>
    <definedName name="wrn.Spool._.And._.Spool._.Only." hidden="1">{#N/A,#N/A,FALSE,"Spo Ole";#N/A,#N/A,FALSE,"Spool"}</definedName>
    <definedName name="wrn.Tax._.copies." localSheetId="3" hidden="1">{#N/A,#N/A,TRUE,"HCA";#N/A,#N/A,TRUE,"Tax";#N/A,#N/A,TRUE,"Losses and ACT";#N/A,#N/A,TRUE,"Divis";#N/A,#N/A,TRUE,"Reserves";#N/A,#N/A,TRUE,"Enhancement data"}</definedName>
    <definedName name="wrn.Tax._.copies." hidden="1">{#N/A,#N/A,TRUE,"HCA";#N/A,#N/A,TRUE,"Tax";#N/A,#N/A,TRUE,"Losses and ACT";#N/A,#N/A,TRUE,"Divis";#N/A,#N/A,TRUE,"Reserves";#N/A,#N/A,TRUE,"Enhancement data"}</definedName>
    <definedName name="wrn.Whole._.Model." localSheetId="3"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ong" localSheetId="3" hidden="1">{#N/A,#N/A,FALSE,"Front Sheets pages";#N/A,#N/A,FALSE,"1. PfPI GE-Anglia Page";#N/A,#N/A,FALSE,"1.1 Route Perform Overview Page";#N/A,#N/A,FALSE,"1.2 PfPI Cause Codes Page";#N/A,#N/A,FALSE,"Section 2.1 Page";#N/A,#N/A,FALSE,"2.1.1 Broken Rails Page";#N/A,#N/A,FALSE,"2.1.2 Points Failure Page";#N/A,#N/A,FALSE,"2.1.3 OLE-3rd Rail Page";#N/A,#N/A,FALSE,"2.1.4 Signal Failures Page";#N/A,#N/A,FALSE,"2.1.5 TCFs Page";#N/A,#N/A,FALSE,"2.2 Page";#N/A,#N/A,FALSE,"Analysis by Contract Area Page";#N/A,#N/A,FALSE,"Contract Area Detail Page";#N/A,#N/A,FALSE,"Contract Area Detail Page2";#N/A,#N/A,FALSE,"Section 3.1 - Production Page";#N/A,#N/A,FALSE,"3.1.1 501 Page new";#N/A,#N/A,FALSE,"3.1.1 502 Page new";#N/A,#N/A,FALSE,"3.1.2 502 Page New";#N/A,#N/A,FALSE,"3.1.3 Page new ";#N/A,#N/A,FALSE,"3.1.4 Page new  ";#N/A,#N/A,FALSE,"3.1.5 Page new ";#N/A,#N/A,FALSE,"Section 4 - Location Page";#N/A,#N/A,FALSE,"4.1  Page new  ";#N/A,#N/A,FALSE,"4.2  Page new  ";#N/A,#N/A,FALSE,"4.3  Page new   ";#N/A,#N/A,FALSE,"4.4  Page new    ";#N/A,#N/A,FALSE,"4.5 Page new    ";#N/A,#N/A,FALSE,"5.1 Process Page";#N/A,#N/A,FALSE,"5.1.1 Process Overview Page";#N/A,#N/A,FALSE,"5.1.2 Pat List Page";#N/A,#N/A,FALSE,"5.2 Attribution page";#N/A,#N/A,FALSE,"6. Attribution Page"}</definedName>
    <definedName name="wrong" hidden="1">{#N/A,#N/A,FALSE,"Front Sheets pages";#N/A,#N/A,FALSE,"1. PfPI GE-Anglia Page";#N/A,#N/A,FALSE,"1.1 Route Perform Overview Page";#N/A,#N/A,FALSE,"1.2 PfPI Cause Codes Page";#N/A,#N/A,FALSE,"Section 2.1 Page";#N/A,#N/A,FALSE,"2.1.1 Broken Rails Page";#N/A,#N/A,FALSE,"2.1.2 Points Failure Page";#N/A,#N/A,FALSE,"2.1.3 OLE-3rd Rail Page";#N/A,#N/A,FALSE,"2.1.4 Signal Failures Page";#N/A,#N/A,FALSE,"2.1.5 TCFs Page";#N/A,#N/A,FALSE,"2.2 Page";#N/A,#N/A,FALSE,"Analysis by Contract Area Page";#N/A,#N/A,FALSE,"Contract Area Detail Page";#N/A,#N/A,FALSE,"Contract Area Detail Page2";#N/A,#N/A,FALSE,"Section 3.1 - Production Page";#N/A,#N/A,FALSE,"3.1.1 501 Page new";#N/A,#N/A,FALSE,"3.1.1 502 Page new";#N/A,#N/A,FALSE,"3.1.2 502 Page New";#N/A,#N/A,FALSE,"3.1.3 Page new ";#N/A,#N/A,FALSE,"3.1.4 Page new  ";#N/A,#N/A,FALSE,"3.1.5 Page new ";#N/A,#N/A,FALSE,"Section 4 - Location Page";#N/A,#N/A,FALSE,"4.1  Page new  ";#N/A,#N/A,FALSE,"4.2  Page new  ";#N/A,#N/A,FALSE,"4.3  Page new   ";#N/A,#N/A,FALSE,"4.4  Page new    ";#N/A,#N/A,FALSE,"4.5 Page new    ";#N/A,#N/A,FALSE,"5.1 Process Page";#N/A,#N/A,FALSE,"5.1.1 Process Overview Page";#N/A,#N/A,FALSE,"5.1.2 Pat List Page";#N/A,#N/A,FALSE,"5.2 Attribution page";#N/A,#N/A,FALSE,"6. Attribution Page"}</definedName>
    <definedName name="wsedfgd"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sedfgd"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WW"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WWW"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x" localSheetId="3" hidden="1">{"year1",#N/A,FALSE,"IZT";"year2",#N/A,FALSE,"IZT"}</definedName>
    <definedName name="x" hidden="1">{"year1",#N/A,FALSE,"IZT";"year2",#N/A,FALSE,"IZT"}</definedName>
    <definedName name="xfgjxf"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xfgjxf"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xfgjxfg"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xfgjxfg"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xfgjxfgjxfdgjxfgjxfg" localSheetId="3" hidden="1">{"year1",#N/A,FALSE,"IZT";"year2",#N/A,FALSE,"IZT"}</definedName>
    <definedName name="xfgjxfgjxfdgjxfgjxfg" hidden="1">{"year1",#N/A,FALSE,"IZT";"year2",#N/A,FALSE,"IZT"}</definedName>
    <definedName name="xhf" localSheetId="3" hidden="1">{"AMP Property",#N/A,FALSE,"Summary";"AMP Track",#N/A,FALSE,"Summary";"Backlog 1 and 2",#N/A,FALSE,"Summary";"Backlog 3",#N/A,FALSE,"Summary";"AMP Structures",#N/A,FALSE,"Summary";"Stready State",#N/A,FALSE,"Summary";"Improvement",#N/A,FALSE,"Summary";"Enhancement",#N/A,FALSE,"Summary"}</definedName>
    <definedName name="xhf" hidden="1">{"AMP Property",#N/A,FALSE,"Summary";"AMP Track",#N/A,FALSE,"Summary";"Backlog 1 and 2",#N/A,FALSE,"Summary";"Backlog 3",#N/A,FALSE,"Summary";"AMP Structures",#N/A,FALSE,"Summary";"Stready State",#N/A,FALSE,"Summary";"Improvement",#N/A,FALSE,"Summary";"Enhancement",#N/A,FALSE,"Summary"}</definedName>
    <definedName name="xx" localSheetId="3" hidden="1">{#N/A,#N/A,TRUE,"FA 1 &amp; 2";#N/A,#N/A,TRUE,"FA 3 &amp; 4";#N/A,#N/A,TRUE,"FA 5 &amp; 6";#N/A,#N/A,TRUE,"FA 7 &amp; 8";#N/A,#N/A,TRUE,"FA 9 &amp; 10";#N/A,#N/A,TRUE,"FA 11";#N/A,#N/A,TRUE,"FA 12";#N/A,#N/A,TRUE,"FA 13";#N/A,#N/A,TRUE,"FA 14 &amp; 15"}</definedName>
    <definedName name="xx" hidden="1">{#N/A,#N/A,TRUE,"FA 1 &amp; 2";#N/A,#N/A,TRUE,"FA 3 &amp; 4";#N/A,#N/A,TRUE,"FA 5 &amp; 6";#N/A,#N/A,TRUE,"FA 7 &amp; 8";#N/A,#N/A,TRUE,"FA 9 &amp; 10";#N/A,#N/A,TRUE,"FA 11";#N/A,#N/A,TRUE,"FA 12";#N/A,#N/A,TRUE,"FA 13";#N/A,#N/A,TRUE,"FA 14 &amp; 15"}</definedName>
    <definedName name="xxx" localSheetId="3" hidden="1">{#N/A,#N/A,TRUE,"FA 1 &amp; 2";#N/A,#N/A,TRUE,"FA 3 &amp; 4";#N/A,#N/A,TRUE,"FA 5 &amp; 6";#N/A,#N/A,TRUE,"FA 7 &amp; 8";#N/A,#N/A,TRUE,"FA 9 &amp; 10";#N/A,#N/A,TRUE,"FA 11";#N/A,#N/A,TRUE,"FA 12";#N/A,#N/A,TRUE,"FA 13";#N/A,#N/A,TRUE,"FA 14 &amp; 15"}</definedName>
    <definedName name="xxx" hidden="1">{#N/A,#N/A,TRUE,"FA 1 &amp; 2";#N/A,#N/A,TRUE,"FA 3 &amp; 4";#N/A,#N/A,TRUE,"FA 5 &amp; 6";#N/A,#N/A,TRUE,"FA 7 &amp; 8";#N/A,#N/A,TRUE,"FA 9 &amp; 10";#N/A,#N/A,TRUE,"FA 11";#N/A,#N/A,TRUE,"FA 12";#N/A,#N/A,TRUE,"FA 13";#N/A,#N/A,TRUE,"FA 14 &amp; 15"}</definedName>
    <definedName name="xxx2" localSheetId="3" hidden="1">{#N/A,#N/A,TRUE,"FA 1 &amp; 2";#N/A,#N/A,TRUE,"FA 3 &amp; 4";#N/A,#N/A,TRUE,"FA 5 &amp; 6";#N/A,#N/A,TRUE,"FA 7 &amp; 8";#N/A,#N/A,TRUE,"FA 9 &amp; 10";#N/A,#N/A,TRUE,"FA 11";#N/A,#N/A,TRUE,"FA 12";#N/A,#N/A,TRUE,"FA 13";#N/A,#N/A,TRUE,"FA 14 &amp; 15"}</definedName>
    <definedName name="xxx2" hidden="1">{#N/A,#N/A,TRUE,"FA 1 &amp; 2";#N/A,#N/A,TRUE,"FA 3 &amp; 4";#N/A,#N/A,TRUE,"FA 5 &amp; 6";#N/A,#N/A,TRUE,"FA 7 &amp; 8";#N/A,#N/A,TRUE,"FA 9 &amp; 10";#N/A,#N/A,TRUE,"FA 11";#N/A,#N/A,TRUE,"FA 12";#N/A,#N/A,TRUE,"FA 13";#N/A,#N/A,TRUE,"FA 14 &amp; 15"}</definedName>
    <definedName name="xxxx"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xxxx"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xxxxx" localSheetId="3" hidden="1">{"year1",#N/A,FALSE,"IZT";"year2",#N/A,FALSE,"IZT"}</definedName>
    <definedName name="xxxxx" hidden="1">{"year1",#N/A,FALSE,"IZT";"year2",#N/A,FALSE,"IZT"}</definedName>
    <definedName name="xxxxxx" localSheetId="3"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xxxxxx" hidden="1">{#N/A,#N/A,FALSE,"East Anglia";#N/A,#N/A,FALSE,"Great Western";#N/A,#N/A,FALSE,"LNE";#N/A,#N/A,FALSE,"Midlands";#N/A,#N/A,FALSE,"Scotland";#N/A,#N/A,FALSE,"North West";#N/A,#N/A,FALSE,"Southern";#N/A,#N/A,FALSE,"Central";#N/A,#N/A,FALSE,"MS";#N/A,#N/A,FALSE,"WCML";#N/A,#N/A,FALSE,"TL2000";#N/A,#N/A,FALSE,"Corporate";#N/A,#N/A,FALSE,"CTRL";#N/A,#N/A,FALSE,"Intra-group Summary";"year1",#N/A,FALSE,"IZT";"year2",#N/A,FALSE,"IZT"}</definedName>
    <definedName name="xxxxxxx" localSheetId="3" hidden="1">{#N/A,#N/A,TRUE,"FA 1 &amp; 2";#N/A,#N/A,TRUE,"FA 3 &amp; 4";#N/A,#N/A,TRUE,"FA 5 &amp; 6";#N/A,#N/A,TRUE,"FA 7 &amp; 8";#N/A,#N/A,TRUE,"FA 9 &amp; 10";#N/A,#N/A,TRUE,"FA 11";#N/A,#N/A,TRUE,"FA 12";#N/A,#N/A,TRUE,"FA 13";#N/A,#N/A,TRUE,"FA 14 &amp; 15"}</definedName>
    <definedName name="xxxxxxx" hidden="1">{#N/A,#N/A,TRUE,"FA 1 &amp; 2";#N/A,#N/A,TRUE,"FA 3 &amp; 4";#N/A,#N/A,TRUE,"FA 5 &amp; 6";#N/A,#N/A,TRUE,"FA 7 &amp; 8";#N/A,#N/A,TRUE,"FA 9 &amp; 10";#N/A,#N/A,TRUE,"FA 11";#N/A,#N/A,TRUE,"FA 12";#N/A,#N/A,TRUE,"FA 13";#N/A,#N/A,TRUE,"FA 14 &amp; 15"}</definedName>
    <definedName name="xxxxxxxxxxxxxxxxx" localSheetId="3" hidden="1">{"year1",#N/A,FALSE,"IZT";"year2",#N/A,FALSE,"IZT"}</definedName>
    <definedName name="xxxxxxxxxxxxxxxxx" hidden="1">{"year1",#N/A,FALSE,"IZT";"year2",#N/A,FALSE,"IZT"}</definedName>
    <definedName name="yjguj"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yjguj"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z"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z"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zaz" localSheetId="3" hidden="1">{"year1",#N/A,FALSE,"IZT";"year2",#N/A,FALSE,"IZT"}</definedName>
    <definedName name="zaz" hidden="1">{"year1",#N/A,FALSE,"IZT";"year2",#N/A,FALSE,"IZT"}</definedName>
    <definedName name="zz" localSheetId="3" hidden="1">{#N/A,#N/A,TRUE,"FA 1 &amp; 2";#N/A,#N/A,TRUE,"FA 3 &amp; 4";#N/A,#N/A,TRUE,"FA 5 &amp; 6";#N/A,#N/A,TRUE,"FA 7 &amp; 8";#N/A,#N/A,TRUE,"FA 9 &amp; 10";#N/A,#N/A,TRUE,"FA 11";#N/A,#N/A,TRUE,"FA 12";#N/A,#N/A,TRUE,"FA 13";#N/A,#N/A,TRUE,"FA 14 &amp; 15"}</definedName>
    <definedName name="zz" hidden="1">{#N/A,#N/A,TRUE,"FA 1 &amp; 2";#N/A,#N/A,TRUE,"FA 3 &amp; 4";#N/A,#N/A,TRUE,"FA 5 &amp; 6";#N/A,#N/A,TRUE,"FA 7 &amp; 8";#N/A,#N/A,TRUE,"FA 9 &amp; 10";#N/A,#N/A,TRUE,"FA 11";#N/A,#N/A,TRUE,"FA 12";#N/A,#N/A,TRUE,"FA 13";#N/A,#N/A,TRUE,"FA 14 &amp; 15"}</definedName>
    <definedName name="zzz"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zzz"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zzzzzzzzzzzzz" localSheetId="3"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 name="zzzzzzzzzzzzz" hidden="1">{#N/A,#N/A,FALSE,"Title";#N/A,#N/A,FALSE,"Index";#N/A,#N/A,FALSE,"Comm";#N/A,#N/A,FALSE,"A1";#N/A,#N/A,FALSE,"A2";#N/A,#N/A,FALSE,"A3";#N/A,#N/A,FALSE,"A4";#N/A,#N/A,FALSE,"A5";#N/A,#N/A,FALSE,"A6";#N/A,#N/A,FALSE,"A7";#N/A,#N/A,FALSE,"A8";#N/A,#N/A,FALSE,"A9";#N/A,#N/A,FALSE,"B1";#N/A,#N/A,FALSE,"B2";#N/A,#N/A,FALSE,"C1";#N/A,#N/A,FALSE,"C2";#N/A,#N/A,FALSE,"C3";#N/A,#N/A,FALSE,"C4";#N/A,#N/A,FALSE,"C5";#N/A,#N/A,FALSE,"D1";#N/A,#N/A,FALSE,"D2";#N/A,#N/A,FALSE,"D3";#N/A,#N/A,FALSE,"E1";#N/A,#N/A,FALSE,"E2";#N/A,#N/A,FALSE,"H1";#N/A,#N/A,FALSE,"H2";#N/A,#N/A,FALSE,"Summ";#N/A,#N/A,FALSE,"H3";#N/A,#N/A,FALSE,"H4";#N/A,#N/A,FALSE,"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 l="1"/>
  <c r="E8" i="2"/>
  <c r="E10" i="4" l="1"/>
  <c r="E11" i="4" s="1"/>
  <c r="DG42" i="2" l="1"/>
  <c r="DH42" i="2" s="1"/>
  <c r="C42" i="2"/>
  <c r="DG41" i="2"/>
  <c r="DH41" i="2" s="1"/>
  <c r="C41" i="2"/>
  <c r="DG40" i="2"/>
  <c r="DH40" i="2" s="1"/>
  <c r="C40" i="2"/>
  <c r="DG39" i="2"/>
  <c r="DH39" i="2" s="1"/>
  <c r="C39" i="2"/>
  <c r="DG38" i="2"/>
  <c r="C38" i="2"/>
  <c r="DG37" i="2"/>
  <c r="DH37" i="2" s="1"/>
  <c r="C37" i="2"/>
  <c r="DG36" i="2"/>
  <c r="C36" i="2"/>
  <c r="C51" i="2" s="1"/>
  <c r="DG35" i="2"/>
  <c r="DH35" i="2" s="1"/>
  <c r="C35" i="2"/>
  <c r="DG34" i="2"/>
  <c r="C34" i="2"/>
  <c r="DG33" i="2"/>
  <c r="DH33" i="2" s="1"/>
  <c r="C33" i="2"/>
  <c r="DG32" i="2"/>
  <c r="DH32" i="2" s="1"/>
  <c r="C32" i="2"/>
  <c r="DG31" i="2"/>
  <c r="DH31" i="2" s="1"/>
  <c r="C31" i="2"/>
  <c r="DG30" i="2"/>
  <c r="C30" i="2"/>
  <c r="DG29" i="2"/>
  <c r="C29" i="2"/>
  <c r="DG28" i="2"/>
  <c r="DH28" i="2" s="1"/>
  <c r="E28" i="2"/>
  <c r="C28" i="2"/>
  <c r="DG27" i="2"/>
  <c r="DG26" i="2"/>
  <c r="DH26" i="2" s="1"/>
  <c r="DG25" i="2"/>
  <c r="DG24" i="2"/>
  <c r="DG23" i="2"/>
  <c r="DH23" i="2" s="1"/>
  <c r="DG22" i="2"/>
  <c r="DG21" i="2"/>
  <c r="DH21" i="2" s="1"/>
  <c r="DG20" i="2"/>
  <c r="DG19" i="2"/>
  <c r="DH19" i="2" s="1"/>
  <c r="DG18" i="2"/>
  <c r="DG17" i="2"/>
  <c r="DH17" i="2" s="1"/>
  <c r="DG16" i="2"/>
  <c r="DG15" i="2"/>
  <c r="DH15" i="2" s="1"/>
  <c r="DG14" i="2"/>
  <c r="E14" i="2"/>
  <c r="E15" i="2" s="1"/>
  <c r="DH13" i="2"/>
  <c r="DG13" i="2"/>
  <c r="AA1901" i="1"/>
  <c r="Y1901" i="1"/>
  <c r="W1901" i="1"/>
  <c r="S1901" i="1"/>
  <c r="O1901" i="1"/>
  <c r="P1901" i="1" s="1"/>
  <c r="C1901" i="1"/>
  <c r="AA1900" i="1"/>
  <c r="Y1900" i="1"/>
  <c r="W1900" i="1"/>
  <c r="S1900" i="1"/>
  <c r="O1900" i="1"/>
  <c r="P1900" i="1" s="1"/>
  <c r="C1900" i="1"/>
  <c r="AA1899" i="1"/>
  <c r="Y1899" i="1"/>
  <c r="W1899" i="1"/>
  <c r="S1899" i="1"/>
  <c r="O1899" i="1"/>
  <c r="P1899" i="1" s="1"/>
  <c r="C1899" i="1"/>
  <c r="AA1898" i="1"/>
  <c r="Y1898" i="1"/>
  <c r="W1898" i="1"/>
  <c r="S1898" i="1"/>
  <c r="O1898" i="1"/>
  <c r="P1898" i="1" s="1"/>
  <c r="C1898" i="1"/>
  <c r="AA1897" i="1"/>
  <c r="Y1897" i="1"/>
  <c r="W1897" i="1"/>
  <c r="S1897" i="1"/>
  <c r="O1897" i="1"/>
  <c r="P1897" i="1" s="1"/>
  <c r="C1897" i="1"/>
  <c r="AA1896" i="1"/>
  <c r="Y1896" i="1"/>
  <c r="W1896" i="1"/>
  <c r="S1896" i="1"/>
  <c r="O1896" i="1"/>
  <c r="P1896" i="1" s="1"/>
  <c r="C1896" i="1"/>
  <c r="AA1895" i="1"/>
  <c r="Y1895" i="1"/>
  <c r="W1895" i="1"/>
  <c r="S1895" i="1"/>
  <c r="O1895" i="1"/>
  <c r="P1895" i="1" s="1"/>
  <c r="C1895" i="1"/>
  <c r="AA1894" i="1"/>
  <c r="Y1894" i="1"/>
  <c r="W1894" i="1"/>
  <c r="S1894" i="1"/>
  <c r="O1894" i="1"/>
  <c r="P1894" i="1" s="1"/>
  <c r="C1894" i="1"/>
  <c r="AA1893" i="1"/>
  <c r="Y1893" i="1"/>
  <c r="W1893" i="1"/>
  <c r="S1893" i="1"/>
  <c r="O1893" i="1"/>
  <c r="P1893" i="1" s="1"/>
  <c r="C1893" i="1"/>
  <c r="AA1892" i="1"/>
  <c r="Y1892" i="1"/>
  <c r="W1892" i="1"/>
  <c r="S1892" i="1"/>
  <c r="O1892" i="1"/>
  <c r="P1892" i="1" s="1"/>
  <c r="C1892" i="1"/>
  <c r="AA1891" i="1"/>
  <c r="Y1891" i="1"/>
  <c r="W1891" i="1"/>
  <c r="S1891" i="1"/>
  <c r="O1891" i="1"/>
  <c r="P1891" i="1" s="1"/>
  <c r="C1891" i="1"/>
  <c r="AA1890" i="1"/>
  <c r="Y1890" i="1"/>
  <c r="W1890" i="1"/>
  <c r="S1890" i="1"/>
  <c r="O1890" i="1"/>
  <c r="P1890" i="1" s="1"/>
  <c r="C1890" i="1"/>
  <c r="AA1889" i="1"/>
  <c r="Y1889" i="1"/>
  <c r="W1889" i="1"/>
  <c r="S1889" i="1"/>
  <c r="O1889" i="1"/>
  <c r="P1889" i="1" s="1"/>
  <c r="C1889" i="1"/>
  <c r="AA1888" i="1"/>
  <c r="Y1888" i="1"/>
  <c r="W1888" i="1"/>
  <c r="S1888" i="1"/>
  <c r="O1888" i="1"/>
  <c r="P1888" i="1" s="1"/>
  <c r="C1888" i="1"/>
  <c r="AA1887" i="1"/>
  <c r="Y1887" i="1"/>
  <c r="W1887" i="1"/>
  <c r="S1887" i="1"/>
  <c r="O1887" i="1"/>
  <c r="P1887" i="1" s="1"/>
  <c r="C1887" i="1"/>
  <c r="AA1886" i="1"/>
  <c r="Y1886" i="1"/>
  <c r="W1886" i="1"/>
  <c r="S1886" i="1"/>
  <c r="O1886" i="1"/>
  <c r="P1886" i="1" s="1"/>
  <c r="C1886" i="1"/>
  <c r="AA1885" i="1"/>
  <c r="Y1885" i="1"/>
  <c r="W1885" i="1"/>
  <c r="S1885" i="1"/>
  <c r="O1885" i="1"/>
  <c r="P1885" i="1" s="1"/>
  <c r="C1885" i="1"/>
  <c r="AA1884" i="1"/>
  <c r="Y1884" i="1"/>
  <c r="W1884" i="1"/>
  <c r="S1884" i="1"/>
  <c r="O1884" i="1"/>
  <c r="P1884" i="1" s="1"/>
  <c r="C1884" i="1"/>
  <c r="AA1883" i="1"/>
  <c r="Y1883" i="1"/>
  <c r="W1883" i="1"/>
  <c r="S1883" i="1"/>
  <c r="O1883" i="1"/>
  <c r="P1883" i="1" s="1"/>
  <c r="C1883" i="1"/>
  <c r="AA1882" i="1"/>
  <c r="Y1882" i="1"/>
  <c r="W1882" i="1"/>
  <c r="S1882" i="1"/>
  <c r="O1882" i="1"/>
  <c r="P1882" i="1" s="1"/>
  <c r="C1882" i="1"/>
  <c r="AA1881" i="1"/>
  <c r="Y1881" i="1"/>
  <c r="W1881" i="1"/>
  <c r="S1881" i="1"/>
  <c r="O1881" i="1"/>
  <c r="P1881" i="1" s="1"/>
  <c r="C1881" i="1"/>
  <c r="AA1880" i="1"/>
  <c r="Y1880" i="1"/>
  <c r="W1880" i="1"/>
  <c r="S1880" i="1"/>
  <c r="O1880" i="1"/>
  <c r="P1880" i="1" s="1"/>
  <c r="C1880" i="1"/>
  <c r="AA1879" i="1"/>
  <c r="Y1879" i="1"/>
  <c r="W1879" i="1"/>
  <c r="S1879" i="1"/>
  <c r="O1879" i="1"/>
  <c r="P1879" i="1" s="1"/>
  <c r="C1879" i="1"/>
  <c r="AA1878" i="1"/>
  <c r="Y1878" i="1"/>
  <c r="W1878" i="1"/>
  <c r="S1878" i="1"/>
  <c r="O1878" i="1"/>
  <c r="P1878" i="1" s="1"/>
  <c r="C1878" i="1"/>
  <c r="AA1877" i="1"/>
  <c r="Y1877" i="1"/>
  <c r="W1877" i="1"/>
  <c r="S1877" i="1"/>
  <c r="O1877" i="1"/>
  <c r="P1877" i="1" s="1"/>
  <c r="C1877" i="1"/>
  <c r="AA1876" i="1"/>
  <c r="Y1876" i="1"/>
  <c r="W1876" i="1"/>
  <c r="S1876" i="1"/>
  <c r="O1876" i="1"/>
  <c r="P1876" i="1" s="1"/>
  <c r="C1876" i="1"/>
  <c r="AA1875" i="1"/>
  <c r="Y1875" i="1"/>
  <c r="W1875" i="1"/>
  <c r="S1875" i="1"/>
  <c r="O1875" i="1"/>
  <c r="P1875" i="1" s="1"/>
  <c r="C1875" i="1"/>
  <c r="AA1874" i="1"/>
  <c r="Y1874" i="1"/>
  <c r="W1874" i="1"/>
  <c r="S1874" i="1"/>
  <c r="O1874" i="1"/>
  <c r="P1874" i="1" s="1"/>
  <c r="C1874" i="1"/>
  <c r="AA1873" i="1"/>
  <c r="Y1873" i="1"/>
  <c r="W1873" i="1"/>
  <c r="S1873" i="1"/>
  <c r="O1873" i="1"/>
  <c r="P1873" i="1" s="1"/>
  <c r="C1873" i="1"/>
  <c r="AA1872" i="1"/>
  <c r="Y1872" i="1"/>
  <c r="W1872" i="1"/>
  <c r="S1872" i="1"/>
  <c r="O1872" i="1"/>
  <c r="P1872" i="1" s="1"/>
  <c r="C1872" i="1"/>
  <c r="AA1871" i="1"/>
  <c r="Y1871" i="1"/>
  <c r="W1871" i="1"/>
  <c r="S1871" i="1"/>
  <c r="O1871" i="1"/>
  <c r="P1871" i="1" s="1"/>
  <c r="C1871" i="1"/>
  <c r="AA1870" i="1"/>
  <c r="Y1870" i="1"/>
  <c r="W1870" i="1"/>
  <c r="S1870" i="1"/>
  <c r="O1870" i="1"/>
  <c r="P1870" i="1" s="1"/>
  <c r="C1870" i="1"/>
  <c r="AA1869" i="1"/>
  <c r="Y1869" i="1"/>
  <c r="W1869" i="1"/>
  <c r="S1869" i="1"/>
  <c r="O1869" i="1"/>
  <c r="P1869" i="1" s="1"/>
  <c r="C1869" i="1"/>
  <c r="AA1868" i="1"/>
  <c r="Y1868" i="1"/>
  <c r="W1868" i="1"/>
  <c r="S1868" i="1"/>
  <c r="O1868" i="1"/>
  <c r="P1868" i="1" s="1"/>
  <c r="C1868" i="1"/>
  <c r="AA1867" i="1"/>
  <c r="Y1867" i="1"/>
  <c r="W1867" i="1"/>
  <c r="S1867" i="1"/>
  <c r="O1867" i="1"/>
  <c r="P1867" i="1" s="1"/>
  <c r="C1867" i="1"/>
  <c r="AA1866" i="1"/>
  <c r="Y1866" i="1"/>
  <c r="W1866" i="1"/>
  <c r="S1866" i="1"/>
  <c r="O1866" i="1"/>
  <c r="P1866" i="1" s="1"/>
  <c r="C1866" i="1"/>
  <c r="AA1865" i="1"/>
  <c r="Y1865" i="1"/>
  <c r="W1865" i="1"/>
  <c r="S1865" i="1"/>
  <c r="O1865" i="1"/>
  <c r="P1865" i="1" s="1"/>
  <c r="C1865" i="1"/>
  <c r="AA1864" i="1"/>
  <c r="Y1864" i="1"/>
  <c r="W1864" i="1"/>
  <c r="S1864" i="1"/>
  <c r="O1864" i="1"/>
  <c r="P1864" i="1" s="1"/>
  <c r="C1864" i="1"/>
  <c r="AA1863" i="1"/>
  <c r="Y1863" i="1"/>
  <c r="W1863" i="1"/>
  <c r="S1863" i="1"/>
  <c r="O1863" i="1"/>
  <c r="P1863" i="1" s="1"/>
  <c r="C1863" i="1"/>
  <c r="AA1862" i="1"/>
  <c r="Y1862" i="1"/>
  <c r="W1862" i="1"/>
  <c r="S1862" i="1"/>
  <c r="O1862" i="1"/>
  <c r="P1862" i="1" s="1"/>
  <c r="C1862" i="1"/>
  <c r="AA1861" i="1"/>
  <c r="Y1861" i="1"/>
  <c r="W1861" i="1"/>
  <c r="S1861" i="1"/>
  <c r="O1861" i="1"/>
  <c r="P1861" i="1" s="1"/>
  <c r="C1861" i="1"/>
  <c r="AA1860" i="1"/>
  <c r="Y1860" i="1"/>
  <c r="W1860" i="1"/>
  <c r="S1860" i="1"/>
  <c r="O1860" i="1"/>
  <c r="P1860" i="1" s="1"/>
  <c r="C1860" i="1"/>
  <c r="AA1859" i="1"/>
  <c r="Y1859" i="1"/>
  <c r="W1859" i="1"/>
  <c r="S1859" i="1"/>
  <c r="O1859" i="1"/>
  <c r="P1859" i="1" s="1"/>
  <c r="C1859" i="1"/>
  <c r="AA1858" i="1"/>
  <c r="Y1858" i="1"/>
  <c r="W1858" i="1"/>
  <c r="S1858" i="1"/>
  <c r="O1858" i="1"/>
  <c r="P1858" i="1" s="1"/>
  <c r="C1858" i="1"/>
  <c r="AA1857" i="1"/>
  <c r="Y1857" i="1"/>
  <c r="W1857" i="1"/>
  <c r="S1857" i="1"/>
  <c r="O1857" i="1"/>
  <c r="P1857" i="1" s="1"/>
  <c r="C1857" i="1"/>
  <c r="AA1856" i="1"/>
  <c r="Y1856" i="1"/>
  <c r="W1856" i="1"/>
  <c r="S1856" i="1"/>
  <c r="O1856" i="1"/>
  <c r="P1856" i="1" s="1"/>
  <c r="C1856" i="1"/>
  <c r="AA1855" i="1"/>
  <c r="Y1855" i="1"/>
  <c r="W1855" i="1"/>
  <c r="S1855" i="1"/>
  <c r="O1855" i="1"/>
  <c r="P1855" i="1" s="1"/>
  <c r="C1855" i="1"/>
  <c r="AA1854" i="1"/>
  <c r="Y1854" i="1"/>
  <c r="W1854" i="1"/>
  <c r="S1854" i="1"/>
  <c r="O1854" i="1"/>
  <c r="P1854" i="1" s="1"/>
  <c r="C1854" i="1"/>
  <c r="AA1853" i="1"/>
  <c r="Y1853" i="1"/>
  <c r="W1853" i="1"/>
  <c r="S1853" i="1"/>
  <c r="O1853" i="1"/>
  <c r="P1853" i="1" s="1"/>
  <c r="C1853" i="1"/>
  <c r="AA1852" i="1"/>
  <c r="Y1852" i="1"/>
  <c r="W1852" i="1"/>
  <c r="S1852" i="1"/>
  <c r="O1852" i="1"/>
  <c r="P1852" i="1" s="1"/>
  <c r="C1852" i="1"/>
  <c r="AA1851" i="1"/>
  <c r="Y1851" i="1"/>
  <c r="W1851" i="1"/>
  <c r="S1851" i="1"/>
  <c r="O1851" i="1"/>
  <c r="P1851" i="1" s="1"/>
  <c r="C1851" i="1"/>
  <c r="AA1850" i="1"/>
  <c r="Y1850" i="1"/>
  <c r="W1850" i="1"/>
  <c r="S1850" i="1"/>
  <c r="O1850" i="1"/>
  <c r="P1850" i="1" s="1"/>
  <c r="C1850" i="1"/>
  <c r="AA1849" i="1"/>
  <c r="Y1849" i="1"/>
  <c r="W1849" i="1"/>
  <c r="S1849" i="1"/>
  <c r="O1849" i="1"/>
  <c r="P1849" i="1" s="1"/>
  <c r="C1849" i="1"/>
  <c r="AA1848" i="1"/>
  <c r="Y1848" i="1"/>
  <c r="W1848" i="1"/>
  <c r="S1848" i="1"/>
  <c r="O1848" i="1"/>
  <c r="P1848" i="1" s="1"/>
  <c r="C1848" i="1"/>
  <c r="AA1847" i="1"/>
  <c r="Y1847" i="1"/>
  <c r="W1847" i="1"/>
  <c r="S1847" i="1"/>
  <c r="O1847" i="1"/>
  <c r="P1847" i="1" s="1"/>
  <c r="C1847" i="1"/>
  <c r="AA1846" i="1"/>
  <c r="Y1846" i="1"/>
  <c r="W1846" i="1"/>
  <c r="S1846" i="1"/>
  <c r="O1846" i="1"/>
  <c r="P1846" i="1" s="1"/>
  <c r="C1846" i="1"/>
  <c r="AA1845" i="1"/>
  <c r="Y1845" i="1"/>
  <c r="W1845" i="1"/>
  <c r="S1845" i="1"/>
  <c r="O1845" i="1"/>
  <c r="P1845" i="1" s="1"/>
  <c r="C1845" i="1"/>
  <c r="AA1844" i="1"/>
  <c r="Y1844" i="1"/>
  <c r="W1844" i="1"/>
  <c r="S1844" i="1"/>
  <c r="O1844" i="1"/>
  <c r="P1844" i="1" s="1"/>
  <c r="C1844" i="1"/>
  <c r="AA1843" i="1"/>
  <c r="Y1843" i="1"/>
  <c r="W1843" i="1"/>
  <c r="S1843" i="1"/>
  <c r="O1843" i="1"/>
  <c r="P1843" i="1" s="1"/>
  <c r="C1843" i="1"/>
  <c r="AA1842" i="1"/>
  <c r="Y1842" i="1"/>
  <c r="W1842" i="1"/>
  <c r="S1842" i="1"/>
  <c r="O1842" i="1"/>
  <c r="P1842" i="1" s="1"/>
  <c r="C1842" i="1"/>
  <c r="AA1841" i="1"/>
  <c r="Y1841" i="1"/>
  <c r="W1841" i="1"/>
  <c r="S1841" i="1"/>
  <c r="O1841" i="1"/>
  <c r="P1841" i="1" s="1"/>
  <c r="C1841" i="1"/>
  <c r="AA1840" i="1"/>
  <c r="Y1840" i="1"/>
  <c r="W1840" i="1"/>
  <c r="S1840" i="1"/>
  <c r="O1840" i="1"/>
  <c r="P1840" i="1" s="1"/>
  <c r="C1840" i="1"/>
  <c r="AA1839" i="1"/>
  <c r="Y1839" i="1"/>
  <c r="W1839" i="1"/>
  <c r="S1839" i="1"/>
  <c r="O1839" i="1"/>
  <c r="P1839" i="1" s="1"/>
  <c r="C1839" i="1"/>
  <c r="AA1838" i="1"/>
  <c r="Y1838" i="1"/>
  <c r="W1838" i="1"/>
  <c r="S1838" i="1"/>
  <c r="O1838" i="1"/>
  <c r="P1838" i="1" s="1"/>
  <c r="C1838" i="1"/>
  <c r="AA1837" i="1"/>
  <c r="Y1837" i="1"/>
  <c r="W1837" i="1"/>
  <c r="S1837" i="1"/>
  <c r="O1837" i="1"/>
  <c r="P1837" i="1" s="1"/>
  <c r="C1837" i="1"/>
  <c r="AA1836" i="1"/>
  <c r="Y1836" i="1"/>
  <c r="W1836" i="1"/>
  <c r="S1836" i="1"/>
  <c r="O1836" i="1"/>
  <c r="P1836" i="1" s="1"/>
  <c r="C1836" i="1"/>
  <c r="AA1835" i="1"/>
  <c r="Y1835" i="1"/>
  <c r="W1835" i="1"/>
  <c r="S1835" i="1"/>
  <c r="O1835" i="1"/>
  <c r="P1835" i="1" s="1"/>
  <c r="C1835" i="1"/>
  <c r="AA1834" i="1"/>
  <c r="Y1834" i="1"/>
  <c r="W1834" i="1"/>
  <c r="S1834" i="1"/>
  <c r="O1834" i="1"/>
  <c r="P1834" i="1" s="1"/>
  <c r="C1834" i="1"/>
  <c r="AA1833" i="1"/>
  <c r="Y1833" i="1"/>
  <c r="W1833" i="1"/>
  <c r="S1833" i="1"/>
  <c r="O1833" i="1"/>
  <c r="P1833" i="1" s="1"/>
  <c r="C1833" i="1"/>
  <c r="AA1832" i="1"/>
  <c r="Y1832" i="1"/>
  <c r="W1832" i="1"/>
  <c r="S1832" i="1"/>
  <c r="O1832" i="1"/>
  <c r="P1832" i="1" s="1"/>
  <c r="C1832" i="1"/>
  <c r="AA1831" i="1"/>
  <c r="Y1831" i="1"/>
  <c r="W1831" i="1"/>
  <c r="S1831" i="1"/>
  <c r="O1831" i="1"/>
  <c r="P1831" i="1" s="1"/>
  <c r="C1831" i="1"/>
  <c r="AA1830" i="1"/>
  <c r="Y1830" i="1"/>
  <c r="W1830" i="1"/>
  <c r="S1830" i="1"/>
  <c r="O1830" i="1"/>
  <c r="P1830" i="1" s="1"/>
  <c r="C1830" i="1"/>
  <c r="AA1829" i="1"/>
  <c r="Y1829" i="1"/>
  <c r="W1829" i="1"/>
  <c r="S1829" i="1"/>
  <c r="O1829" i="1"/>
  <c r="P1829" i="1" s="1"/>
  <c r="C1829" i="1"/>
  <c r="AA1828" i="1"/>
  <c r="Y1828" i="1"/>
  <c r="W1828" i="1"/>
  <c r="S1828" i="1"/>
  <c r="O1828" i="1"/>
  <c r="P1828" i="1" s="1"/>
  <c r="C1828" i="1"/>
  <c r="AA1827" i="1"/>
  <c r="Y1827" i="1"/>
  <c r="W1827" i="1"/>
  <c r="S1827" i="1"/>
  <c r="O1827" i="1"/>
  <c r="P1827" i="1" s="1"/>
  <c r="C1827" i="1"/>
  <c r="AA1826" i="1"/>
  <c r="Y1826" i="1"/>
  <c r="W1826" i="1"/>
  <c r="S1826" i="1"/>
  <c r="O1826" i="1"/>
  <c r="P1826" i="1" s="1"/>
  <c r="C1826" i="1"/>
  <c r="AA1825" i="1"/>
  <c r="Y1825" i="1"/>
  <c r="W1825" i="1"/>
  <c r="S1825" i="1"/>
  <c r="O1825" i="1"/>
  <c r="P1825" i="1" s="1"/>
  <c r="C1825" i="1"/>
  <c r="AA1824" i="1"/>
  <c r="Y1824" i="1"/>
  <c r="W1824" i="1"/>
  <c r="S1824" i="1"/>
  <c r="O1824" i="1"/>
  <c r="P1824" i="1" s="1"/>
  <c r="C1824" i="1"/>
  <c r="AA1823" i="1"/>
  <c r="Y1823" i="1"/>
  <c r="W1823" i="1"/>
  <c r="S1823" i="1"/>
  <c r="O1823" i="1"/>
  <c r="P1823" i="1" s="1"/>
  <c r="C1823" i="1"/>
  <c r="AA1822" i="1"/>
  <c r="Y1822" i="1"/>
  <c r="W1822" i="1"/>
  <c r="S1822" i="1"/>
  <c r="O1822" i="1"/>
  <c r="P1822" i="1" s="1"/>
  <c r="C1822" i="1"/>
  <c r="AA1821" i="1"/>
  <c r="Y1821" i="1"/>
  <c r="W1821" i="1"/>
  <c r="S1821" i="1"/>
  <c r="O1821" i="1"/>
  <c r="P1821" i="1" s="1"/>
  <c r="C1821" i="1"/>
  <c r="AA1820" i="1"/>
  <c r="Y1820" i="1"/>
  <c r="W1820" i="1"/>
  <c r="S1820" i="1"/>
  <c r="O1820" i="1"/>
  <c r="P1820" i="1" s="1"/>
  <c r="C1820" i="1"/>
  <c r="AA1819" i="1"/>
  <c r="Y1819" i="1"/>
  <c r="W1819" i="1"/>
  <c r="S1819" i="1"/>
  <c r="O1819" i="1"/>
  <c r="P1819" i="1" s="1"/>
  <c r="C1819" i="1"/>
  <c r="AA1818" i="1"/>
  <c r="Y1818" i="1"/>
  <c r="W1818" i="1"/>
  <c r="S1818" i="1"/>
  <c r="O1818" i="1"/>
  <c r="P1818" i="1" s="1"/>
  <c r="C1818" i="1"/>
  <c r="AA1817" i="1"/>
  <c r="Y1817" i="1"/>
  <c r="W1817" i="1"/>
  <c r="S1817" i="1"/>
  <c r="O1817" i="1"/>
  <c r="P1817" i="1" s="1"/>
  <c r="C1817" i="1"/>
  <c r="AA1816" i="1"/>
  <c r="Y1816" i="1"/>
  <c r="W1816" i="1"/>
  <c r="S1816" i="1"/>
  <c r="O1816" i="1"/>
  <c r="P1816" i="1" s="1"/>
  <c r="C1816" i="1"/>
  <c r="AA1815" i="1"/>
  <c r="Y1815" i="1"/>
  <c r="W1815" i="1"/>
  <c r="S1815" i="1"/>
  <c r="O1815" i="1"/>
  <c r="P1815" i="1" s="1"/>
  <c r="C1815" i="1"/>
  <c r="AA1814" i="1"/>
  <c r="Y1814" i="1"/>
  <c r="W1814" i="1"/>
  <c r="S1814" i="1"/>
  <c r="O1814" i="1"/>
  <c r="P1814" i="1" s="1"/>
  <c r="C1814" i="1"/>
  <c r="AA1813" i="1"/>
  <c r="Y1813" i="1"/>
  <c r="W1813" i="1"/>
  <c r="S1813" i="1"/>
  <c r="O1813" i="1"/>
  <c r="P1813" i="1" s="1"/>
  <c r="C1813" i="1"/>
  <c r="AA1812" i="1"/>
  <c r="Y1812" i="1"/>
  <c r="W1812" i="1"/>
  <c r="S1812" i="1"/>
  <c r="O1812" i="1"/>
  <c r="P1812" i="1" s="1"/>
  <c r="C1812" i="1"/>
  <c r="AA1811" i="1"/>
  <c r="Y1811" i="1"/>
  <c r="W1811" i="1"/>
  <c r="S1811" i="1"/>
  <c r="O1811" i="1"/>
  <c r="P1811" i="1" s="1"/>
  <c r="C1811" i="1"/>
  <c r="AA1810" i="1"/>
  <c r="Y1810" i="1"/>
  <c r="W1810" i="1"/>
  <c r="S1810" i="1"/>
  <c r="O1810" i="1"/>
  <c r="P1810" i="1" s="1"/>
  <c r="C1810" i="1"/>
  <c r="AA1809" i="1"/>
  <c r="Y1809" i="1"/>
  <c r="W1809" i="1"/>
  <c r="S1809" i="1"/>
  <c r="O1809" i="1"/>
  <c r="P1809" i="1" s="1"/>
  <c r="C1809" i="1"/>
  <c r="AA1808" i="1"/>
  <c r="Y1808" i="1"/>
  <c r="W1808" i="1"/>
  <c r="S1808" i="1"/>
  <c r="O1808" i="1"/>
  <c r="P1808" i="1" s="1"/>
  <c r="C1808" i="1"/>
  <c r="AA1807" i="1"/>
  <c r="Y1807" i="1"/>
  <c r="W1807" i="1"/>
  <c r="S1807" i="1"/>
  <c r="O1807" i="1"/>
  <c r="P1807" i="1" s="1"/>
  <c r="C1807" i="1"/>
  <c r="AA1806" i="1"/>
  <c r="Y1806" i="1"/>
  <c r="W1806" i="1"/>
  <c r="S1806" i="1"/>
  <c r="O1806" i="1"/>
  <c r="P1806" i="1" s="1"/>
  <c r="C1806" i="1"/>
  <c r="AA1805" i="1"/>
  <c r="Y1805" i="1"/>
  <c r="W1805" i="1"/>
  <c r="S1805" i="1"/>
  <c r="O1805" i="1"/>
  <c r="P1805" i="1" s="1"/>
  <c r="C1805" i="1"/>
  <c r="AA1804" i="1"/>
  <c r="Y1804" i="1"/>
  <c r="W1804" i="1"/>
  <c r="S1804" i="1"/>
  <c r="O1804" i="1"/>
  <c r="P1804" i="1" s="1"/>
  <c r="C1804" i="1"/>
  <c r="AA1803" i="1"/>
  <c r="Y1803" i="1"/>
  <c r="W1803" i="1"/>
  <c r="S1803" i="1"/>
  <c r="O1803" i="1"/>
  <c r="P1803" i="1" s="1"/>
  <c r="C1803" i="1"/>
  <c r="AA1802" i="1"/>
  <c r="Y1802" i="1"/>
  <c r="W1802" i="1"/>
  <c r="S1802" i="1"/>
  <c r="O1802" i="1"/>
  <c r="P1802" i="1" s="1"/>
  <c r="C1802" i="1"/>
  <c r="AA1801" i="1"/>
  <c r="Y1801" i="1"/>
  <c r="W1801" i="1"/>
  <c r="S1801" i="1"/>
  <c r="O1801" i="1"/>
  <c r="P1801" i="1" s="1"/>
  <c r="C1801" i="1"/>
  <c r="AA1800" i="1"/>
  <c r="Y1800" i="1"/>
  <c r="W1800" i="1"/>
  <c r="S1800" i="1"/>
  <c r="O1800" i="1"/>
  <c r="P1800" i="1" s="1"/>
  <c r="C1800" i="1"/>
  <c r="AA1799" i="1"/>
  <c r="Y1799" i="1"/>
  <c r="W1799" i="1"/>
  <c r="S1799" i="1"/>
  <c r="O1799" i="1"/>
  <c r="P1799" i="1" s="1"/>
  <c r="C1799" i="1"/>
  <c r="AA1798" i="1"/>
  <c r="Y1798" i="1"/>
  <c r="W1798" i="1"/>
  <c r="S1798" i="1"/>
  <c r="O1798" i="1"/>
  <c r="P1798" i="1" s="1"/>
  <c r="C1798" i="1"/>
  <c r="AA1797" i="1"/>
  <c r="Y1797" i="1"/>
  <c r="W1797" i="1"/>
  <c r="S1797" i="1"/>
  <c r="O1797" i="1"/>
  <c r="P1797" i="1" s="1"/>
  <c r="C1797" i="1"/>
  <c r="AA1796" i="1"/>
  <c r="Y1796" i="1"/>
  <c r="W1796" i="1"/>
  <c r="S1796" i="1"/>
  <c r="O1796" i="1"/>
  <c r="P1796" i="1" s="1"/>
  <c r="C1796" i="1"/>
  <c r="AA1795" i="1"/>
  <c r="Y1795" i="1"/>
  <c r="W1795" i="1"/>
  <c r="S1795" i="1"/>
  <c r="O1795" i="1"/>
  <c r="P1795" i="1" s="1"/>
  <c r="C1795" i="1"/>
  <c r="AA1794" i="1"/>
  <c r="Y1794" i="1"/>
  <c r="W1794" i="1"/>
  <c r="S1794" i="1"/>
  <c r="O1794" i="1"/>
  <c r="P1794" i="1" s="1"/>
  <c r="C1794" i="1"/>
  <c r="AA1793" i="1"/>
  <c r="Y1793" i="1"/>
  <c r="W1793" i="1"/>
  <c r="S1793" i="1"/>
  <c r="O1793" i="1"/>
  <c r="P1793" i="1" s="1"/>
  <c r="C1793" i="1"/>
  <c r="AA1792" i="1"/>
  <c r="Y1792" i="1"/>
  <c r="W1792" i="1"/>
  <c r="S1792" i="1"/>
  <c r="O1792" i="1"/>
  <c r="P1792" i="1" s="1"/>
  <c r="C1792" i="1"/>
  <c r="AA1791" i="1"/>
  <c r="Y1791" i="1"/>
  <c r="W1791" i="1"/>
  <c r="S1791" i="1"/>
  <c r="O1791" i="1"/>
  <c r="P1791" i="1" s="1"/>
  <c r="C1791" i="1"/>
  <c r="AA1790" i="1"/>
  <c r="Y1790" i="1"/>
  <c r="W1790" i="1"/>
  <c r="S1790" i="1"/>
  <c r="O1790" i="1"/>
  <c r="P1790" i="1" s="1"/>
  <c r="C1790" i="1"/>
  <c r="AA1789" i="1"/>
  <c r="Y1789" i="1"/>
  <c r="W1789" i="1"/>
  <c r="S1789" i="1"/>
  <c r="O1789" i="1"/>
  <c r="P1789" i="1" s="1"/>
  <c r="C1789" i="1"/>
  <c r="AA1788" i="1"/>
  <c r="Y1788" i="1"/>
  <c r="W1788" i="1"/>
  <c r="S1788" i="1"/>
  <c r="O1788" i="1"/>
  <c r="P1788" i="1" s="1"/>
  <c r="C1788" i="1"/>
  <c r="AA1787" i="1"/>
  <c r="Y1787" i="1"/>
  <c r="W1787" i="1"/>
  <c r="S1787" i="1"/>
  <c r="O1787" i="1"/>
  <c r="P1787" i="1" s="1"/>
  <c r="C1787" i="1"/>
  <c r="AA1786" i="1"/>
  <c r="Y1786" i="1"/>
  <c r="W1786" i="1"/>
  <c r="S1786" i="1"/>
  <c r="O1786" i="1"/>
  <c r="P1786" i="1" s="1"/>
  <c r="C1786" i="1"/>
  <c r="AA1785" i="1"/>
  <c r="Y1785" i="1"/>
  <c r="W1785" i="1"/>
  <c r="S1785" i="1"/>
  <c r="O1785" i="1"/>
  <c r="P1785" i="1" s="1"/>
  <c r="C1785" i="1"/>
  <c r="AA1784" i="1"/>
  <c r="Y1784" i="1"/>
  <c r="W1784" i="1"/>
  <c r="S1784" i="1"/>
  <c r="O1784" i="1"/>
  <c r="P1784" i="1" s="1"/>
  <c r="C1784" i="1"/>
  <c r="AA1783" i="1"/>
  <c r="Y1783" i="1"/>
  <c r="W1783" i="1"/>
  <c r="S1783" i="1"/>
  <c r="O1783" i="1"/>
  <c r="P1783" i="1" s="1"/>
  <c r="C1783" i="1"/>
  <c r="AA1782" i="1"/>
  <c r="Y1782" i="1"/>
  <c r="W1782" i="1"/>
  <c r="S1782" i="1"/>
  <c r="O1782" i="1"/>
  <c r="P1782" i="1" s="1"/>
  <c r="C1782" i="1"/>
  <c r="AA1781" i="1"/>
  <c r="Y1781" i="1"/>
  <c r="W1781" i="1"/>
  <c r="S1781" i="1"/>
  <c r="O1781" i="1"/>
  <c r="P1781" i="1" s="1"/>
  <c r="C1781" i="1"/>
  <c r="AA1780" i="1"/>
  <c r="Y1780" i="1"/>
  <c r="W1780" i="1"/>
  <c r="S1780" i="1"/>
  <c r="O1780" i="1"/>
  <c r="P1780" i="1" s="1"/>
  <c r="C1780" i="1"/>
  <c r="AA1779" i="1"/>
  <c r="Y1779" i="1"/>
  <c r="W1779" i="1"/>
  <c r="S1779" i="1"/>
  <c r="O1779" i="1"/>
  <c r="P1779" i="1" s="1"/>
  <c r="C1779" i="1"/>
  <c r="AA1778" i="1"/>
  <c r="Y1778" i="1"/>
  <c r="W1778" i="1"/>
  <c r="S1778" i="1"/>
  <c r="O1778" i="1"/>
  <c r="P1778" i="1" s="1"/>
  <c r="C1778" i="1"/>
  <c r="AA1777" i="1"/>
  <c r="Y1777" i="1"/>
  <c r="W1777" i="1"/>
  <c r="S1777" i="1"/>
  <c r="O1777" i="1"/>
  <c r="P1777" i="1" s="1"/>
  <c r="C1777" i="1"/>
  <c r="AA1776" i="1"/>
  <c r="Y1776" i="1"/>
  <c r="W1776" i="1"/>
  <c r="S1776" i="1"/>
  <c r="O1776" i="1"/>
  <c r="P1776" i="1" s="1"/>
  <c r="C1776" i="1"/>
  <c r="AA1775" i="1"/>
  <c r="Y1775" i="1"/>
  <c r="W1775" i="1"/>
  <c r="S1775" i="1"/>
  <c r="O1775" i="1"/>
  <c r="P1775" i="1" s="1"/>
  <c r="C1775" i="1"/>
  <c r="AA1774" i="1"/>
  <c r="Y1774" i="1"/>
  <c r="W1774" i="1"/>
  <c r="S1774" i="1"/>
  <c r="O1774" i="1"/>
  <c r="P1774" i="1" s="1"/>
  <c r="C1774" i="1"/>
  <c r="AA1773" i="1"/>
  <c r="Y1773" i="1"/>
  <c r="W1773" i="1"/>
  <c r="S1773" i="1"/>
  <c r="O1773" i="1"/>
  <c r="P1773" i="1" s="1"/>
  <c r="C1773" i="1"/>
  <c r="AA1772" i="1"/>
  <c r="Y1772" i="1"/>
  <c r="W1772" i="1"/>
  <c r="S1772" i="1"/>
  <c r="O1772" i="1"/>
  <c r="P1772" i="1" s="1"/>
  <c r="C1772" i="1"/>
  <c r="AA1771" i="1"/>
  <c r="Y1771" i="1"/>
  <c r="W1771" i="1"/>
  <c r="S1771" i="1"/>
  <c r="O1771" i="1"/>
  <c r="P1771" i="1" s="1"/>
  <c r="C1771" i="1"/>
  <c r="AA1770" i="1"/>
  <c r="Y1770" i="1"/>
  <c r="W1770" i="1"/>
  <c r="S1770" i="1"/>
  <c r="O1770" i="1"/>
  <c r="P1770" i="1" s="1"/>
  <c r="C1770" i="1"/>
  <c r="AA1769" i="1"/>
  <c r="Y1769" i="1"/>
  <c r="W1769" i="1"/>
  <c r="S1769" i="1"/>
  <c r="O1769" i="1"/>
  <c r="P1769" i="1" s="1"/>
  <c r="C1769" i="1"/>
  <c r="AA1768" i="1"/>
  <c r="Y1768" i="1"/>
  <c r="W1768" i="1"/>
  <c r="S1768" i="1"/>
  <c r="O1768" i="1"/>
  <c r="P1768" i="1" s="1"/>
  <c r="C1768" i="1"/>
  <c r="AA1767" i="1"/>
  <c r="Y1767" i="1"/>
  <c r="W1767" i="1"/>
  <c r="S1767" i="1"/>
  <c r="O1767" i="1"/>
  <c r="P1767" i="1" s="1"/>
  <c r="C1767" i="1"/>
  <c r="AA1766" i="1"/>
  <c r="Y1766" i="1"/>
  <c r="W1766" i="1"/>
  <c r="S1766" i="1"/>
  <c r="O1766" i="1"/>
  <c r="P1766" i="1" s="1"/>
  <c r="C1766" i="1"/>
  <c r="AA1765" i="1"/>
  <c r="Y1765" i="1"/>
  <c r="W1765" i="1"/>
  <c r="S1765" i="1"/>
  <c r="O1765" i="1"/>
  <c r="P1765" i="1" s="1"/>
  <c r="C1765" i="1"/>
  <c r="AA1764" i="1"/>
  <c r="Y1764" i="1"/>
  <c r="W1764" i="1"/>
  <c r="S1764" i="1"/>
  <c r="O1764" i="1"/>
  <c r="P1764" i="1" s="1"/>
  <c r="C1764" i="1"/>
  <c r="AA1763" i="1"/>
  <c r="Y1763" i="1"/>
  <c r="W1763" i="1"/>
  <c r="S1763" i="1"/>
  <c r="O1763" i="1"/>
  <c r="P1763" i="1" s="1"/>
  <c r="C1763" i="1"/>
  <c r="AA1762" i="1"/>
  <c r="Y1762" i="1"/>
  <c r="W1762" i="1"/>
  <c r="S1762" i="1"/>
  <c r="O1762" i="1"/>
  <c r="P1762" i="1" s="1"/>
  <c r="C1762" i="1"/>
  <c r="AA1761" i="1"/>
  <c r="Y1761" i="1"/>
  <c r="W1761" i="1"/>
  <c r="S1761" i="1"/>
  <c r="O1761" i="1"/>
  <c r="P1761" i="1" s="1"/>
  <c r="C1761" i="1"/>
  <c r="AA1760" i="1"/>
  <c r="Y1760" i="1"/>
  <c r="W1760" i="1"/>
  <c r="S1760" i="1"/>
  <c r="O1760" i="1"/>
  <c r="P1760" i="1" s="1"/>
  <c r="C1760" i="1"/>
  <c r="AA1759" i="1"/>
  <c r="Y1759" i="1"/>
  <c r="W1759" i="1"/>
  <c r="S1759" i="1"/>
  <c r="O1759" i="1"/>
  <c r="P1759" i="1" s="1"/>
  <c r="C1759" i="1"/>
  <c r="AA1758" i="1"/>
  <c r="Y1758" i="1"/>
  <c r="W1758" i="1"/>
  <c r="S1758" i="1"/>
  <c r="O1758" i="1"/>
  <c r="P1758" i="1" s="1"/>
  <c r="C1758" i="1"/>
  <c r="AA1757" i="1"/>
  <c r="Y1757" i="1"/>
  <c r="W1757" i="1"/>
  <c r="S1757" i="1"/>
  <c r="O1757" i="1"/>
  <c r="P1757" i="1" s="1"/>
  <c r="C1757" i="1"/>
  <c r="AA1756" i="1"/>
  <c r="Y1756" i="1"/>
  <c r="W1756" i="1"/>
  <c r="S1756" i="1"/>
  <c r="O1756" i="1"/>
  <c r="P1756" i="1" s="1"/>
  <c r="C1756" i="1"/>
  <c r="AA1755" i="1"/>
  <c r="Y1755" i="1"/>
  <c r="W1755" i="1"/>
  <c r="S1755" i="1"/>
  <c r="O1755" i="1"/>
  <c r="P1755" i="1" s="1"/>
  <c r="C1755" i="1"/>
  <c r="AA1754" i="1"/>
  <c r="Y1754" i="1"/>
  <c r="W1754" i="1"/>
  <c r="S1754" i="1"/>
  <c r="O1754" i="1"/>
  <c r="P1754" i="1" s="1"/>
  <c r="C1754" i="1"/>
  <c r="AA1753" i="1"/>
  <c r="Y1753" i="1"/>
  <c r="W1753" i="1"/>
  <c r="S1753" i="1"/>
  <c r="O1753" i="1"/>
  <c r="P1753" i="1" s="1"/>
  <c r="C1753" i="1"/>
  <c r="AA1752" i="1"/>
  <c r="Y1752" i="1"/>
  <c r="W1752" i="1"/>
  <c r="S1752" i="1"/>
  <c r="O1752" i="1"/>
  <c r="P1752" i="1" s="1"/>
  <c r="C1752" i="1"/>
  <c r="AA1751" i="1"/>
  <c r="Y1751" i="1"/>
  <c r="W1751" i="1"/>
  <c r="S1751" i="1"/>
  <c r="O1751" i="1"/>
  <c r="P1751" i="1" s="1"/>
  <c r="C1751" i="1"/>
  <c r="AA1750" i="1"/>
  <c r="Y1750" i="1"/>
  <c r="W1750" i="1"/>
  <c r="S1750" i="1"/>
  <c r="O1750" i="1"/>
  <c r="P1750" i="1" s="1"/>
  <c r="C1750" i="1"/>
  <c r="AA1749" i="1"/>
  <c r="Y1749" i="1"/>
  <c r="W1749" i="1"/>
  <c r="S1749" i="1"/>
  <c r="O1749" i="1"/>
  <c r="P1749" i="1" s="1"/>
  <c r="C1749" i="1"/>
  <c r="AA1748" i="1"/>
  <c r="Y1748" i="1"/>
  <c r="W1748" i="1"/>
  <c r="S1748" i="1"/>
  <c r="O1748" i="1"/>
  <c r="P1748" i="1" s="1"/>
  <c r="C1748" i="1"/>
  <c r="AA1747" i="1"/>
  <c r="Y1747" i="1"/>
  <c r="W1747" i="1"/>
  <c r="S1747" i="1"/>
  <c r="O1747" i="1"/>
  <c r="P1747" i="1" s="1"/>
  <c r="C1747" i="1"/>
  <c r="AA1746" i="1"/>
  <c r="Y1746" i="1"/>
  <c r="W1746" i="1"/>
  <c r="S1746" i="1"/>
  <c r="O1746" i="1"/>
  <c r="P1746" i="1" s="1"/>
  <c r="C1746" i="1"/>
  <c r="AA1745" i="1"/>
  <c r="Y1745" i="1"/>
  <c r="W1745" i="1"/>
  <c r="S1745" i="1"/>
  <c r="O1745" i="1"/>
  <c r="P1745" i="1" s="1"/>
  <c r="C1745" i="1"/>
  <c r="AA1744" i="1"/>
  <c r="Y1744" i="1"/>
  <c r="W1744" i="1"/>
  <c r="S1744" i="1"/>
  <c r="O1744" i="1"/>
  <c r="P1744" i="1" s="1"/>
  <c r="C1744" i="1"/>
  <c r="AA1743" i="1"/>
  <c r="Y1743" i="1"/>
  <c r="W1743" i="1"/>
  <c r="S1743" i="1"/>
  <c r="O1743" i="1"/>
  <c r="P1743" i="1" s="1"/>
  <c r="C1743" i="1"/>
  <c r="AA1742" i="1"/>
  <c r="Y1742" i="1"/>
  <c r="W1742" i="1"/>
  <c r="S1742" i="1"/>
  <c r="O1742" i="1"/>
  <c r="P1742" i="1" s="1"/>
  <c r="C1742" i="1"/>
  <c r="AA1741" i="1"/>
  <c r="Y1741" i="1"/>
  <c r="W1741" i="1"/>
  <c r="S1741" i="1"/>
  <c r="O1741" i="1"/>
  <c r="P1741" i="1" s="1"/>
  <c r="C1741" i="1"/>
  <c r="AA1740" i="1"/>
  <c r="Y1740" i="1"/>
  <c r="W1740" i="1"/>
  <c r="S1740" i="1"/>
  <c r="O1740" i="1"/>
  <c r="P1740" i="1" s="1"/>
  <c r="C1740" i="1"/>
  <c r="AA1739" i="1"/>
  <c r="Y1739" i="1"/>
  <c r="W1739" i="1"/>
  <c r="S1739" i="1"/>
  <c r="O1739" i="1"/>
  <c r="P1739" i="1" s="1"/>
  <c r="C1739" i="1"/>
  <c r="AA1738" i="1"/>
  <c r="Y1738" i="1"/>
  <c r="W1738" i="1"/>
  <c r="S1738" i="1"/>
  <c r="O1738" i="1"/>
  <c r="P1738" i="1" s="1"/>
  <c r="C1738" i="1"/>
  <c r="AA1737" i="1"/>
  <c r="Y1737" i="1"/>
  <c r="W1737" i="1"/>
  <c r="S1737" i="1"/>
  <c r="O1737" i="1"/>
  <c r="P1737" i="1" s="1"/>
  <c r="C1737" i="1"/>
  <c r="AA1736" i="1"/>
  <c r="Y1736" i="1"/>
  <c r="W1736" i="1"/>
  <c r="S1736" i="1"/>
  <c r="O1736" i="1"/>
  <c r="P1736" i="1" s="1"/>
  <c r="C1736" i="1"/>
  <c r="AA1735" i="1"/>
  <c r="Y1735" i="1"/>
  <c r="W1735" i="1"/>
  <c r="S1735" i="1"/>
  <c r="O1735" i="1"/>
  <c r="P1735" i="1" s="1"/>
  <c r="C1735" i="1"/>
  <c r="AA1734" i="1"/>
  <c r="Y1734" i="1"/>
  <c r="W1734" i="1"/>
  <c r="S1734" i="1"/>
  <c r="O1734" i="1"/>
  <c r="P1734" i="1" s="1"/>
  <c r="C1734" i="1"/>
  <c r="AA1733" i="1"/>
  <c r="Y1733" i="1"/>
  <c r="W1733" i="1"/>
  <c r="S1733" i="1"/>
  <c r="O1733" i="1"/>
  <c r="P1733" i="1" s="1"/>
  <c r="C1733" i="1"/>
  <c r="AA1732" i="1"/>
  <c r="Y1732" i="1"/>
  <c r="W1732" i="1"/>
  <c r="S1732" i="1"/>
  <c r="O1732" i="1"/>
  <c r="P1732" i="1" s="1"/>
  <c r="C1732" i="1"/>
  <c r="AA1731" i="1"/>
  <c r="Y1731" i="1"/>
  <c r="W1731" i="1"/>
  <c r="S1731" i="1"/>
  <c r="O1731" i="1"/>
  <c r="P1731" i="1" s="1"/>
  <c r="C1731" i="1"/>
  <c r="AA1730" i="1"/>
  <c r="Y1730" i="1"/>
  <c r="W1730" i="1"/>
  <c r="S1730" i="1"/>
  <c r="O1730" i="1"/>
  <c r="P1730" i="1" s="1"/>
  <c r="C1730" i="1"/>
  <c r="AA1729" i="1"/>
  <c r="Y1729" i="1"/>
  <c r="W1729" i="1"/>
  <c r="S1729" i="1"/>
  <c r="O1729" i="1"/>
  <c r="P1729" i="1" s="1"/>
  <c r="C1729" i="1"/>
  <c r="AA1728" i="1"/>
  <c r="Y1728" i="1"/>
  <c r="W1728" i="1"/>
  <c r="S1728" i="1"/>
  <c r="O1728" i="1"/>
  <c r="P1728" i="1" s="1"/>
  <c r="C1728" i="1"/>
  <c r="AA1727" i="1"/>
  <c r="Y1727" i="1"/>
  <c r="W1727" i="1"/>
  <c r="S1727" i="1"/>
  <c r="O1727" i="1"/>
  <c r="P1727" i="1" s="1"/>
  <c r="C1727" i="1"/>
  <c r="AA1726" i="1"/>
  <c r="Y1726" i="1"/>
  <c r="W1726" i="1"/>
  <c r="S1726" i="1"/>
  <c r="O1726" i="1"/>
  <c r="P1726" i="1" s="1"/>
  <c r="C1726" i="1"/>
  <c r="AA1725" i="1"/>
  <c r="Y1725" i="1"/>
  <c r="W1725" i="1"/>
  <c r="S1725" i="1"/>
  <c r="O1725" i="1"/>
  <c r="P1725" i="1" s="1"/>
  <c r="C1725" i="1"/>
  <c r="AA1724" i="1"/>
  <c r="Y1724" i="1"/>
  <c r="W1724" i="1"/>
  <c r="S1724" i="1"/>
  <c r="O1724" i="1"/>
  <c r="P1724" i="1" s="1"/>
  <c r="C1724" i="1"/>
  <c r="AA1723" i="1"/>
  <c r="Y1723" i="1"/>
  <c r="W1723" i="1"/>
  <c r="S1723" i="1"/>
  <c r="O1723" i="1"/>
  <c r="P1723" i="1" s="1"/>
  <c r="C1723" i="1"/>
  <c r="AA1722" i="1"/>
  <c r="Y1722" i="1"/>
  <c r="W1722" i="1"/>
  <c r="S1722" i="1"/>
  <c r="O1722" i="1"/>
  <c r="P1722" i="1" s="1"/>
  <c r="C1722" i="1"/>
  <c r="AA1721" i="1"/>
  <c r="Y1721" i="1"/>
  <c r="W1721" i="1"/>
  <c r="S1721" i="1"/>
  <c r="O1721" i="1"/>
  <c r="P1721" i="1" s="1"/>
  <c r="C1721" i="1"/>
  <c r="AA1720" i="1"/>
  <c r="Y1720" i="1"/>
  <c r="W1720" i="1"/>
  <c r="S1720" i="1"/>
  <c r="O1720" i="1"/>
  <c r="P1720" i="1" s="1"/>
  <c r="C1720" i="1"/>
  <c r="AA1719" i="1"/>
  <c r="Y1719" i="1"/>
  <c r="W1719" i="1"/>
  <c r="S1719" i="1"/>
  <c r="O1719" i="1"/>
  <c r="P1719" i="1" s="1"/>
  <c r="C1719" i="1"/>
  <c r="AA1718" i="1"/>
  <c r="Y1718" i="1"/>
  <c r="W1718" i="1"/>
  <c r="S1718" i="1"/>
  <c r="O1718" i="1"/>
  <c r="P1718" i="1" s="1"/>
  <c r="C1718" i="1"/>
  <c r="AA1717" i="1"/>
  <c r="Y1717" i="1"/>
  <c r="W1717" i="1"/>
  <c r="S1717" i="1"/>
  <c r="O1717" i="1"/>
  <c r="P1717" i="1" s="1"/>
  <c r="C1717" i="1"/>
  <c r="AA1716" i="1"/>
  <c r="Y1716" i="1"/>
  <c r="W1716" i="1"/>
  <c r="S1716" i="1"/>
  <c r="O1716" i="1"/>
  <c r="P1716" i="1" s="1"/>
  <c r="C1716" i="1"/>
  <c r="AA1715" i="1"/>
  <c r="Y1715" i="1"/>
  <c r="W1715" i="1"/>
  <c r="S1715" i="1"/>
  <c r="O1715" i="1"/>
  <c r="P1715" i="1" s="1"/>
  <c r="C1715" i="1"/>
  <c r="AA1714" i="1"/>
  <c r="Y1714" i="1"/>
  <c r="W1714" i="1"/>
  <c r="S1714" i="1"/>
  <c r="O1714" i="1"/>
  <c r="P1714" i="1" s="1"/>
  <c r="C1714" i="1"/>
  <c r="AA1713" i="1"/>
  <c r="Y1713" i="1"/>
  <c r="W1713" i="1"/>
  <c r="S1713" i="1"/>
  <c r="O1713" i="1"/>
  <c r="P1713" i="1" s="1"/>
  <c r="C1713" i="1"/>
  <c r="AA1712" i="1"/>
  <c r="Y1712" i="1"/>
  <c r="W1712" i="1"/>
  <c r="S1712" i="1"/>
  <c r="O1712" i="1"/>
  <c r="P1712" i="1" s="1"/>
  <c r="C1712" i="1"/>
  <c r="AA1711" i="1"/>
  <c r="Y1711" i="1"/>
  <c r="W1711" i="1"/>
  <c r="S1711" i="1"/>
  <c r="O1711" i="1"/>
  <c r="P1711" i="1" s="1"/>
  <c r="C1711" i="1"/>
  <c r="AA1710" i="1"/>
  <c r="Y1710" i="1"/>
  <c r="W1710" i="1"/>
  <c r="S1710" i="1"/>
  <c r="O1710" i="1"/>
  <c r="P1710" i="1" s="1"/>
  <c r="C1710" i="1"/>
  <c r="AA1709" i="1"/>
  <c r="Y1709" i="1"/>
  <c r="W1709" i="1"/>
  <c r="S1709" i="1"/>
  <c r="O1709" i="1"/>
  <c r="P1709" i="1" s="1"/>
  <c r="C1709" i="1"/>
  <c r="AA1708" i="1"/>
  <c r="Y1708" i="1"/>
  <c r="W1708" i="1"/>
  <c r="S1708" i="1"/>
  <c r="O1708" i="1"/>
  <c r="P1708" i="1" s="1"/>
  <c r="C1708" i="1"/>
  <c r="AA1707" i="1"/>
  <c r="Y1707" i="1"/>
  <c r="W1707" i="1"/>
  <c r="S1707" i="1"/>
  <c r="O1707" i="1"/>
  <c r="P1707" i="1" s="1"/>
  <c r="C1707" i="1"/>
  <c r="AA1706" i="1"/>
  <c r="Y1706" i="1"/>
  <c r="W1706" i="1"/>
  <c r="S1706" i="1"/>
  <c r="O1706" i="1"/>
  <c r="P1706" i="1" s="1"/>
  <c r="C1706" i="1"/>
  <c r="AA1705" i="1"/>
  <c r="Y1705" i="1"/>
  <c r="W1705" i="1"/>
  <c r="S1705" i="1"/>
  <c r="O1705" i="1"/>
  <c r="P1705" i="1" s="1"/>
  <c r="C1705" i="1"/>
  <c r="AA1704" i="1"/>
  <c r="Y1704" i="1"/>
  <c r="W1704" i="1"/>
  <c r="S1704" i="1"/>
  <c r="O1704" i="1"/>
  <c r="P1704" i="1" s="1"/>
  <c r="C1704" i="1"/>
  <c r="AA1703" i="1"/>
  <c r="Y1703" i="1"/>
  <c r="W1703" i="1"/>
  <c r="S1703" i="1"/>
  <c r="O1703" i="1"/>
  <c r="P1703" i="1" s="1"/>
  <c r="C1703" i="1"/>
  <c r="AA1702" i="1"/>
  <c r="Y1702" i="1"/>
  <c r="W1702" i="1"/>
  <c r="S1702" i="1"/>
  <c r="O1702" i="1"/>
  <c r="P1702" i="1" s="1"/>
  <c r="C1702" i="1"/>
  <c r="AA1701" i="1"/>
  <c r="Y1701" i="1"/>
  <c r="W1701" i="1"/>
  <c r="S1701" i="1"/>
  <c r="O1701" i="1"/>
  <c r="P1701" i="1" s="1"/>
  <c r="C1701" i="1"/>
  <c r="AA1700" i="1"/>
  <c r="Y1700" i="1"/>
  <c r="W1700" i="1"/>
  <c r="S1700" i="1"/>
  <c r="O1700" i="1"/>
  <c r="P1700" i="1" s="1"/>
  <c r="C1700" i="1"/>
  <c r="AA1699" i="1"/>
  <c r="Y1699" i="1"/>
  <c r="W1699" i="1"/>
  <c r="S1699" i="1"/>
  <c r="O1699" i="1"/>
  <c r="P1699" i="1" s="1"/>
  <c r="C1699" i="1"/>
  <c r="AA1698" i="1"/>
  <c r="Y1698" i="1"/>
  <c r="W1698" i="1"/>
  <c r="S1698" i="1"/>
  <c r="O1698" i="1"/>
  <c r="P1698" i="1" s="1"/>
  <c r="C1698" i="1"/>
  <c r="AA1697" i="1"/>
  <c r="Y1697" i="1"/>
  <c r="W1697" i="1"/>
  <c r="S1697" i="1"/>
  <c r="O1697" i="1"/>
  <c r="P1697" i="1" s="1"/>
  <c r="C1697" i="1"/>
  <c r="AA1696" i="1"/>
  <c r="Y1696" i="1"/>
  <c r="W1696" i="1"/>
  <c r="S1696" i="1"/>
  <c r="O1696" i="1"/>
  <c r="P1696" i="1" s="1"/>
  <c r="C1696" i="1"/>
  <c r="AA1695" i="1"/>
  <c r="Y1695" i="1"/>
  <c r="W1695" i="1"/>
  <c r="S1695" i="1"/>
  <c r="O1695" i="1"/>
  <c r="P1695" i="1" s="1"/>
  <c r="C1695" i="1"/>
  <c r="AA1694" i="1"/>
  <c r="Y1694" i="1"/>
  <c r="W1694" i="1"/>
  <c r="S1694" i="1"/>
  <c r="O1694" i="1"/>
  <c r="P1694" i="1" s="1"/>
  <c r="C1694" i="1"/>
  <c r="AA1693" i="1"/>
  <c r="Y1693" i="1"/>
  <c r="W1693" i="1"/>
  <c r="S1693" i="1"/>
  <c r="O1693" i="1"/>
  <c r="P1693" i="1" s="1"/>
  <c r="C1693" i="1"/>
  <c r="AA1692" i="1"/>
  <c r="Y1692" i="1"/>
  <c r="W1692" i="1"/>
  <c r="S1692" i="1"/>
  <c r="O1692" i="1"/>
  <c r="P1692" i="1" s="1"/>
  <c r="C1692" i="1"/>
  <c r="AA1691" i="1"/>
  <c r="Y1691" i="1"/>
  <c r="W1691" i="1"/>
  <c r="S1691" i="1"/>
  <c r="O1691" i="1"/>
  <c r="P1691" i="1" s="1"/>
  <c r="C1691" i="1"/>
  <c r="AA1690" i="1"/>
  <c r="Y1690" i="1"/>
  <c r="W1690" i="1"/>
  <c r="S1690" i="1"/>
  <c r="O1690" i="1"/>
  <c r="P1690" i="1" s="1"/>
  <c r="C1690" i="1"/>
  <c r="AA1689" i="1"/>
  <c r="Y1689" i="1"/>
  <c r="W1689" i="1"/>
  <c r="S1689" i="1"/>
  <c r="O1689" i="1"/>
  <c r="P1689" i="1" s="1"/>
  <c r="C1689" i="1"/>
  <c r="AA1688" i="1"/>
  <c r="Y1688" i="1"/>
  <c r="W1688" i="1"/>
  <c r="S1688" i="1"/>
  <c r="O1688" i="1"/>
  <c r="P1688" i="1" s="1"/>
  <c r="C1688" i="1"/>
  <c r="AA1687" i="1"/>
  <c r="Y1687" i="1"/>
  <c r="W1687" i="1"/>
  <c r="S1687" i="1"/>
  <c r="O1687" i="1"/>
  <c r="P1687" i="1" s="1"/>
  <c r="C1687" i="1"/>
  <c r="AA1686" i="1"/>
  <c r="Y1686" i="1"/>
  <c r="W1686" i="1"/>
  <c r="S1686" i="1"/>
  <c r="O1686" i="1"/>
  <c r="P1686" i="1" s="1"/>
  <c r="C1686" i="1"/>
  <c r="AA1685" i="1"/>
  <c r="Y1685" i="1"/>
  <c r="W1685" i="1"/>
  <c r="S1685" i="1"/>
  <c r="O1685" i="1"/>
  <c r="P1685" i="1" s="1"/>
  <c r="C1685" i="1"/>
  <c r="AA1684" i="1"/>
  <c r="Y1684" i="1"/>
  <c r="W1684" i="1"/>
  <c r="S1684" i="1"/>
  <c r="O1684" i="1"/>
  <c r="P1684" i="1" s="1"/>
  <c r="C1684" i="1"/>
  <c r="AA1683" i="1"/>
  <c r="Y1683" i="1"/>
  <c r="W1683" i="1"/>
  <c r="S1683" i="1"/>
  <c r="O1683" i="1"/>
  <c r="P1683" i="1" s="1"/>
  <c r="C1683" i="1"/>
  <c r="AA1682" i="1"/>
  <c r="Y1682" i="1"/>
  <c r="W1682" i="1"/>
  <c r="S1682" i="1"/>
  <c r="O1682" i="1"/>
  <c r="P1682" i="1" s="1"/>
  <c r="C1682" i="1"/>
  <c r="AA1681" i="1"/>
  <c r="Y1681" i="1"/>
  <c r="W1681" i="1"/>
  <c r="S1681" i="1"/>
  <c r="O1681" i="1"/>
  <c r="P1681" i="1" s="1"/>
  <c r="C1681" i="1"/>
  <c r="AA1680" i="1"/>
  <c r="Y1680" i="1"/>
  <c r="W1680" i="1"/>
  <c r="S1680" i="1"/>
  <c r="O1680" i="1"/>
  <c r="P1680" i="1" s="1"/>
  <c r="C1680" i="1"/>
  <c r="AA1679" i="1"/>
  <c r="Y1679" i="1"/>
  <c r="W1679" i="1"/>
  <c r="S1679" i="1"/>
  <c r="O1679" i="1"/>
  <c r="P1679" i="1" s="1"/>
  <c r="C1679" i="1"/>
  <c r="AA1678" i="1"/>
  <c r="Y1678" i="1"/>
  <c r="W1678" i="1"/>
  <c r="S1678" i="1"/>
  <c r="O1678" i="1"/>
  <c r="P1678" i="1" s="1"/>
  <c r="C1678" i="1"/>
  <c r="AA1677" i="1"/>
  <c r="Y1677" i="1"/>
  <c r="W1677" i="1"/>
  <c r="S1677" i="1"/>
  <c r="O1677" i="1"/>
  <c r="P1677" i="1" s="1"/>
  <c r="C1677" i="1"/>
  <c r="AA1676" i="1"/>
  <c r="Y1676" i="1"/>
  <c r="W1676" i="1"/>
  <c r="S1676" i="1"/>
  <c r="O1676" i="1"/>
  <c r="P1676" i="1" s="1"/>
  <c r="C1676" i="1"/>
  <c r="AA1675" i="1"/>
  <c r="Y1675" i="1"/>
  <c r="W1675" i="1"/>
  <c r="S1675" i="1"/>
  <c r="O1675" i="1"/>
  <c r="P1675" i="1" s="1"/>
  <c r="C1675" i="1"/>
  <c r="AA1674" i="1"/>
  <c r="Y1674" i="1"/>
  <c r="W1674" i="1"/>
  <c r="S1674" i="1"/>
  <c r="O1674" i="1"/>
  <c r="P1674" i="1" s="1"/>
  <c r="C1674" i="1"/>
  <c r="AA1673" i="1"/>
  <c r="Y1673" i="1"/>
  <c r="W1673" i="1"/>
  <c r="S1673" i="1"/>
  <c r="O1673" i="1"/>
  <c r="P1673" i="1" s="1"/>
  <c r="C1673" i="1"/>
  <c r="AA1672" i="1"/>
  <c r="Y1672" i="1"/>
  <c r="W1672" i="1"/>
  <c r="S1672" i="1"/>
  <c r="O1672" i="1"/>
  <c r="P1672" i="1" s="1"/>
  <c r="C1672" i="1"/>
  <c r="AA1671" i="1"/>
  <c r="Y1671" i="1"/>
  <c r="W1671" i="1"/>
  <c r="S1671" i="1"/>
  <c r="O1671" i="1"/>
  <c r="P1671" i="1" s="1"/>
  <c r="C1671" i="1"/>
  <c r="AA1670" i="1"/>
  <c r="Y1670" i="1"/>
  <c r="W1670" i="1"/>
  <c r="S1670" i="1"/>
  <c r="O1670" i="1"/>
  <c r="P1670" i="1" s="1"/>
  <c r="C1670" i="1"/>
  <c r="AA1669" i="1"/>
  <c r="Y1669" i="1"/>
  <c r="W1669" i="1"/>
  <c r="S1669" i="1"/>
  <c r="O1669" i="1"/>
  <c r="P1669" i="1" s="1"/>
  <c r="C1669" i="1"/>
  <c r="AA1668" i="1"/>
  <c r="Y1668" i="1"/>
  <c r="W1668" i="1"/>
  <c r="S1668" i="1"/>
  <c r="O1668" i="1"/>
  <c r="P1668" i="1" s="1"/>
  <c r="C1668" i="1"/>
  <c r="AA1667" i="1"/>
  <c r="Y1667" i="1"/>
  <c r="W1667" i="1"/>
  <c r="S1667" i="1"/>
  <c r="O1667" i="1"/>
  <c r="P1667" i="1" s="1"/>
  <c r="C1667" i="1"/>
  <c r="AA1666" i="1"/>
  <c r="Y1666" i="1"/>
  <c r="W1666" i="1"/>
  <c r="S1666" i="1"/>
  <c r="O1666" i="1"/>
  <c r="P1666" i="1" s="1"/>
  <c r="C1666" i="1"/>
  <c r="AA1665" i="1"/>
  <c r="Y1665" i="1"/>
  <c r="W1665" i="1"/>
  <c r="S1665" i="1"/>
  <c r="O1665" i="1"/>
  <c r="P1665" i="1" s="1"/>
  <c r="C1665" i="1"/>
  <c r="AA1664" i="1"/>
  <c r="Y1664" i="1"/>
  <c r="W1664" i="1"/>
  <c r="S1664" i="1"/>
  <c r="O1664" i="1"/>
  <c r="P1664" i="1" s="1"/>
  <c r="C1664" i="1"/>
  <c r="AA1663" i="1"/>
  <c r="Y1663" i="1"/>
  <c r="W1663" i="1"/>
  <c r="S1663" i="1"/>
  <c r="O1663" i="1"/>
  <c r="P1663" i="1" s="1"/>
  <c r="C1663" i="1"/>
  <c r="AA1662" i="1"/>
  <c r="Y1662" i="1"/>
  <c r="W1662" i="1"/>
  <c r="S1662" i="1"/>
  <c r="O1662" i="1"/>
  <c r="P1662" i="1" s="1"/>
  <c r="C1662" i="1"/>
  <c r="AA1661" i="1"/>
  <c r="Y1661" i="1"/>
  <c r="W1661" i="1"/>
  <c r="S1661" i="1"/>
  <c r="O1661" i="1"/>
  <c r="P1661" i="1" s="1"/>
  <c r="C1661" i="1"/>
  <c r="AA1660" i="1"/>
  <c r="Y1660" i="1"/>
  <c r="W1660" i="1"/>
  <c r="S1660" i="1"/>
  <c r="O1660" i="1"/>
  <c r="P1660" i="1" s="1"/>
  <c r="C1660" i="1"/>
  <c r="AA1659" i="1"/>
  <c r="Y1659" i="1"/>
  <c r="W1659" i="1"/>
  <c r="S1659" i="1"/>
  <c r="O1659" i="1"/>
  <c r="P1659" i="1" s="1"/>
  <c r="C1659" i="1"/>
  <c r="AA1658" i="1"/>
  <c r="Y1658" i="1"/>
  <c r="W1658" i="1"/>
  <c r="S1658" i="1"/>
  <c r="O1658" i="1"/>
  <c r="P1658" i="1" s="1"/>
  <c r="C1658" i="1"/>
  <c r="AA1657" i="1"/>
  <c r="Y1657" i="1"/>
  <c r="W1657" i="1"/>
  <c r="S1657" i="1"/>
  <c r="O1657" i="1"/>
  <c r="P1657" i="1" s="1"/>
  <c r="C1657" i="1"/>
  <c r="AA1656" i="1"/>
  <c r="Y1656" i="1"/>
  <c r="W1656" i="1"/>
  <c r="S1656" i="1"/>
  <c r="O1656" i="1"/>
  <c r="P1656" i="1" s="1"/>
  <c r="C1656" i="1"/>
  <c r="AA1655" i="1"/>
  <c r="Y1655" i="1"/>
  <c r="W1655" i="1"/>
  <c r="S1655" i="1"/>
  <c r="O1655" i="1"/>
  <c r="P1655" i="1" s="1"/>
  <c r="C1655" i="1"/>
  <c r="AA1654" i="1"/>
  <c r="Y1654" i="1"/>
  <c r="W1654" i="1"/>
  <c r="S1654" i="1"/>
  <c r="O1654" i="1"/>
  <c r="P1654" i="1" s="1"/>
  <c r="C1654" i="1"/>
  <c r="AA1653" i="1"/>
  <c r="Y1653" i="1"/>
  <c r="W1653" i="1"/>
  <c r="S1653" i="1"/>
  <c r="O1653" i="1"/>
  <c r="P1653" i="1" s="1"/>
  <c r="C1653" i="1"/>
  <c r="AA1652" i="1"/>
  <c r="Y1652" i="1"/>
  <c r="W1652" i="1"/>
  <c r="S1652" i="1"/>
  <c r="O1652" i="1"/>
  <c r="P1652" i="1" s="1"/>
  <c r="C1652" i="1"/>
  <c r="AA1651" i="1"/>
  <c r="Y1651" i="1"/>
  <c r="W1651" i="1"/>
  <c r="S1651" i="1"/>
  <c r="O1651" i="1"/>
  <c r="P1651" i="1" s="1"/>
  <c r="C1651" i="1"/>
  <c r="AA1650" i="1"/>
  <c r="Y1650" i="1"/>
  <c r="W1650" i="1"/>
  <c r="S1650" i="1"/>
  <c r="O1650" i="1"/>
  <c r="P1650" i="1" s="1"/>
  <c r="C1650" i="1"/>
  <c r="AA1649" i="1"/>
  <c r="Y1649" i="1"/>
  <c r="W1649" i="1"/>
  <c r="S1649" i="1"/>
  <c r="O1649" i="1"/>
  <c r="P1649" i="1" s="1"/>
  <c r="C1649" i="1"/>
  <c r="AA1648" i="1"/>
  <c r="Y1648" i="1"/>
  <c r="W1648" i="1"/>
  <c r="S1648" i="1"/>
  <c r="O1648" i="1"/>
  <c r="P1648" i="1" s="1"/>
  <c r="C1648" i="1"/>
  <c r="AA1647" i="1"/>
  <c r="Y1647" i="1"/>
  <c r="W1647" i="1"/>
  <c r="S1647" i="1"/>
  <c r="O1647" i="1"/>
  <c r="P1647" i="1" s="1"/>
  <c r="C1647" i="1"/>
  <c r="AA1646" i="1"/>
  <c r="Y1646" i="1"/>
  <c r="W1646" i="1"/>
  <c r="S1646" i="1"/>
  <c r="O1646" i="1"/>
  <c r="P1646" i="1" s="1"/>
  <c r="C1646" i="1"/>
  <c r="AA1645" i="1"/>
  <c r="Y1645" i="1"/>
  <c r="W1645" i="1"/>
  <c r="S1645" i="1"/>
  <c r="O1645" i="1"/>
  <c r="P1645" i="1" s="1"/>
  <c r="C1645" i="1"/>
  <c r="AA1644" i="1"/>
  <c r="Y1644" i="1"/>
  <c r="W1644" i="1"/>
  <c r="S1644" i="1"/>
  <c r="O1644" i="1"/>
  <c r="P1644" i="1" s="1"/>
  <c r="C1644" i="1"/>
  <c r="AA1643" i="1"/>
  <c r="Y1643" i="1"/>
  <c r="W1643" i="1"/>
  <c r="S1643" i="1"/>
  <c r="O1643" i="1"/>
  <c r="P1643" i="1" s="1"/>
  <c r="C1643" i="1"/>
  <c r="AA1642" i="1"/>
  <c r="Y1642" i="1"/>
  <c r="W1642" i="1"/>
  <c r="S1642" i="1"/>
  <c r="O1642" i="1"/>
  <c r="P1642" i="1" s="1"/>
  <c r="C1642" i="1"/>
  <c r="AA1641" i="1"/>
  <c r="Y1641" i="1"/>
  <c r="W1641" i="1"/>
  <c r="S1641" i="1"/>
  <c r="O1641" i="1"/>
  <c r="P1641" i="1" s="1"/>
  <c r="C1641" i="1"/>
  <c r="AA1640" i="1"/>
  <c r="Y1640" i="1"/>
  <c r="W1640" i="1"/>
  <c r="S1640" i="1"/>
  <c r="O1640" i="1"/>
  <c r="P1640" i="1" s="1"/>
  <c r="C1640" i="1"/>
  <c r="AA1639" i="1"/>
  <c r="Y1639" i="1"/>
  <c r="W1639" i="1"/>
  <c r="S1639" i="1"/>
  <c r="O1639" i="1"/>
  <c r="P1639" i="1" s="1"/>
  <c r="C1639" i="1"/>
  <c r="AA1638" i="1"/>
  <c r="Y1638" i="1"/>
  <c r="W1638" i="1"/>
  <c r="S1638" i="1"/>
  <c r="O1638" i="1"/>
  <c r="P1638" i="1" s="1"/>
  <c r="C1638" i="1"/>
  <c r="AA1637" i="1"/>
  <c r="Y1637" i="1"/>
  <c r="W1637" i="1"/>
  <c r="S1637" i="1"/>
  <c r="O1637" i="1"/>
  <c r="P1637" i="1" s="1"/>
  <c r="C1637" i="1"/>
  <c r="AA1636" i="1"/>
  <c r="Y1636" i="1"/>
  <c r="W1636" i="1"/>
  <c r="S1636" i="1"/>
  <c r="O1636" i="1"/>
  <c r="P1636" i="1" s="1"/>
  <c r="C1636" i="1"/>
  <c r="AA1635" i="1"/>
  <c r="Y1635" i="1"/>
  <c r="W1635" i="1"/>
  <c r="S1635" i="1"/>
  <c r="O1635" i="1"/>
  <c r="P1635" i="1" s="1"/>
  <c r="C1635" i="1"/>
  <c r="AA1634" i="1"/>
  <c r="Y1634" i="1"/>
  <c r="W1634" i="1"/>
  <c r="S1634" i="1"/>
  <c r="O1634" i="1"/>
  <c r="P1634" i="1" s="1"/>
  <c r="C1634" i="1"/>
  <c r="AA1633" i="1"/>
  <c r="Y1633" i="1"/>
  <c r="W1633" i="1"/>
  <c r="S1633" i="1"/>
  <c r="O1633" i="1"/>
  <c r="P1633" i="1" s="1"/>
  <c r="C1633" i="1"/>
  <c r="AA1632" i="1"/>
  <c r="Y1632" i="1"/>
  <c r="W1632" i="1"/>
  <c r="S1632" i="1"/>
  <c r="O1632" i="1"/>
  <c r="P1632" i="1" s="1"/>
  <c r="C1632" i="1"/>
  <c r="AA1631" i="1"/>
  <c r="Y1631" i="1"/>
  <c r="W1631" i="1"/>
  <c r="S1631" i="1"/>
  <c r="O1631" i="1"/>
  <c r="P1631" i="1" s="1"/>
  <c r="C1631" i="1"/>
  <c r="AA1630" i="1"/>
  <c r="Y1630" i="1"/>
  <c r="W1630" i="1"/>
  <c r="S1630" i="1"/>
  <c r="O1630" i="1"/>
  <c r="P1630" i="1" s="1"/>
  <c r="C1630" i="1"/>
  <c r="AA1629" i="1"/>
  <c r="Y1629" i="1"/>
  <c r="W1629" i="1"/>
  <c r="S1629" i="1"/>
  <c r="O1629" i="1"/>
  <c r="P1629" i="1" s="1"/>
  <c r="C1629" i="1"/>
  <c r="AA1628" i="1"/>
  <c r="Y1628" i="1"/>
  <c r="W1628" i="1"/>
  <c r="S1628" i="1"/>
  <c r="O1628" i="1"/>
  <c r="P1628" i="1" s="1"/>
  <c r="C1628" i="1"/>
  <c r="AA1627" i="1"/>
  <c r="Y1627" i="1"/>
  <c r="W1627" i="1"/>
  <c r="S1627" i="1"/>
  <c r="O1627" i="1"/>
  <c r="P1627" i="1" s="1"/>
  <c r="C1627" i="1"/>
  <c r="AA1626" i="1"/>
  <c r="Y1626" i="1"/>
  <c r="W1626" i="1"/>
  <c r="S1626" i="1"/>
  <c r="O1626" i="1"/>
  <c r="P1626" i="1" s="1"/>
  <c r="C1626" i="1"/>
  <c r="AA1625" i="1"/>
  <c r="Y1625" i="1"/>
  <c r="W1625" i="1"/>
  <c r="S1625" i="1"/>
  <c r="O1625" i="1"/>
  <c r="P1625" i="1" s="1"/>
  <c r="C1625" i="1"/>
  <c r="AA1624" i="1"/>
  <c r="Y1624" i="1"/>
  <c r="W1624" i="1"/>
  <c r="S1624" i="1"/>
  <c r="O1624" i="1"/>
  <c r="P1624" i="1" s="1"/>
  <c r="C1624" i="1"/>
  <c r="AA1623" i="1"/>
  <c r="Y1623" i="1"/>
  <c r="W1623" i="1"/>
  <c r="S1623" i="1"/>
  <c r="O1623" i="1"/>
  <c r="P1623" i="1" s="1"/>
  <c r="C1623" i="1"/>
  <c r="AA1622" i="1"/>
  <c r="Y1622" i="1"/>
  <c r="W1622" i="1"/>
  <c r="S1622" i="1"/>
  <c r="O1622" i="1"/>
  <c r="P1622" i="1" s="1"/>
  <c r="C1622" i="1"/>
  <c r="AA1621" i="1"/>
  <c r="Y1621" i="1"/>
  <c r="W1621" i="1"/>
  <c r="S1621" i="1"/>
  <c r="O1621" i="1"/>
  <c r="P1621" i="1" s="1"/>
  <c r="C1621" i="1"/>
  <c r="AA1620" i="1"/>
  <c r="Y1620" i="1"/>
  <c r="W1620" i="1"/>
  <c r="S1620" i="1"/>
  <c r="O1620" i="1"/>
  <c r="P1620" i="1" s="1"/>
  <c r="C1620" i="1"/>
  <c r="AA1619" i="1"/>
  <c r="Y1619" i="1"/>
  <c r="W1619" i="1"/>
  <c r="S1619" i="1"/>
  <c r="O1619" i="1"/>
  <c r="P1619" i="1" s="1"/>
  <c r="C1619" i="1"/>
  <c r="AA1618" i="1"/>
  <c r="Y1618" i="1"/>
  <c r="W1618" i="1"/>
  <c r="S1618" i="1"/>
  <c r="O1618" i="1"/>
  <c r="P1618" i="1" s="1"/>
  <c r="C1618" i="1"/>
  <c r="AA1617" i="1"/>
  <c r="Y1617" i="1"/>
  <c r="W1617" i="1"/>
  <c r="S1617" i="1"/>
  <c r="O1617" i="1"/>
  <c r="P1617" i="1" s="1"/>
  <c r="C1617" i="1"/>
  <c r="AA1616" i="1"/>
  <c r="Y1616" i="1"/>
  <c r="W1616" i="1"/>
  <c r="S1616" i="1"/>
  <c r="O1616" i="1"/>
  <c r="P1616" i="1" s="1"/>
  <c r="C1616" i="1"/>
  <c r="AA1615" i="1"/>
  <c r="Y1615" i="1"/>
  <c r="W1615" i="1"/>
  <c r="S1615" i="1"/>
  <c r="O1615" i="1"/>
  <c r="P1615" i="1" s="1"/>
  <c r="C1615" i="1"/>
  <c r="AA1614" i="1"/>
  <c r="Y1614" i="1"/>
  <c r="W1614" i="1"/>
  <c r="S1614" i="1"/>
  <c r="O1614" i="1"/>
  <c r="P1614" i="1" s="1"/>
  <c r="C1614" i="1"/>
  <c r="AA1613" i="1"/>
  <c r="Y1613" i="1"/>
  <c r="W1613" i="1"/>
  <c r="S1613" i="1"/>
  <c r="O1613" i="1"/>
  <c r="P1613" i="1" s="1"/>
  <c r="C1613" i="1"/>
  <c r="AA1612" i="1"/>
  <c r="Y1612" i="1"/>
  <c r="W1612" i="1"/>
  <c r="S1612" i="1"/>
  <c r="O1612" i="1"/>
  <c r="P1612" i="1" s="1"/>
  <c r="C1612" i="1"/>
  <c r="AA1611" i="1"/>
  <c r="Y1611" i="1"/>
  <c r="W1611" i="1"/>
  <c r="S1611" i="1"/>
  <c r="O1611" i="1"/>
  <c r="P1611" i="1" s="1"/>
  <c r="C1611" i="1"/>
  <c r="AA1610" i="1"/>
  <c r="Y1610" i="1"/>
  <c r="W1610" i="1"/>
  <c r="S1610" i="1"/>
  <c r="O1610" i="1"/>
  <c r="P1610" i="1" s="1"/>
  <c r="C1610" i="1"/>
  <c r="AA1609" i="1"/>
  <c r="Y1609" i="1"/>
  <c r="W1609" i="1"/>
  <c r="S1609" i="1"/>
  <c r="O1609" i="1"/>
  <c r="P1609" i="1" s="1"/>
  <c r="C1609" i="1"/>
  <c r="AA1608" i="1"/>
  <c r="Y1608" i="1"/>
  <c r="W1608" i="1"/>
  <c r="S1608" i="1"/>
  <c r="O1608" i="1"/>
  <c r="P1608" i="1" s="1"/>
  <c r="C1608" i="1"/>
  <c r="AA1607" i="1"/>
  <c r="Y1607" i="1"/>
  <c r="W1607" i="1"/>
  <c r="S1607" i="1"/>
  <c r="O1607" i="1"/>
  <c r="P1607" i="1" s="1"/>
  <c r="C1607" i="1"/>
  <c r="AA1606" i="1"/>
  <c r="Y1606" i="1"/>
  <c r="W1606" i="1"/>
  <c r="S1606" i="1"/>
  <c r="O1606" i="1"/>
  <c r="P1606" i="1" s="1"/>
  <c r="C1606" i="1"/>
  <c r="AA1605" i="1"/>
  <c r="Y1605" i="1"/>
  <c r="W1605" i="1"/>
  <c r="S1605" i="1"/>
  <c r="O1605" i="1"/>
  <c r="P1605" i="1" s="1"/>
  <c r="C1605" i="1"/>
  <c r="AA1604" i="1"/>
  <c r="Y1604" i="1"/>
  <c r="W1604" i="1"/>
  <c r="S1604" i="1"/>
  <c r="O1604" i="1"/>
  <c r="P1604" i="1" s="1"/>
  <c r="C1604" i="1"/>
  <c r="AA1603" i="1"/>
  <c r="Y1603" i="1"/>
  <c r="W1603" i="1"/>
  <c r="S1603" i="1"/>
  <c r="O1603" i="1"/>
  <c r="P1603" i="1" s="1"/>
  <c r="C1603" i="1"/>
  <c r="AA1602" i="1"/>
  <c r="Y1602" i="1"/>
  <c r="W1602" i="1"/>
  <c r="S1602" i="1"/>
  <c r="O1602" i="1"/>
  <c r="P1602" i="1" s="1"/>
  <c r="C1602" i="1"/>
  <c r="AA1601" i="1"/>
  <c r="Y1601" i="1"/>
  <c r="W1601" i="1"/>
  <c r="S1601" i="1"/>
  <c r="O1601" i="1"/>
  <c r="P1601" i="1" s="1"/>
  <c r="C1601" i="1"/>
  <c r="AA1600" i="1"/>
  <c r="Y1600" i="1"/>
  <c r="W1600" i="1"/>
  <c r="S1600" i="1"/>
  <c r="O1600" i="1"/>
  <c r="P1600" i="1" s="1"/>
  <c r="C1600" i="1"/>
  <c r="AA1599" i="1"/>
  <c r="Y1599" i="1"/>
  <c r="W1599" i="1"/>
  <c r="S1599" i="1"/>
  <c r="O1599" i="1"/>
  <c r="P1599" i="1" s="1"/>
  <c r="C1599" i="1"/>
  <c r="AA1598" i="1"/>
  <c r="Y1598" i="1"/>
  <c r="W1598" i="1"/>
  <c r="S1598" i="1"/>
  <c r="O1598" i="1"/>
  <c r="P1598" i="1" s="1"/>
  <c r="C1598" i="1"/>
  <c r="AA1597" i="1"/>
  <c r="Y1597" i="1"/>
  <c r="W1597" i="1"/>
  <c r="S1597" i="1"/>
  <c r="O1597" i="1"/>
  <c r="P1597" i="1" s="1"/>
  <c r="C1597" i="1"/>
  <c r="AA1596" i="1"/>
  <c r="Y1596" i="1"/>
  <c r="W1596" i="1"/>
  <c r="S1596" i="1"/>
  <c r="O1596" i="1"/>
  <c r="P1596" i="1" s="1"/>
  <c r="C1596" i="1"/>
  <c r="AA1595" i="1"/>
  <c r="Y1595" i="1"/>
  <c r="W1595" i="1"/>
  <c r="S1595" i="1"/>
  <c r="O1595" i="1"/>
  <c r="P1595" i="1" s="1"/>
  <c r="C1595" i="1"/>
  <c r="AA1594" i="1"/>
  <c r="Y1594" i="1"/>
  <c r="W1594" i="1"/>
  <c r="S1594" i="1"/>
  <c r="O1594" i="1"/>
  <c r="P1594" i="1" s="1"/>
  <c r="C1594" i="1"/>
  <c r="AA1593" i="1"/>
  <c r="Y1593" i="1"/>
  <c r="W1593" i="1"/>
  <c r="S1593" i="1"/>
  <c r="O1593" i="1"/>
  <c r="P1593" i="1" s="1"/>
  <c r="C1593" i="1"/>
  <c r="AA1592" i="1"/>
  <c r="Y1592" i="1"/>
  <c r="W1592" i="1"/>
  <c r="S1592" i="1"/>
  <c r="O1592" i="1"/>
  <c r="P1592" i="1" s="1"/>
  <c r="C1592" i="1"/>
  <c r="AA1591" i="1"/>
  <c r="Y1591" i="1"/>
  <c r="W1591" i="1"/>
  <c r="S1591" i="1"/>
  <c r="O1591" i="1"/>
  <c r="P1591" i="1" s="1"/>
  <c r="C1591" i="1"/>
  <c r="AA1590" i="1"/>
  <c r="Y1590" i="1"/>
  <c r="W1590" i="1"/>
  <c r="S1590" i="1"/>
  <c r="O1590" i="1"/>
  <c r="P1590" i="1" s="1"/>
  <c r="C1590" i="1"/>
  <c r="AA1589" i="1"/>
  <c r="Y1589" i="1"/>
  <c r="W1589" i="1"/>
  <c r="S1589" i="1"/>
  <c r="O1589" i="1"/>
  <c r="P1589" i="1" s="1"/>
  <c r="C1589" i="1"/>
  <c r="AA1588" i="1"/>
  <c r="Y1588" i="1"/>
  <c r="W1588" i="1"/>
  <c r="S1588" i="1"/>
  <c r="O1588" i="1"/>
  <c r="P1588" i="1" s="1"/>
  <c r="C1588" i="1"/>
  <c r="AA1587" i="1"/>
  <c r="Y1587" i="1"/>
  <c r="W1587" i="1"/>
  <c r="S1587" i="1"/>
  <c r="O1587" i="1"/>
  <c r="P1587" i="1" s="1"/>
  <c r="C1587" i="1"/>
  <c r="AA1586" i="1"/>
  <c r="Y1586" i="1"/>
  <c r="W1586" i="1"/>
  <c r="S1586" i="1"/>
  <c r="O1586" i="1"/>
  <c r="P1586" i="1" s="1"/>
  <c r="C1586" i="1"/>
  <c r="AA1585" i="1"/>
  <c r="Y1585" i="1"/>
  <c r="W1585" i="1"/>
  <c r="S1585" i="1"/>
  <c r="O1585" i="1"/>
  <c r="P1585" i="1" s="1"/>
  <c r="C1585" i="1"/>
  <c r="AA1584" i="1"/>
  <c r="Y1584" i="1"/>
  <c r="W1584" i="1"/>
  <c r="S1584" i="1"/>
  <c r="O1584" i="1"/>
  <c r="P1584" i="1" s="1"/>
  <c r="C1584" i="1"/>
  <c r="AA1583" i="1"/>
  <c r="Y1583" i="1"/>
  <c r="W1583" i="1"/>
  <c r="S1583" i="1"/>
  <c r="O1583" i="1"/>
  <c r="P1583" i="1" s="1"/>
  <c r="C1583" i="1"/>
  <c r="AA1582" i="1"/>
  <c r="Y1582" i="1"/>
  <c r="W1582" i="1"/>
  <c r="S1582" i="1"/>
  <c r="O1582" i="1"/>
  <c r="P1582" i="1" s="1"/>
  <c r="C1582" i="1"/>
  <c r="AA1581" i="1"/>
  <c r="Y1581" i="1"/>
  <c r="W1581" i="1"/>
  <c r="S1581" i="1"/>
  <c r="O1581" i="1"/>
  <c r="P1581" i="1" s="1"/>
  <c r="C1581" i="1"/>
  <c r="AA1580" i="1"/>
  <c r="Y1580" i="1"/>
  <c r="W1580" i="1"/>
  <c r="S1580" i="1"/>
  <c r="O1580" i="1"/>
  <c r="P1580" i="1" s="1"/>
  <c r="C1580" i="1"/>
  <c r="AA1579" i="1"/>
  <c r="Y1579" i="1"/>
  <c r="W1579" i="1"/>
  <c r="S1579" i="1"/>
  <c r="O1579" i="1"/>
  <c r="P1579" i="1" s="1"/>
  <c r="C1579" i="1"/>
  <c r="AA1578" i="1"/>
  <c r="Y1578" i="1"/>
  <c r="W1578" i="1"/>
  <c r="S1578" i="1"/>
  <c r="O1578" i="1"/>
  <c r="P1578" i="1" s="1"/>
  <c r="C1578" i="1"/>
  <c r="AA1577" i="1"/>
  <c r="Y1577" i="1"/>
  <c r="W1577" i="1"/>
  <c r="S1577" i="1"/>
  <c r="O1577" i="1"/>
  <c r="P1577" i="1" s="1"/>
  <c r="C1577" i="1"/>
  <c r="AA1576" i="1"/>
  <c r="Y1576" i="1"/>
  <c r="W1576" i="1"/>
  <c r="S1576" i="1"/>
  <c r="O1576" i="1"/>
  <c r="P1576" i="1" s="1"/>
  <c r="C1576" i="1"/>
  <c r="AA1575" i="1"/>
  <c r="Y1575" i="1"/>
  <c r="W1575" i="1"/>
  <c r="S1575" i="1"/>
  <c r="O1575" i="1"/>
  <c r="P1575" i="1" s="1"/>
  <c r="C1575" i="1"/>
  <c r="AA1574" i="1"/>
  <c r="Y1574" i="1"/>
  <c r="W1574" i="1"/>
  <c r="S1574" i="1"/>
  <c r="O1574" i="1"/>
  <c r="P1574" i="1" s="1"/>
  <c r="C1574" i="1"/>
  <c r="AA1573" i="1"/>
  <c r="Y1573" i="1"/>
  <c r="W1573" i="1"/>
  <c r="S1573" i="1"/>
  <c r="O1573" i="1"/>
  <c r="P1573" i="1" s="1"/>
  <c r="C1573" i="1"/>
  <c r="AA1572" i="1"/>
  <c r="Y1572" i="1"/>
  <c r="W1572" i="1"/>
  <c r="S1572" i="1"/>
  <c r="O1572" i="1"/>
  <c r="P1572" i="1" s="1"/>
  <c r="C1572" i="1"/>
  <c r="AA1571" i="1"/>
  <c r="Y1571" i="1"/>
  <c r="W1571" i="1"/>
  <c r="S1571" i="1"/>
  <c r="O1571" i="1"/>
  <c r="P1571" i="1" s="1"/>
  <c r="C1571" i="1"/>
  <c r="AA1570" i="1"/>
  <c r="Y1570" i="1"/>
  <c r="W1570" i="1"/>
  <c r="S1570" i="1"/>
  <c r="O1570" i="1"/>
  <c r="P1570" i="1" s="1"/>
  <c r="C1570" i="1"/>
  <c r="AA1569" i="1"/>
  <c r="Y1569" i="1"/>
  <c r="W1569" i="1"/>
  <c r="S1569" i="1"/>
  <c r="O1569" i="1"/>
  <c r="P1569" i="1" s="1"/>
  <c r="C1569" i="1"/>
  <c r="AA1568" i="1"/>
  <c r="Y1568" i="1"/>
  <c r="W1568" i="1"/>
  <c r="S1568" i="1"/>
  <c r="O1568" i="1"/>
  <c r="P1568" i="1" s="1"/>
  <c r="C1568" i="1"/>
  <c r="AA1567" i="1"/>
  <c r="Y1567" i="1"/>
  <c r="W1567" i="1"/>
  <c r="S1567" i="1"/>
  <c r="O1567" i="1"/>
  <c r="P1567" i="1" s="1"/>
  <c r="C1567" i="1"/>
  <c r="AA1566" i="1"/>
  <c r="Y1566" i="1"/>
  <c r="W1566" i="1"/>
  <c r="S1566" i="1"/>
  <c r="O1566" i="1"/>
  <c r="P1566" i="1" s="1"/>
  <c r="C1566" i="1"/>
  <c r="AA1565" i="1"/>
  <c r="Y1565" i="1"/>
  <c r="W1565" i="1"/>
  <c r="S1565" i="1"/>
  <c r="O1565" i="1"/>
  <c r="P1565" i="1" s="1"/>
  <c r="C1565" i="1"/>
  <c r="AA1564" i="1"/>
  <c r="Y1564" i="1"/>
  <c r="W1564" i="1"/>
  <c r="S1564" i="1"/>
  <c r="O1564" i="1"/>
  <c r="P1564" i="1" s="1"/>
  <c r="C1564" i="1"/>
  <c r="AA1563" i="1"/>
  <c r="Y1563" i="1"/>
  <c r="W1563" i="1"/>
  <c r="S1563" i="1"/>
  <c r="O1563" i="1"/>
  <c r="P1563" i="1" s="1"/>
  <c r="C1563" i="1"/>
  <c r="AA1562" i="1"/>
  <c r="Y1562" i="1"/>
  <c r="W1562" i="1"/>
  <c r="S1562" i="1"/>
  <c r="O1562" i="1"/>
  <c r="P1562" i="1" s="1"/>
  <c r="C1562" i="1"/>
  <c r="AA1561" i="1"/>
  <c r="Y1561" i="1"/>
  <c r="W1561" i="1"/>
  <c r="S1561" i="1"/>
  <c r="O1561" i="1"/>
  <c r="P1561" i="1" s="1"/>
  <c r="C1561" i="1"/>
  <c r="AA1560" i="1"/>
  <c r="Y1560" i="1"/>
  <c r="W1560" i="1"/>
  <c r="S1560" i="1"/>
  <c r="O1560" i="1"/>
  <c r="P1560" i="1" s="1"/>
  <c r="C1560" i="1"/>
  <c r="AA1559" i="1"/>
  <c r="Y1559" i="1"/>
  <c r="W1559" i="1"/>
  <c r="S1559" i="1"/>
  <c r="O1559" i="1"/>
  <c r="P1559" i="1" s="1"/>
  <c r="C1559" i="1"/>
  <c r="AA1558" i="1"/>
  <c r="Y1558" i="1"/>
  <c r="W1558" i="1"/>
  <c r="S1558" i="1"/>
  <c r="O1558" i="1"/>
  <c r="P1558" i="1" s="1"/>
  <c r="C1558" i="1"/>
  <c r="AA1557" i="1"/>
  <c r="Y1557" i="1"/>
  <c r="W1557" i="1"/>
  <c r="S1557" i="1"/>
  <c r="O1557" i="1"/>
  <c r="P1557" i="1" s="1"/>
  <c r="C1557" i="1"/>
  <c r="AA1556" i="1"/>
  <c r="Y1556" i="1"/>
  <c r="W1556" i="1"/>
  <c r="S1556" i="1"/>
  <c r="O1556" i="1"/>
  <c r="P1556" i="1" s="1"/>
  <c r="C1556" i="1"/>
  <c r="AA1555" i="1"/>
  <c r="Y1555" i="1"/>
  <c r="W1555" i="1"/>
  <c r="S1555" i="1"/>
  <c r="O1555" i="1"/>
  <c r="P1555" i="1" s="1"/>
  <c r="C1555" i="1"/>
  <c r="AA1554" i="1"/>
  <c r="Y1554" i="1"/>
  <c r="W1554" i="1"/>
  <c r="S1554" i="1"/>
  <c r="O1554" i="1"/>
  <c r="P1554" i="1" s="1"/>
  <c r="C1554" i="1"/>
  <c r="AA1553" i="1"/>
  <c r="Y1553" i="1"/>
  <c r="W1553" i="1"/>
  <c r="S1553" i="1"/>
  <c r="O1553" i="1"/>
  <c r="P1553" i="1" s="1"/>
  <c r="C1553" i="1"/>
  <c r="AA1552" i="1"/>
  <c r="Y1552" i="1"/>
  <c r="W1552" i="1"/>
  <c r="S1552" i="1"/>
  <c r="O1552" i="1"/>
  <c r="P1552" i="1" s="1"/>
  <c r="C1552" i="1"/>
  <c r="AA1551" i="1"/>
  <c r="Y1551" i="1"/>
  <c r="W1551" i="1"/>
  <c r="S1551" i="1"/>
  <c r="O1551" i="1"/>
  <c r="P1551" i="1" s="1"/>
  <c r="C1551" i="1"/>
  <c r="AA1550" i="1"/>
  <c r="Y1550" i="1"/>
  <c r="W1550" i="1"/>
  <c r="S1550" i="1"/>
  <c r="O1550" i="1"/>
  <c r="P1550" i="1" s="1"/>
  <c r="C1550" i="1"/>
  <c r="AA1549" i="1"/>
  <c r="Y1549" i="1"/>
  <c r="W1549" i="1"/>
  <c r="S1549" i="1"/>
  <c r="O1549" i="1"/>
  <c r="P1549" i="1" s="1"/>
  <c r="C1549" i="1"/>
  <c r="AA1548" i="1"/>
  <c r="Y1548" i="1"/>
  <c r="W1548" i="1"/>
  <c r="S1548" i="1"/>
  <c r="O1548" i="1"/>
  <c r="P1548" i="1" s="1"/>
  <c r="C1548" i="1"/>
  <c r="AA1547" i="1"/>
  <c r="Y1547" i="1"/>
  <c r="W1547" i="1"/>
  <c r="S1547" i="1"/>
  <c r="O1547" i="1"/>
  <c r="P1547" i="1" s="1"/>
  <c r="C1547" i="1"/>
  <c r="AA1546" i="1"/>
  <c r="Y1546" i="1"/>
  <c r="W1546" i="1"/>
  <c r="S1546" i="1"/>
  <c r="O1546" i="1"/>
  <c r="P1546" i="1" s="1"/>
  <c r="C1546" i="1"/>
  <c r="AA1545" i="1"/>
  <c r="Y1545" i="1"/>
  <c r="W1545" i="1"/>
  <c r="S1545" i="1"/>
  <c r="O1545" i="1"/>
  <c r="P1545" i="1" s="1"/>
  <c r="C1545" i="1"/>
  <c r="AA1544" i="1"/>
  <c r="Y1544" i="1"/>
  <c r="W1544" i="1"/>
  <c r="S1544" i="1"/>
  <c r="O1544" i="1"/>
  <c r="P1544" i="1" s="1"/>
  <c r="C1544" i="1"/>
  <c r="AA1543" i="1"/>
  <c r="Y1543" i="1"/>
  <c r="W1543" i="1"/>
  <c r="S1543" i="1"/>
  <c r="O1543" i="1"/>
  <c r="P1543" i="1" s="1"/>
  <c r="C1543" i="1"/>
  <c r="AA1542" i="1"/>
  <c r="Y1542" i="1"/>
  <c r="W1542" i="1"/>
  <c r="S1542" i="1"/>
  <c r="O1542" i="1"/>
  <c r="P1542" i="1" s="1"/>
  <c r="C1542" i="1"/>
  <c r="AA1541" i="1"/>
  <c r="Y1541" i="1"/>
  <c r="W1541" i="1"/>
  <c r="S1541" i="1"/>
  <c r="O1541" i="1"/>
  <c r="P1541" i="1" s="1"/>
  <c r="C1541" i="1"/>
  <c r="AA1540" i="1"/>
  <c r="Y1540" i="1"/>
  <c r="W1540" i="1"/>
  <c r="S1540" i="1"/>
  <c r="O1540" i="1"/>
  <c r="P1540" i="1" s="1"/>
  <c r="C1540" i="1"/>
  <c r="AA1539" i="1"/>
  <c r="Y1539" i="1"/>
  <c r="W1539" i="1"/>
  <c r="S1539" i="1"/>
  <c r="O1539" i="1"/>
  <c r="P1539" i="1" s="1"/>
  <c r="C1539" i="1"/>
  <c r="AA1538" i="1"/>
  <c r="Y1538" i="1"/>
  <c r="W1538" i="1"/>
  <c r="S1538" i="1"/>
  <c r="O1538" i="1"/>
  <c r="P1538" i="1" s="1"/>
  <c r="C1538" i="1"/>
  <c r="AA1537" i="1"/>
  <c r="Y1537" i="1"/>
  <c r="W1537" i="1"/>
  <c r="S1537" i="1"/>
  <c r="O1537" i="1"/>
  <c r="P1537" i="1" s="1"/>
  <c r="C1537" i="1"/>
  <c r="AA1536" i="1"/>
  <c r="Y1536" i="1"/>
  <c r="W1536" i="1"/>
  <c r="S1536" i="1"/>
  <c r="O1536" i="1"/>
  <c r="P1536" i="1" s="1"/>
  <c r="C1536" i="1"/>
  <c r="AA1535" i="1"/>
  <c r="Y1535" i="1"/>
  <c r="W1535" i="1"/>
  <c r="S1535" i="1"/>
  <c r="O1535" i="1"/>
  <c r="P1535" i="1" s="1"/>
  <c r="C1535" i="1"/>
  <c r="AA1534" i="1"/>
  <c r="Y1534" i="1"/>
  <c r="W1534" i="1"/>
  <c r="S1534" i="1"/>
  <c r="O1534" i="1"/>
  <c r="P1534" i="1" s="1"/>
  <c r="C1534" i="1"/>
  <c r="AA1533" i="1"/>
  <c r="Y1533" i="1"/>
  <c r="W1533" i="1"/>
  <c r="S1533" i="1"/>
  <c r="O1533" i="1"/>
  <c r="P1533" i="1" s="1"/>
  <c r="C1533" i="1"/>
  <c r="AA1532" i="1"/>
  <c r="Y1532" i="1"/>
  <c r="W1532" i="1"/>
  <c r="S1532" i="1"/>
  <c r="O1532" i="1"/>
  <c r="P1532" i="1" s="1"/>
  <c r="C1532" i="1"/>
  <c r="AA1531" i="1"/>
  <c r="Y1531" i="1"/>
  <c r="W1531" i="1"/>
  <c r="S1531" i="1"/>
  <c r="O1531" i="1"/>
  <c r="P1531" i="1" s="1"/>
  <c r="C1531" i="1"/>
  <c r="AA1530" i="1"/>
  <c r="Y1530" i="1"/>
  <c r="W1530" i="1"/>
  <c r="S1530" i="1"/>
  <c r="O1530" i="1"/>
  <c r="P1530" i="1" s="1"/>
  <c r="C1530" i="1"/>
  <c r="AA1529" i="1"/>
  <c r="Y1529" i="1"/>
  <c r="W1529" i="1"/>
  <c r="S1529" i="1"/>
  <c r="O1529" i="1"/>
  <c r="P1529" i="1" s="1"/>
  <c r="C1529" i="1"/>
  <c r="AA1528" i="1"/>
  <c r="Y1528" i="1"/>
  <c r="W1528" i="1"/>
  <c r="S1528" i="1"/>
  <c r="O1528" i="1"/>
  <c r="P1528" i="1" s="1"/>
  <c r="C1528" i="1"/>
  <c r="AA1527" i="1"/>
  <c r="Y1527" i="1"/>
  <c r="W1527" i="1"/>
  <c r="S1527" i="1"/>
  <c r="O1527" i="1"/>
  <c r="P1527" i="1" s="1"/>
  <c r="C1527" i="1"/>
  <c r="AA1526" i="1"/>
  <c r="Y1526" i="1"/>
  <c r="W1526" i="1"/>
  <c r="S1526" i="1"/>
  <c r="O1526" i="1"/>
  <c r="P1526" i="1" s="1"/>
  <c r="C1526" i="1"/>
  <c r="AA1525" i="1"/>
  <c r="Y1525" i="1"/>
  <c r="W1525" i="1"/>
  <c r="S1525" i="1"/>
  <c r="O1525" i="1"/>
  <c r="P1525" i="1" s="1"/>
  <c r="C1525" i="1"/>
  <c r="AA1524" i="1"/>
  <c r="Y1524" i="1"/>
  <c r="W1524" i="1"/>
  <c r="S1524" i="1"/>
  <c r="O1524" i="1"/>
  <c r="P1524" i="1" s="1"/>
  <c r="C1524" i="1"/>
  <c r="AA1523" i="1"/>
  <c r="Y1523" i="1"/>
  <c r="W1523" i="1"/>
  <c r="S1523" i="1"/>
  <c r="O1523" i="1"/>
  <c r="P1523" i="1" s="1"/>
  <c r="C1523" i="1"/>
  <c r="AA1522" i="1"/>
  <c r="Y1522" i="1"/>
  <c r="W1522" i="1"/>
  <c r="S1522" i="1"/>
  <c r="O1522" i="1"/>
  <c r="P1522" i="1" s="1"/>
  <c r="C1522" i="1"/>
  <c r="AA1521" i="1"/>
  <c r="Y1521" i="1"/>
  <c r="W1521" i="1"/>
  <c r="S1521" i="1"/>
  <c r="O1521" i="1"/>
  <c r="P1521" i="1" s="1"/>
  <c r="C1521" i="1"/>
  <c r="AA1520" i="1"/>
  <c r="Y1520" i="1"/>
  <c r="W1520" i="1"/>
  <c r="S1520" i="1"/>
  <c r="O1520" i="1"/>
  <c r="P1520" i="1" s="1"/>
  <c r="C1520" i="1"/>
  <c r="AA1519" i="1"/>
  <c r="Y1519" i="1"/>
  <c r="W1519" i="1"/>
  <c r="S1519" i="1"/>
  <c r="O1519" i="1"/>
  <c r="P1519" i="1" s="1"/>
  <c r="C1519" i="1"/>
  <c r="AA1518" i="1"/>
  <c r="Y1518" i="1"/>
  <c r="W1518" i="1"/>
  <c r="S1518" i="1"/>
  <c r="O1518" i="1"/>
  <c r="P1518" i="1" s="1"/>
  <c r="C1518" i="1"/>
  <c r="AA1517" i="1"/>
  <c r="Y1517" i="1"/>
  <c r="W1517" i="1"/>
  <c r="S1517" i="1"/>
  <c r="O1517" i="1"/>
  <c r="P1517" i="1" s="1"/>
  <c r="C1517" i="1"/>
  <c r="AA1516" i="1"/>
  <c r="Y1516" i="1"/>
  <c r="W1516" i="1"/>
  <c r="S1516" i="1"/>
  <c r="O1516" i="1"/>
  <c r="P1516" i="1" s="1"/>
  <c r="C1516" i="1"/>
  <c r="AA1515" i="1"/>
  <c r="Y1515" i="1"/>
  <c r="W1515" i="1"/>
  <c r="S1515" i="1"/>
  <c r="O1515" i="1"/>
  <c r="P1515" i="1" s="1"/>
  <c r="C1515" i="1"/>
  <c r="AA1514" i="1"/>
  <c r="Y1514" i="1"/>
  <c r="W1514" i="1"/>
  <c r="S1514" i="1"/>
  <c r="O1514" i="1"/>
  <c r="P1514" i="1" s="1"/>
  <c r="C1514" i="1"/>
  <c r="AA1513" i="1"/>
  <c r="Y1513" i="1"/>
  <c r="W1513" i="1"/>
  <c r="S1513" i="1"/>
  <c r="O1513" i="1"/>
  <c r="P1513" i="1" s="1"/>
  <c r="C1513" i="1"/>
  <c r="AA1512" i="1"/>
  <c r="Y1512" i="1"/>
  <c r="W1512" i="1"/>
  <c r="S1512" i="1"/>
  <c r="O1512" i="1"/>
  <c r="P1512" i="1" s="1"/>
  <c r="C1512" i="1"/>
  <c r="AA1511" i="1"/>
  <c r="Y1511" i="1"/>
  <c r="W1511" i="1"/>
  <c r="S1511" i="1"/>
  <c r="O1511" i="1"/>
  <c r="P1511" i="1" s="1"/>
  <c r="C1511" i="1"/>
  <c r="AA1510" i="1"/>
  <c r="Y1510" i="1"/>
  <c r="W1510" i="1"/>
  <c r="S1510" i="1"/>
  <c r="O1510" i="1"/>
  <c r="P1510" i="1" s="1"/>
  <c r="C1510" i="1"/>
  <c r="AA1509" i="1"/>
  <c r="Y1509" i="1"/>
  <c r="W1509" i="1"/>
  <c r="S1509" i="1"/>
  <c r="O1509" i="1"/>
  <c r="P1509" i="1" s="1"/>
  <c r="C1509" i="1"/>
  <c r="AA1508" i="1"/>
  <c r="Y1508" i="1"/>
  <c r="W1508" i="1"/>
  <c r="S1508" i="1"/>
  <c r="O1508" i="1"/>
  <c r="P1508" i="1" s="1"/>
  <c r="C1508" i="1"/>
  <c r="AA1507" i="1"/>
  <c r="Y1507" i="1"/>
  <c r="W1507" i="1"/>
  <c r="S1507" i="1"/>
  <c r="O1507" i="1"/>
  <c r="P1507" i="1" s="1"/>
  <c r="C1507" i="1"/>
  <c r="AA1506" i="1"/>
  <c r="Y1506" i="1"/>
  <c r="W1506" i="1"/>
  <c r="S1506" i="1"/>
  <c r="O1506" i="1"/>
  <c r="P1506" i="1" s="1"/>
  <c r="C1506" i="1"/>
  <c r="AA1505" i="1"/>
  <c r="Y1505" i="1"/>
  <c r="W1505" i="1"/>
  <c r="S1505" i="1"/>
  <c r="O1505" i="1"/>
  <c r="P1505" i="1" s="1"/>
  <c r="C1505" i="1"/>
  <c r="AA1504" i="1"/>
  <c r="Y1504" i="1"/>
  <c r="W1504" i="1"/>
  <c r="S1504" i="1"/>
  <c r="O1504" i="1"/>
  <c r="P1504" i="1" s="1"/>
  <c r="C1504" i="1"/>
  <c r="AA1503" i="1"/>
  <c r="Y1503" i="1"/>
  <c r="W1503" i="1"/>
  <c r="S1503" i="1"/>
  <c r="O1503" i="1"/>
  <c r="P1503" i="1" s="1"/>
  <c r="C1503" i="1"/>
  <c r="AA1502" i="1"/>
  <c r="Y1502" i="1"/>
  <c r="W1502" i="1"/>
  <c r="S1502" i="1"/>
  <c r="O1502" i="1"/>
  <c r="P1502" i="1" s="1"/>
  <c r="C1502" i="1"/>
  <c r="AA1501" i="1"/>
  <c r="Y1501" i="1"/>
  <c r="W1501" i="1"/>
  <c r="S1501" i="1"/>
  <c r="O1501" i="1"/>
  <c r="P1501" i="1" s="1"/>
  <c r="C1501" i="1"/>
  <c r="AA1500" i="1"/>
  <c r="Y1500" i="1"/>
  <c r="W1500" i="1"/>
  <c r="S1500" i="1"/>
  <c r="O1500" i="1"/>
  <c r="P1500" i="1" s="1"/>
  <c r="C1500" i="1"/>
  <c r="AA1499" i="1"/>
  <c r="Y1499" i="1"/>
  <c r="W1499" i="1"/>
  <c r="S1499" i="1"/>
  <c r="O1499" i="1"/>
  <c r="P1499" i="1" s="1"/>
  <c r="C1499" i="1"/>
  <c r="AA1498" i="1"/>
  <c r="Y1498" i="1"/>
  <c r="W1498" i="1"/>
  <c r="S1498" i="1"/>
  <c r="O1498" i="1"/>
  <c r="P1498" i="1" s="1"/>
  <c r="C1498" i="1"/>
  <c r="AA1497" i="1"/>
  <c r="Y1497" i="1"/>
  <c r="W1497" i="1"/>
  <c r="S1497" i="1"/>
  <c r="O1497" i="1"/>
  <c r="P1497" i="1" s="1"/>
  <c r="C1497" i="1"/>
  <c r="AA1496" i="1"/>
  <c r="Y1496" i="1"/>
  <c r="W1496" i="1"/>
  <c r="S1496" i="1"/>
  <c r="O1496" i="1"/>
  <c r="P1496" i="1" s="1"/>
  <c r="C1496" i="1"/>
  <c r="AA1495" i="1"/>
  <c r="Y1495" i="1"/>
  <c r="W1495" i="1"/>
  <c r="S1495" i="1"/>
  <c r="O1495" i="1"/>
  <c r="P1495" i="1" s="1"/>
  <c r="C1495" i="1"/>
  <c r="AA1494" i="1"/>
  <c r="Y1494" i="1"/>
  <c r="W1494" i="1"/>
  <c r="S1494" i="1"/>
  <c r="O1494" i="1"/>
  <c r="P1494" i="1" s="1"/>
  <c r="C1494" i="1"/>
  <c r="AA1493" i="1"/>
  <c r="Y1493" i="1"/>
  <c r="W1493" i="1"/>
  <c r="S1493" i="1"/>
  <c r="O1493" i="1"/>
  <c r="P1493" i="1" s="1"/>
  <c r="C1493" i="1"/>
  <c r="AA1492" i="1"/>
  <c r="Y1492" i="1"/>
  <c r="W1492" i="1"/>
  <c r="S1492" i="1"/>
  <c r="O1492" i="1"/>
  <c r="P1492" i="1" s="1"/>
  <c r="C1492" i="1"/>
  <c r="AA1491" i="1"/>
  <c r="Y1491" i="1"/>
  <c r="W1491" i="1"/>
  <c r="S1491" i="1"/>
  <c r="O1491" i="1"/>
  <c r="P1491" i="1" s="1"/>
  <c r="C1491" i="1"/>
  <c r="AA1490" i="1"/>
  <c r="Y1490" i="1"/>
  <c r="W1490" i="1"/>
  <c r="S1490" i="1"/>
  <c r="O1490" i="1"/>
  <c r="P1490" i="1" s="1"/>
  <c r="C1490" i="1"/>
  <c r="AA1489" i="1"/>
  <c r="Y1489" i="1"/>
  <c r="W1489" i="1"/>
  <c r="S1489" i="1"/>
  <c r="O1489" i="1"/>
  <c r="P1489" i="1" s="1"/>
  <c r="C1489" i="1"/>
  <c r="AA1488" i="1"/>
  <c r="Y1488" i="1"/>
  <c r="W1488" i="1"/>
  <c r="S1488" i="1"/>
  <c r="O1488" i="1"/>
  <c r="P1488" i="1" s="1"/>
  <c r="C1488" i="1"/>
  <c r="AA1487" i="1"/>
  <c r="Y1487" i="1"/>
  <c r="W1487" i="1"/>
  <c r="S1487" i="1"/>
  <c r="O1487" i="1"/>
  <c r="P1487" i="1" s="1"/>
  <c r="C1487" i="1"/>
  <c r="AA1486" i="1"/>
  <c r="Y1486" i="1"/>
  <c r="W1486" i="1"/>
  <c r="S1486" i="1"/>
  <c r="O1486" i="1"/>
  <c r="P1486" i="1" s="1"/>
  <c r="C1486" i="1"/>
  <c r="AA1485" i="1"/>
  <c r="Y1485" i="1"/>
  <c r="W1485" i="1"/>
  <c r="S1485" i="1"/>
  <c r="O1485" i="1"/>
  <c r="P1485" i="1" s="1"/>
  <c r="C1485" i="1"/>
  <c r="AA1484" i="1"/>
  <c r="Y1484" i="1"/>
  <c r="W1484" i="1"/>
  <c r="S1484" i="1"/>
  <c r="O1484" i="1"/>
  <c r="P1484" i="1" s="1"/>
  <c r="C1484" i="1"/>
  <c r="AA1483" i="1"/>
  <c r="Y1483" i="1"/>
  <c r="W1483" i="1"/>
  <c r="S1483" i="1"/>
  <c r="O1483" i="1"/>
  <c r="P1483" i="1" s="1"/>
  <c r="C1483" i="1"/>
  <c r="AA1482" i="1"/>
  <c r="Y1482" i="1"/>
  <c r="W1482" i="1"/>
  <c r="S1482" i="1"/>
  <c r="O1482" i="1"/>
  <c r="P1482" i="1" s="1"/>
  <c r="C1482" i="1"/>
  <c r="AA1481" i="1"/>
  <c r="Y1481" i="1"/>
  <c r="W1481" i="1"/>
  <c r="S1481" i="1"/>
  <c r="O1481" i="1"/>
  <c r="P1481" i="1" s="1"/>
  <c r="C1481" i="1"/>
  <c r="AA1480" i="1"/>
  <c r="Y1480" i="1"/>
  <c r="W1480" i="1"/>
  <c r="S1480" i="1"/>
  <c r="O1480" i="1"/>
  <c r="P1480" i="1" s="1"/>
  <c r="C1480" i="1"/>
  <c r="AA1479" i="1"/>
  <c r="Y1479" i="1"/>
  <c r="W1479" i="1"/>
  <c r="S1479" i="1"/>
  <c r="O1479" i="1"/>
  <c r="P1479" i="1" s="1"/>
  <c r="C1479" i="1"/>
  <c r="AA1478" i="1"/>
  <c r="Y1478" i="1"/>
  <c r="W1478" i="1"/>
  <c r="S1478" i="1"/>
  <c r="O1478" i="1"/>
  <c r="P1478" i="1" s="1"/>
  <c r="C1478" i="1"/>
  <c r="AA1477" i="1"/>
  <c r="Y1477" i="1"/>
  <c r="W1477" i="1"/>
  <c r="S1477" i="1"/>
  <c r="O1477" i="1"/>
  <c r="P1477" i="1" s="1"/>
  <c r="C1477" i="1"/>
  <c r="AA1476" i="1"/>
  <c r="Y1476" i="1"/>
  <c r="W1476" i="1"/>
  <c r="S1476" i="1"/>
  <c r="O1476" i="1"/>
  <c r="P1476" i="1" s="1"/>
  <c r="C1476" i="1"/>
  <c r="AA1475" i="1"/>
  <c r="Y1475" i="1"/>
  <c r="W1475" i="1"/>
  <c r="S1475" i="1"/>
  <c r="O1475" i="1"/>
  <c r="P1475" i="1" s="1"/>
  <c r="C1475" i="1"/>
  <c r="AA1474" i="1"/>
  <c r="Y1474" i="1"/>
  <c r="W1474" i="1"/>
  <c r="S1474" i="1"/>
  <c r="O1474" i="1"/>
  <c r="P1474" i="1" s="1"/>
  <c r="C1474" i="1"/>
  <c r="AA1473" i="1"/>
  <c r="Y1473" i="1"/>
  <c r="W1473" i="1"/>
  <c r="S1473" i="1"/>
  <c r="O1473" i="1"/>
  <c r="P1473" i="1" s="1"/>
  <c r="C1473" i="1"/>
  <c r="AA1472" i="1"/>
  <c r="Y1472" i="1"/>
  <c r="W1472" i="1"/>
  <c r="S1472" i="1"/>
  <c r="O1472" i="1"/>
  <c r="P1472" i="1" s="1"/>
  <c r="C1472" i="1"/>
  <c r="AA1471" i="1"/>
  <c r="Y1471" i="1"/>
  <c r="W1471" i="1"/>
  <c r="S1471" i="1"/>
  <c r="O1471" i="1"/>
  <c r="P1471" i="1" s="1"/>
  <c r="C1471" i="1"/>
  <c r="AA1470" i="1"/>
  <c r="Y1470" i="1"/>
  <c r="W1470" i="1"/>
  <c r="S1470" i="1"/>
  <c r="O1470" i="1"/>
  <c r="P1470" i="1" s="1"/>
  <c r="C1470" i="1"/>
  <c r="AA1469" i="1"/>
  <c r="Y1469" i="1"/>
  <c r="W1469" i="1"/>
  <c r="S1469" i="1"/>
  <c r="O1469" i="1"/>
  <c r="P1469" i="1" s="1"/>
  <c r="C1469" i="1"/>
  <c r="AA1468" i="1"/>
  <c r="Y1468" i="1"/>
  <c r="W1468" i="1"/>
  <c r="S1468" i="1"/>
  <c r="O1468" i="1"/>
  <c r="P1468" i="1" s="1"/>
  <c r="C1468" i="1"/>
  <c r="AA1467" i="1"/>
  <c r="Y1467" i="1"/>
  <c r="W1467" i="1"/>
  <c r="S1467" i="1"/>
  <c r="O1467" i="1"/>
  <c r="P1467" i="1" s="1"/>
  <c r="C1467" i="1"/>
  <c r="AA1466" i="1"/>
  <c r="Y1466" i="1"/>
  <c r="W1466" i="1"/>
  <c r="S1466" i="1"/>
  <c r="O1466" i="1"/>
  <c r="P1466" i="1" s="1"/>
  <c r="C1466" i="1"/>
  <c r="AA1465" i="1"/>
  <c r="Y1465" i="1"/>
  <c r="W1465" i="1"/>
  <c r="S1465" i="1"/>
  <c r="O1465" i="1"/>
  <c r="P1465" i="1" s="1"/>
  <c r="C1465" i="1"/>
  <c r="AA1464" i="1"/>
  <c r="Y1464" i="1"/>
  <c r="W1464" i="1"/>
  <c r="S1464" i="1"/>
  <c r="O1464" i="1"/>
  <c r="P1464" i="1" s="1"/>
  <c r="C1464" i="1"/>
  <c r="AA1463" i="1"/>
  <c r="Y1463" i="1"/>
  <c r="W1463" i="1"/>
  <c r="S1463" i="1"/>
  <c r="O1463" i="1"/>
  <c r="P1463" i="1" s="1"/>
  <c r="C1463" i="1"/>
  <c r="AA1462" i="1"/>
  <c r="Y1462" i="1"/>
  <c r="W1462" i="1"/>
  <c r="S1462" i="1"/>
  <c r="O1462" i="1"/>
  <c r="P1462" i="1" s="1"/>
  <c r="C1462" i="1"/>
  <c r="AA1461" i="1"/>
  <c r="Y1461" i="1"/>
  <c r="W1461" i="1"/>
  <c r="S1461" i="1"/>
  <c r="O1461" i="1"/>
  <c r="P1461" i="1" s="1"/>
  <c r="C1461" i="1"/>
  <c r="AA1460" i="1"/>
  <c r="Y1460" i="1"/>
  <c r="W1460" i="1"/>
  <c r="S1460" i="1"/>
  <c r="O1460" i="1"/>
  <c r="P1460" i="1" s="1"/>
  <c r="C1460" i="1"/>
  <c r="AA1459" i="1"/>
  <c r="Y1459" i="1"/>
  <c r="W1459" i="1"/>
  <c r="S1459" i="1"/>
  <c r="O1459" i="1"/>
  <c r="P1459" i="1" s="1"/>
  <c r="C1459" i="1"/>
  <c r="AA1458" i="1"/>
  <c r="Y1458" i="1"/>
  <c r="W1458" i="1"/>
  <c r="S1458" i="1"/>
  <c r="O1458" i="1"/>
  <c r="P1458" i="1" s="1"/>
  <c r="C1458" i="1"/>
  <c r="AA1457" i="1"/>
  <c r="Y1457" i="1"/>
  <c r="W1457" i="1"/>
  <c r="S1457" i="1"/>
  <c r="O1457" i="1"/>
  <c r="P1457" i="1" s="1"/>
  <c r="C1457" i="1"/>
  <c r="AA1456" i="1"/>
  <c r="Y1456" i="1"/>
  <c r="W1456" i="1"/>
  <c r="S1456" i="1"/>
  <c r="O1456" i="1"/>
  <c r="P1456" i="1" s="1"/>
  <c r="C1456" i="1"/>
  <c r="AA1455" i="1"/>
  <c r="Y1455" i="1"/>
  <c r="W1455" i="1"/>
  <c r="S1455" i="1"/>
  <c r="O1455" i="1"/>
  <c r="P1455" i="1" s="1"/>
  <c r="C1455" i="1"/>
  <c r="AA1454" i="1"/>
  <c r="Y1454" i="1"/>
  <c r="W1454" i="1"/>
  <c r="S1454" i="1"/>
  <c r="O1454" i="1"/>
  <c r="P1454" i="1" s="1"/>
  <c r="C1454" i="1"/>
  <c r="AA1453" i="1"/>
  <c r="Y1453" i="1"/>
  <c r="W1453" i="1"/>
  <c r="S1453" i="1"/>
  <c r="O1453" i="1"/>
  <c r="P1453" i="1" s="1"/>
  <c r="C1453" i="1"/>
  <c r="AA1452" i="1"/>
  <c r="Y1452" i="1"/>
  <c r="W1452" i="1"/>
  <c r="S1452" i="1"/>
  <c r="O1452" i="1"/>
  <c r="P1452" i="1" s="1"/>
  <c r="C1452" i="1"/>
  <c r="AA1451" i="1"/>
  <c r="Y1451" i="1"/>
  <c r="W1451" i="1"/>
  <c r="S1451" i="1"/>
  <c r="O1451" i="1"/>
  <c r="P1451" i="1" s="1"/>
  <c r="C1451" i="1"/>
  <c r="AA1450" i="1"/>
  <c r="Y1450" i="1"/>
  <c r="W1450" i="1"/>
  <c r="S1450" i="1"/>
  <c r="O1450" i="1"/>
  <c r="P1450" i="1" s="1"/>
  <c r="C1450" i="1"/>
  <c r="AA1449" i="1"/>
  <c r="Y1449" i="1"/>
  <c r="W1449" i="1"/>
  <c r="S1449" i="1"/>
  <c r="O1449" i="1"/>
  <c r="P1449" i="1" s="1"/>
  <c r="C1449" i="1"/>
  <c r="AA1448" i="1"/>
  <c r="Y1448" i="1"/>
  <c r="W1448" i="1"/>
  <c r="S1448" i="1"/>
  <c r="O1448" i="1"/>
  <c r="P1448" i="1" s="1"/>
  <c r="C1448" i="1"/>
  <c r="AA1447" i="1"/>
  <c r="Y1447" i="1"/>
  <c r="W1447" i="1"/>
  <c r="S1447" i="1"/>
  <c r="O1447" i="1"/>
  <c r="P1447" i="1" s="1"/>
  <c r="C1447" i="1"/>
  <c r="AA1446" i="1"/>
  <c r="Y1446" i="1"/>
  <c r="W1446" i="1"/>
  <c r="S1446" i="1"/>
  <c r="O1446" i="1"/>
  <c r="P1446" i="1" s="1"/>
  <c r="C1446" i="1"/>
  <c r="AA1445" i="1"/>
  <c r="Y1445" i="1"/>
  <c r="W1445" i="1"/>
  <c r="S1445" i="1"/>
  <c r="O1445" i="1"/>
  <c r="P1445" i="1" s="1"/>
  <c r="C1445" i="1"/>
  <c r="AA1444" i="1"/>
  <c r="Y1444" i="1"/>
  <c r="W1444" i="1"/>
  <c r="S1444" i="1"/>
  <c r="O1444" i="1"/>
  <c r="P1444" i="1" s="1"/>
  <c r="C1444" i="1"/>
  <c r="AA1443" i="1"/>
  <c r="Y1443" i="1"/>
  <c r="W1443" i="1"/>
  <c r="S1443" i="1"/>
  <c r="O1443" i="1"/>
  <c r="P1443" i="1" s="1"/>
  <c r="C1443" i="1"/>
  <c r="AA1442" i="1"/>
  <c r="Y1442" i="1"/>
  <c r="W1442" i="1"/>
  <c r="S1442" i="1"/>
  <c r="O1442" i="1"/>
  <c r="P1442" i="1" s="1"/>
  <c r="C1442" i="1"/>
  <c r="AA1441" i="1"/>
  <c r="Y1441" i="1"/>
  <c r="W1441" i="1"/>
  <c r="S1441" i="1"/>
  <c r="O1441" i="1"/>
  <c r="P1441" i="1" s="1"/>
  <c r="C1441" i="1"/>
  <c r="AA1440" i="1"/>
  <c r="Y1440" i="1"/>
  <c r="W1440" i="1"/>
  <c r="S1440" i="1"/>
  <c r="O1440" i="1"/>
  <c r="P1440" i="1" s="1"/>
  <c r="C1440" i="1"/>
  <c r="AA1439" i="1"/>
  <c r="Y1439" i="1"/>
  <c r="W1439" i="1"/>
  <c r="S1439" i="1"/>
  <c r="O1439" i="1"/>
  <c r="P1439" i="1" s="1"/>
  <c r="C1439" i="1"/>
  <c r="AA1438" i="1"/>
  <c r="Y1438" i="1"/>
  <c r="W1438" i="1"/>
  <c r="S1438" i="1"/>
  <c r="O1438" i="1"/>
  <c r="P1438" i="1" s="1"/>
  <c r="C1438" i="1"/>
  <c r="AA1437" i="1"/>
  <c r="Y1437" i="1"/>
  <c r="W1437" i="1"/>
  <c r="S1437" i="1"/>
  <c r="O1437" i="1"/>
  <c r="P1437" i="1" s="1"/>
  <c r="C1437" i="1"/>
  <c r="AA1436" i="1"/>
  <c r="Y1436" i="1"/>
  <c r="W1436" i="1"/>
  <c r="S1436" i="1"/>
  <c r="O1436" i="1"/>
  <c r="P1436" i="1" s="1"/>
  <c r="C1436" i="1"/>
  <c r="AA1435" i="1"/>
  <c r="Y1435" i="1"/>
  <c r="W1435" i="1"/>
  <c r="S1435" i="1"/>
  <c r="O1435" i="1"/>
  <c r="P1435" i="1" s="1"/>
  <c r="C1435" i="1"/>
  <c r="AA1434" i="1"/>
  <c r="Y1434" i="1"/>
  <c r="W1434" i="1"/>
  <c r="S1434" i="1"/>
  <c r="O1434" i="1"/>
  <c r="P1434" i="1" s="1"/>
  <c r="C1434" i="1"/>
  <c r="AA1433" i="1"/>
  <c r="Y1433" i="1"/>
  <c r="W1433" i="1"/>
  <c r="S1433" i="1"/>
  <c r="O1433" i="1"/>
  <c r="P1433" i="1" s="1"/>
  <c r="C1433" i="1"/>
  <c r="AA1432" i="1"/>
  <c r="Y1432" i="1"/>
  <c r="W1432" i="1"/>
  <c r="S1432" i="1"/>
  <c r="O1432" i="1"/>
  <c r="P1432" i="1" s="1"/>
  <c r="C1432" i="1"/>
  <c r="AA1431" i="1"/>
  <c r="Y1431" i="1"/>
  <c r="W1431" i="1"/>
  <c r="S1431" i="1"/>
  <c r="O1431" i="1"/>
  <c r="P1431" i="1" s="1"/>
  <c r="C1431" i="1"/>
  <c r="AA1430" i="1"/>
  <c r="Y1430" i="1"/>
  <c r="W1430" i="1"/>
  <c r="S1430" i="1"/>
  <c r="O1430" i="1"/>
  <c r="P1430" i="1" s="1"/>
  <c r="C1430" i="1"/>
  <c r="AA1429" i="1"/>
  <c r="Y1429" i="1"/>
  <c r="W1429" i="1"/>
  <c r="S1429" i="1"/>
  <c r="O1429" i="1"/>
  <c r="P1429" i="1" s="1"/>
  <c r="C1429" i="1"/>
  <c r="AA1428" i="1"/>
  <c r="Y1428" i="1"/>
  <c r="W1428" i="1"/>
  <c r="S1428" i="1"/>
  <c r="O1428" i="1"/>
  <c r="P1428" i="1" s="1"/>
  <c r="C1428" i="1"/>
  <c r="AA1427" i="1"/>
  <c r="Y1427" i="1"/>
  <c r="W1427" i="1"/>
  <c r="S1427" i="1"/>
  <c r="O1427" i="1"/>
  <c r="P1427" i="1" s="1"/>
  <c r="C1427" i="1"/>
  <c r="AA1426" i="1"/>
  <c r="Y1426" i="1"/>
  <c r="W1426" i="1"/>
  <c r="S1426" i="1"/>
  <c r="O1426" i="1"/>
  <c r="P1426" i="1" s="1"/>
  <c r="C1426" i="1"/>
  <c r="AA1425" i="1"/>
  <c r="Y1425" i="1"/>
  <c r="W1425" i="1"/>
  <c r="S1425" i="1"/>
  <c r="O1425" i="1"/>
  <c r="P1425" i="1" s="1"/>
  <c r="C1425" i="1"/>
  <c r="AA1424" i="1"/>
  <c r="Y1424" i="1"/>
  <c r="W1424" i="1"/>
  <c r="S1424" i="1"/>
  <c r="O1424" i="1"/>
  <c r="P1424" i="1" s="1"/>
  <c r="C1424" i="1"/>
  <c r="AA1423" i="1"/>
  <c r="Y1423" i="1"/>
  <c r="W1423" i="1"/>
  <c r="S1423" i="1"/>
  <c r="O1423" i="1"/>
  <c r="P1423" i="1" s="1"/>
  <c r="C1423" i="1"/>
  <c r="AA1422" i="1"/>
  <c r="Y1422" i="1"/>
  <c r="W1422" i="1"/>
  <c r="S1422" i="1"/>
  <c r="O1422" i="1"/>
  <c r="P1422" i="1" s="1"/>
  <c r="C1422" i="1"/>
  <c r="AA1421" i="1"/>
  <c r="Y1421" i="1"/>
  <c r="W1421" i="1"/>
  <c r="S1421" i="1"/>
  <c r="O1421" i="1"/>
  <c r="P1421" i="1" s="1"/>
  <c r="C1421" i="1"/>
  <c r="AA1420" i="1"/>
  <c r="Y1420" i="1"/>
  <c r="W1420" i="1"/>
  <c r="S1420" i="1"/>
  <c r="O1420" i="1"/>
  <c r="P1420" i="1" s="1"/>
  <c r="C1420" i="1"/>
  <c r="AA1419" i="1"/>
  <c r="Y1419" i="1"/>
  <c r="W1419" i="1"/>
  <c r="S1419" i="1"/>
  <c r="O1419" i="1"/>
  <c r="P1419" i="1" s="1"/>
  <c r="C1419" i="1"/>
  <c r="AA1418" i="1"/>
  <c r="Y1418" i="1"/>
  <c r="W1418" i="1"/>
  <c r="S1418" i="1"/>
  <c r="O1418" i="1"/>
  <c r="P1418" i="1" s="1"/>
  <c r="C1418" i="1"/>
  <c r="AA1417" i="1"/>
  <c r="Y1417" i="1"/>
  <c r="W1417" i="1"/>
  <c r="S1417" i="1"/>
  <c r="O1417" i="1"/>
  <c r="P1417" i="1" s="1"/>
  <c r="C1417" i="1"/>
  <c r="AA1416" i="1"/>
  <c r="Y1416" i="1"/>
  <c r="W1416" i="1"/>
  <c r="S1416" i="1"/>
  <c r="O1416" i="1"/>
  <c r="P1416" i="1" s="1"/>
  <c r="C1416" i="1"/>
  <c r="AA1415" i="1"/>
  <c r="Y1415" i="1"/>
  <c r="W1415" i="1"/>
  <c r="S1415" i="1"/>
  <c r="O1415" i="1"/>
  <c r="P1415" i="1" s="1"/>
  <c r="C1415" i="1"/>
  <c r="AA1414" i="1"/>
  <c r="Y1414" i="1"/>
  <c r="W1414" i="1"/>
  <c r="S1414" i="1"/>
  <c r="O1414" i="1"/>
  <c r="P1414" i="1" s="1"/>
  <c r="C1414" i="1"/>
  <c r="AA1413" i="1"/>
  <c r="Y1413" i="1"/>
  <c r="W1413" i="1"/>
  <c r="S1413" i="1"/>
  <c r="O1413" i="1"/>
  <c r="P1413" i="1" s="1"/>
  <c r="C1413" i="1"/>
  <c r="AA1412" i="1"/>
  <c r="Y1412" i="1"/>
  <c r="W1412" i="1"/>
  <c r="S1412" i="1"/>
  <c r="O1412" i="1"/>
  <c r="P1412" i="1" s="1"/>
  <c r="C1412" i="1"/>
  <c r="AA1411" i="1"/>
  <c r="Y1411" i="1"/>
  <c r="W1411" i="1"/>
  <c r="S1411" i="1"/>
  <c r="O1411" i="1"/>
  <c r="P1411" i="1" s="1"/>
  <c r="C1411" i="1"/>
  <c r="AA1410" i="1"/>
  <c r="Y1410" i="1"/>
  <c r="W1410" i="1"/>
  <c r="S1410" i="1"/>
  <c r="O1410" i="1"/>
  <c r="P1410" i="1" s="1"/>
  <c r="C1410" i="1"/>
  <c r="AA1409" i="1"/>
  <c r="Y1409" i="1"/>
  <c r="W1409" i="1"/>
  <c r="S1409" i="1"/>
  <c r="O1409" i="1"/>
  <c r="P1409" i="1" s="1"/>
  <c r="C1409" i="1"/>
  <c r="AA1408" i="1"/>
  <c r="Y1408" i="1"/>
  <c r="W1408" i="1"/>
  <c r="S1408" i="1"/>
  <c r="O1408" i="1"/>
  <c r="P1408" i="1" s="1"/>
  <c r="C1408" i="1"/>
  <c r="AA1407" i="1"/>
  <c r="Y1407" i="1"/>
  <c r="W1407" i="1"/>
  <c r="S1407" i="1"/>
  <c r="O1407" i="1"/>
  <c r="P1407" i="1" s="1"/>
  <c r="C1407" i="1"/>
  <c r="AA1406" i="1"/>
  <c r="Y1406" i="1"/>
  <c r="W1406" i="1"/>
  <c r="S1406" i="1"/>
  <c r="O1406" i="1"/>
  <c r="P1406" i="1" s="1"/>
  <c r="C1406" i="1"/>
  <c r="AA1405" i="1"/>
  <c r="Y1405" i="1"/>
  <c r="W1405" i="1"/>
  <c r="S1405" i="1"/>
  <c r="O1405" i="1"/>
  <c r="P1405" i="1" s="1"/>
  <c r="C1405" i="1"/>
  <c r="AA1404" i="1"/>
  <c r="Y1404" i="1"/>
  <c r="W1404" i="1"/>
  <c r="S1404" i="1"/>
  <c r="O1404" i="1"/>
  <c r="P1404" i="1" s="1"/>
  <c r="C1404" i="1"/>
  <c r="AA1403" i="1"/>
  <c r="Y1403" i="1"/>
  <c r="W1403" i="1"/>
  <c r="S1403" i="1"/>
  <c r="O1403" i="1"/>
  <c r="P1403" i="1" s="1"/>
  <c r="C1403" i="1"/>
  <c r="AA1402" i="1"/>
  <c r="Y1402" i="1"/>
  <c r="W1402" i="1"/>
  <c r="S1402" i="1"/>
  <c r="O1402" i="1"/>
  <c r="P1402" i="1" s="1"/>
  <c r="C1402" i="1"/>
  <c r="AA1401" i="1"/>
  <c r="Y1401" i="1"/>
  <c r="W1401" i="1"/>
  <c r="S1401" i="1"/>
  <c r="O1401" i="1"/>
  <c r="P1401" i="1" s="1"/>
  <c r="C1401" i="1"/>
  <c r="AA1400" i="1"/>
  <c r="Y1400" i="1"/>
  <c r="W1400" i="1"/>
  <c r="S1400" i="1"/>
  <c r="O1400" i="1"/>
  <c r="P1400" i="1" s="1"/>
  <c r="C1400" i="1"/>
  <c r="AA1399" i="1"/>
  <c r="Y1399" i="1"/>
  <c r="W1399" i="1"/>
  <c r="S1399" i="1"/>
  <c r="O1399" i="1"/>
  <c r="P1399" i="1" s="1"/>
  <c r="C1399" i="1"/>
  <c r="AA1398" i="1"/>
  <c r="Y1398" i="1"/>
  <c r="W1398" i="1"/>
  <c r="S1398" i="1"/>
  <c r="O1398" i="1"/>
  <c r="P1398" i="1" s="1"/>
  <c r="C1398" i="1"/>
  <c r="AA1397" i="1"/>
  <c r="Y1397" i="1"/>
  <c r="W1397" i="1"/>
  <c r="S1397" i="1"/>
  <c r="O1397" i="1"/>
  <c r="P1397" i="1" s="1"/>
  <c r="C1397" i="1"/>
  <c r="AA1396" i="1"/>
  <c r="Y1396" i="1"/>
  <c r="W1396" i="1"/>
  <c r="S1396" i="1"/>
  <c r="O1396" i="1"/>
  <c r="P1396" i="1" s="1"/>
  <c r="C1396" i="1"/>
  <c r="AA1395" i="1"/>
  <c r="Y1395" i="1"/>
  <c r="W1395" i="1"/>
  <c r="S1395" i="1"/>
  <c r="O1395" i="1"/>
  <c r="P1395" i="1" s="1"/>
  <c r="C1395" i="1"/>
  <c r="AA1394" i="1"/>
  <c r="Y1394" i="1"/>
  <c r="W1394" i="1"/>
  <c r="S1394" i="1"/>
  <c r="O1394" i="1"/>
  <c r="P1394" i="1" s="1"/>
  <c r="C1394" i="1"/>
  <c r="AA1393" i="1"/>
  <c r="Y1393" i="1"/>
  <c r="W1393" i="1"/>
  <c r="S1393" i="1"/>
  <c r="O1393" i="1"/>
  <c r="P1393" i="1" s="1"/>
  <c r="C1393" i="1"/>
  <c r="AA1392" i="1"/>
  <c r="Y1392" i="1"/>
  <c r="W1392" i="1"/>
  <c r="S1392" i="1"/>
  <c r="O1392" i="1"/>
  <c r="P1392" i="1" s="1"/>
  <c r="C1392" i="1"/>
  <c r="AA1391" i="1"/>
  <c r="Y1391" i="1"/>
  <c r="W1391" i="1"/>
  <c r="S1391" i="1"/>
  <c r="O1391" i="1"/>
  <c r="P1391" i="1" s="1"/>
  <c r="C1391" i="1"/>
  <c r="AA1390" i="1"/>
  <c r="Y1390" i="1"/>
  <c r="W1390" i="1"/>
  <c r="S1390" i="1"/>
  <c r="O1390" i="1"/>
  <c r="P1390" i="1" s="1"/>
  <c r="C1390" i="1"/>
  <c r="AA1389" i="1"/>
  <c r="Y1389" i="1"/>
  <c r="W1389" i="1"/>
  <c r="S1389" i="1"/>
  <c r="O1389" i="1"/>
  <c r="P1389" i="1" s="1"/>
  <c r="C1389" i="1"/>
  <c r="AA1388" i="1"/>
  <c r="Y1388" i="1"/>
  <c r="W1388" i="1"/>
  <c r="S1388" i="1"/>
  <c r="O1388" i="1"/>
  <c r="P1388" i="1" s="1"/>
  <c r="C1388" i="1"/>
  <c r="AA1387" i="1"/>
  <c r="Y1387" i="1"/>
  <c r="W1387" i="1"/>
  <c r="S1387" i="1"/>
  <c r="O1387" i="1"/>
  <c r="P1387" i="1" s="1"/>
  <c r="C1387" i="1"/>
  <c r="AA1386" i="1"/>
  <c r="Y1386" i="1"/>
  <c r="W1386" i="1"/>
  <c r="S1386" i="1"/>
  <c r="O1386" i="1"/>
  <c r="P1386" i="1" s="1"/>
  <c r="C1386" i="1"/>
  <c r="AA1385" i="1"/>
  <c r="Y1385" i="1"/>
  <c r="W1385" i="1"/>
  <c r="S1385" i="1"/>
  <c r="O1385" i="1"/>
  <c r="P1385" i="1" s="1"/>
  <c r="C1385" i="1"/>
  <c r="AA1384" i="1"/>
  <c r="Y1384" i="1"/>
  <c r="W1384" i="1"/>
  <c r="S1384" i="1"/>
  <c r="O1384" i="1"/>
  <c r="P1384" i="1" s="1"/>
  <c r="C1384" i="1"/>
  <c r="AA1383" i="1"/>
  <c r="Y1383" i="1"/>
  <c r="W1383" i="1"/>
  <c r="S1383" i="1"/>
  <c r="O1383" i="1"/>
  <c r="P1383" i="1" s="1"/>
  <c r="C1383" i="1"/>
  <c r="AA1382" i="1"/>
  <c r="Y1382" i="1"/>
  <c r="W1382" i="1"/>
  <c r="S1382" i="1"/>
  <c r="O1382" i="1"/>
  <c r="P1382" i="1" s="1"/>
  <c r="C1382" i="1"/>
  <c r="AA1381" i="1"/>
  <c r="Y1381" i="1"/>
  <c r="W1381" i="1"/>
  <c r="S1381" i="1"/>
  <c r="O1381" i="1"/>
  <c r="P1381" i="1" s="1"/>
  <c r="C1381" i="1"/>
  <c r="AA1380" i="1"/>
  <c r="Y1380" i="1"/>
  <c r="W1380" i="1"/>
  <c r="S1380" i="1"/>
  <c r="O1380" i="1"/>
  <c r="P1380" i="1" s="1"/>
  <c r="C1380" i="1"/>
  <c r="AA1379" i="1"/>
  <c r="Y1379" i="1"/>
  <c r="W1379" i="1"/>
  <c r="S1379" i="1"/>
  <c r="O1379" i="1"/>
  <c r="P1379" i="1" s="1"/>
  <c r="C1379" i="1"/>
  <c r="AA1378" i="1"/>
  <c r="Y1378" i="1"/>
  <c r="W1378" i="1"/>
  <c r="S1378" i="1"/>
  <c r="O1378" i="1"/>
  <c r="P1378" i="1" s="1"/>
  <c r="C1378" i="1"/>
  <c r="AA1377" i="1"/>
  <c r="Y1377" i="1"/>
  <c r="W1377" i="1"/>
  <c r="S1377" i="1"/>
  <c r="O1377" i="1"/>
  <c r="P1377" i="1" s="1"/>
  <c r="C1377" i="1"/>
  <c r="AA1376" i="1"/>
  <c r="Y1376" i="1"/>
  <c r="W1376" i="1"/>
  <c r="S1376" i="1"/>
  <c r="O1376" i="1"/>
  <c r="P1376" i="1" s="1"/>
  <c r="C1376" i="1"/>
  <c r="AA1375" i="1"/>
  <c r="Y1375" i="1"/>
  <c r="W1375" i="1"/>
  <c r="S1375" i="1"/>
  <c r="O1375" i="1"/>
  <c r="P1375" i="1" s="1"/>
  <c r="C1375" i="1"/>
  <c r="AA1374" i="1"/>
  <c r="Y1374" i="1"/>
  <c r="W1374" i="1"/>
  <c r="S1374" i="1"/>
  <c r="O1374" i="1"/>
  <c r="P1374" i="1" s="1"/>
  <c r="C1374" i="1"/>
  <c r="AA1373" i="1"/>
  <c r="Y1373" i="1"/>
  <c r="W1373" i="1"/>
  <c r="S1373" i="1"/>
  <c r="O1373" i="1"/>
  <c r="P1373" i="1" s="1"/>
  <c r="C1373" i="1"/>
  <c r="AA1372" i="1"/>
  <c r="Y1372" i="1"/>
  <c r="W1372" i="1"/>
  <c r="S1372" i="1"/>
  <c r="O1372" i="1"/>
  <c r="P1372" i="1" s="1"/>
  <c r="C1372" i="1"/>
  <c r="AA1371" i="1"/>
  <c r="Y1371" i="1"/>
  <c r="W1371" i="1"/>
  <c r="S1371" i="1"/>
  <c r="O1371" i="1"/>
  <c r="P1371" i="1" s="1"/>
  <c r="C1371" i="1"/>
  <c r="AA1370" i="1"/>
  <c r="Y1370" i="1"/>
  <c r="W1370" i="1"/>
  <c r="S1370" i="1"/>
  <c r="O1370" i="1"/>
  <c r="P1370" i="1" s="1"/>
  <c r="C1370" i="1"/>
  <c r="AA1369" i="1"/>
  <c r="Y1369" i="1"/>
  <c r="W1369" i="1"/>
  <c r="S1369" i="1"/>
  <c r="O1369" i="1"/>
  <c r="P1369" i="1" s="1"/>
  <c r="C1369" i="1"/>
  <c r="AA1368" i="1"/>
  <c r="Y1368" i="1"/>
  <c r="W1368" i="1"/>
  <c r="S1368" i="1"/>
  <c r="O1368" i="1"/>
  <c r="P1368" i="1" s="1"/>
  <c r="C1368" i="1"/>
  <c r="AA1367" i="1"/>
  <c r="Y1367" i="1"/>
  <c r="W1367" i="1"/>
  <c r="S1367" i="1"/>
  <c r="O1367" i="1"/>
  <c r="P1367" i="1" s="1"/>
  <c r="C1367" i="1"/>
  <c r="AA1366" i="1"/>
  <c r="Y1366" i="1"/>
  <c r="W1366" i="1"/>
  <c r="S1366" i="1"/>
  <c r="O1366" i="1"/>
  <c r="P1366" i="1" s="1"/>
  <c r="C1366" i="1"/>
  <c r="AA1365" i="1"/>
  <c r="Y1365" i="1"/>
  <c r="W1365" i="1"/>
  <c r="S1365" i="1"/>
  <c r="O1365" i="1"/>
  <c r="P1365" i="1" s="1"/>
  <c r="C1365" i="1"/>
  <c r="AA1364" i="1"/>
  <c r="Y1364" i="1"/>
  <c r="W1364" i="1"/>
  <c r="S1364" i="1"/>
  <c r="O1364" i="1"/>
  <c r="P1364" i="1" s="1"/>
  <c r="C1364" i="1"/>
  <c r="AA1363" i="1"/>
  <c r="Y1363" i="1"/>
  <c r="W1363" i="1"/>
  <c r="S1363" i="1"/>
  <c r="O1363" i="1"/>
  <c r="P1363" i="1" s="1"/>
  <c r="C1363" i="1"/>
  <c r="AA1362" i="1"/>
  <c r="Y1362" i="1"/>
  <c r="W1362" i="1"/>
  <c r="S1362" i="1"/>
  <c r="O1362" i="1"/>
  <c r="P1362" i="1" s="1"/>
  <c r="C1362" i="1"/>
  <c r="AA1361" i="1"/>
  <c r="Y1361" i="1"/>
  <c r="W1361" i="1"/>
  <c r="S1361" i="1"/>
  <c r="O1361" i="1"/>
  <c r="P1361" i="1" s="1"/>
  <c r="C1361" i="1"/>
  <c r="AA1360" i="1"/>
  <c r="Y1360" i="1"/>
  <c r="W1360" i="1"/>
  <c r="S1360" i="1"/>
  <c r="O1360" i="1"/>
  <c r="P1360" i="1" s="1"/>
  <c r="C1360" i="1"/>
  <c r="AA1359" i="1"/>
  <c r="Y1359" i="1"/>
  <c r="W1359" i="1"/>
  <c r="S1359" i="1"/>
  <c r="O1359" i="1"/>
  <c r="P1359" i="1" s="1"/>
  <c r="C1359" i="1"/>
  <c r="AA1358" i="1"/>
  <c r="Y1358" i="1"/>
  <c r="W1358" i="1"/>
  <c r="S1358" i="1"/>
  <c r="O1358" i="1"/>
  <c r="P1358" i="1" s="1"/>
  <c r="C1358" i="1"/>
  <c r="AA1357" i="1"/>
  <c r="Y1357" i="1"/>
  <c r="W1357" i="1"/>
  <c r="S1357" i="1"/>
  <c r="O1357" i="1"/>
  <c r="P1357" i="1" s="1"/>
  <c r="C1357" i="1"/>
  <c r="AA1356" i="1"/>
  <c r="Y1356" i="1"/>
  <c r="W1356" i="1"/>
  <c r="S1356" i="1"/>
  <c r="O1356" i="1"/>
  <c r="P1356" i="1" s="1"/>
  <c r="C1356" i="1"/>
  <c r="AA1355" i="1"/>
  <c r="Y1355" i="1"/>
  <c r="W1355" i="1"/>
  <c r="S1355" i="1"/>
  <c r="O1355" i="1"/>
  <c r="P1355" i="1" s="1"/>
  <c r="C1355" i="1"/>
  <c r="AA1354" i="1"/>
  <c r="Y1354" i="1"/>
  <c r="W1354" i="1"/>
  <c r="S1354" i="1"/>
  <c r="O1354" i="1"/>
  <c r="P1354" i="1" s="1"/>
  <c r="C1354" i="1"/>
  <c r="AA1353" i="1"/>
  <c r="Y1353" i="1"/>
  <c r="W1353" i="1"/>
  <c r="S1353" i="1"/>
  <c r="O1353" i="1"/>
  <c r="P1353" i="1" s="1"/>
  <c r="C1353" i="1"/>
  <c r="AA1352" i="1"/>
  <c r="Y1352" i="1"/>
  <c r="W1352" i="1"/>
  <c r="S1352" i="1"/>
  <c r="O1352" i="1"/>
  <c r="P1352" i="1" s="1"/>
  <c r="C1352" i="1"/>
  <c r="AA1351" i="1"/>
  <c r="Y1351" i="1"/>
  <c r="W1351" i="1"/>
  <c r="S1351" i="1"/>
  <c r="O1351" i="1"/>
  <c r="P1351" i="1" s="1"/>
  <c r="C1351" i="1"/>
  <c r="AA1350" i="1"/>
  <c r="Y1350" i="1"/>
  <c r="W1350" i="1"/>
  <c r="S1350" i="1"/>
  <c r="O1350" i="1"/>
  <c r="P1350" i="1" s="1"/>
  <c r="C1350" i="1"/>
  <c r="AA1349" i="1"/>
  <c r="Y1349" i="1"/>
  <c r="W1349" i="1"/>
  <c r="S1349" i="1"/>
  <c r="O1349" i="1"/>
  <c r="P1349" i="1" s="1"/>
  <c r="C1349" i="1"/>
  <c r="AA1348" i="1"/>
  <c r="Y1348" i="1"/>
  <c r="W1348" i="1"/>
  <c r="S1348" i="1"/>
  <c r="O1348" i="1"/>
  <c r="P1348" i="1" s="1"/>
  <c r="C1348" i="1"/>
  <c r="AA1347" i="1"/>
  <c r="Y1347" i="1"/>
  <c r="W1347" i="1"/>
  <c r="S1347" i="1"/>
  <c r="O1347" i="1"/>
  <c r="P1347" i="1" s="1"/>
  <c r="C1347" i="1"/>
  <c r="AA1346" i="1"/>
  <c r="Y1346" i="1"/>
  <c r="W1346" i="1"/>
  <c r="S1346" i="1"/>
  <c r="O1346" i="1"/>
  <c r="P1346" i="1" s="1"/>
  <c r="C1346" i="1"/>
  <c r="AA1345" i="1"/>
  <c r="Y1345" i="1"/>
  <c r="W1345" i="1"/>
  <c r="S1345" i="1"/>
  <c r="O1345" i="1"/>
  <c r="P1345" i="1" s="1"/>
  <c r="C1345" i="1"/>
  <c r="AA1344" i="1"/>
  <c r="Y1344" i="1"/>
  <c r="W1344" i="1"/>
  <c r="S1344" i="1"/>
  <c r="O1344" i="1"/>
  <c r="P1344" i="1" s="1"/>
  <c r="C1344" i="1"/>
  <c r="AA1343" i="1"/>
  <c r="Y1343" i="1"/>
  <c r="W1343" i="1"/>
  <c r="S1343" i="1"/>
  <c r="O1343" i="1"/>
  <c r="P1343" i="1" s="1"/>
  <c r="C1343" i="1"/>
  <c r="AA1342" i="1"/>
  <c r="Y1342" i="1"/>
  <c r="W1342" i="1"/>
  <c r="S1342" i="1"/>
  <c r="O1342" i="1"/>
  <c r="P1342" i="1" s="1"/>
  <c r="C1342" i="1"/>
  <c r="AA1341" i="1"/>
  <c r="Y1341" i="1"/>
  <c r="W1341" i="1"/>
  <c r="S1341" i="1"/>
  <c r="O1341" i="1"/>
  <c r="P1341" i="1" s="1"/>
  <c r="C1341" i="1"/>
  <c r="AA1340" i="1"/>
  <c r="Y1340" i="1"/>
  <c r="W1340" i="1"/>
  <c r="S1340" i="1"/>
  <c r="O1340" i="1"/>
  <c r="P1340" i="1" s="1"/>
  <c r="C1340" i="1"/>
  <c r="AA1339" i="1"/>
  <c r="Y1339" i="1"/>
  <c r="W1339" i="1"/>
  <c r="S1339" i="1"/>
  <c r="O1339" i="1"/>
  <c r="P1339" i="1" s="1"/>
  <c r="C1339" i="1"/>
  <c r="AA1338" i="1"/>
  <c r="Y1338" i="1"/>
  <c r="W1338" i="1"/>
  <c r="S1338" i="1"/>
  <c r="O1338" i="1"/>
  <c r="P1338" i="1" s="1"/>
  <c r="C1338" i="1"/>
  <c r="AA1337" i="1"/>
  <c r="Y1337" i="1"/>
  <c r="W1337" i="1"/>
  <c r="S1337" i="1"/>
  <c r="O1337" i="1"/>
  <c r="P1337" i="1" s="1"/>
  <c r="C1337" i="1"/>
  <c r="AA1336" i="1"/>
  <c r="Y1336" i="1"/>
  <c r="W1336" i="1"/>
  <c r="S1336" i="1"/>
  <c r="O1336" i="1"/>
  <c r="P1336" i="1" s="1"/>
  <c r="C1336" i="1"/>
  <c r="AA1335" i="1"/>
  <c r="Y1335" i="1"/>
  <c r="W1335" i="1"/>
  <c r="S1335" i="1"/>
  <c r="O1335" i="1"/>
  <c r="P1335" i="1" s="1"/>
  <c r="C1335" i="1"/>
  <c r="AA1334" i="1"/>
  <c r="Y1334" i="1"/>
  <c r="W1334" i="1"/>
  <c r="S1334" i="1"/>
  <c r="O1334" i="1"/>
  <c r="P1334" i="1" s="1"/>
  <c r="C1334" i="1"/>
  <c r="AA1333" i="1"/>
  <c r="Y1333" i="1"/>
  <c r="W1333" i="1"/>
  <c r="S1333" i="1"/>
  <c r="O1333" i="1"/>
  <c r="P1333" i="1" s="1"/>
  <c r="C1333" i="1"/>
  <c r="AA1332" i="1"/>
  <c r="Y1332" i="1"/>
  <c r="W1332" i="1"/>
  <c r="S1332" i="1"/>
  <c r="O1332" i="1"/>
  <c r="P1332" i="1" s="1"/>
  <c r="C1332" i="1"/>
  <c r="AA1331" i="1"/>
  <c r="Y1331" i="1"/>
  <c r="W1331" i="1"/>
  <c r="S1331" i="1"/>
  <c r="O1331" i="1"/>
  <c r="P1331" i="1" s="1"/>
  <c r="C1331" i="1"/>
  <c r="AA1330" i="1"/>
  <c r="Y1330" i="1"/>
  <c r="W1330" i="1"/>
  <c r="S1330" i="1"/>
  <c r="O1330" i="1"/>
  <c r="P1330" i="1" s="1"/>
  <c r="C1330" i="1"/>
  <c r="AA1329" i="1"/>
  <c r="Y1329" i="1"/>
  <c r="W1329" i="1"/>
  <c r="S1329" i="1"/>
  <c r="O1329" i="1"/>
  <c r="P1329" i="1" s="1"/>
  <c r="C1329" i="1"/>
  <c r="AA1328" i="1"/>
  <c r="Y1328" i="1"/>
  <c r="W1328" i="1"/>
  <c r="S1328" i="1"/>
  <c r="O1328" i="1"/>
  <c r="P1328" i="1" s="1"/>
  <c r="C1328" i="1"/>
  <c r="AA1327" i="1"/>
  <c r="Y1327" i="1"/>
  <c r="W1327" i="1"/>
  <c r="S1327" i="1"/>
  <c r="O1327" i="1"/>
  <c r="P1327" i="1" s="1"/>
  <c r="C1327" i="1"/>
  <c r="AA1326" i="1"/>
  <c r="Y1326" i="1"/>
  <c r="W1326" i="1"/>
  <c r="S1326" i="1"/>
  <c r="O1326" i="1"/>
  <c r="P1326" i="1" s="1"/>
  <c r="C1326" i="1"/>
  <c r="AA1325" i="1"/>
  <c r="Y1325" i="1"/>
  <c r="W1325" i="1"/>
  <c r="S1325" i="1"/>
  <c r="O1325" i="1"/>
  <c r="P1325" i="1" s="1"/>
  <c r="C1325" i="1"/>
  <c r="AA1324" i="1"/>
  <c r="Y1324" i="1"/>
  <c r="W1324" i="1"/>
  <c r="S1324" i="1"/>
  <c r="O1324" i="1"/>
  <c r="P1324" i="1" s="1"/>
  <c r="C1324" i="1"/>
  <c r="AA1323" i="1"/>
  <c r="Y1323" i="1"/>
  <c r="W1323" i="1"/>
  <c r="S1323" i="1"/>
  <c r="O1323" i="1"/>
  <c r="P1323" i="1" s="1"/>
  <c r="C1323" i="1"/>
  <c r="AA1322" i="1"/>
  <c r="Y1322" i="1"/>
  <c r="W1322" i="1"/>
  <c r="S1322" i="1"/>
  <c r="O1322" i="1"/>
  <c r="P1322" i="1" s="1"/>
  <c r="C1322" i="1"/>
  <c r="AA1321" i="1"/>
  <c r="Y1321" i="1"/>
  <c r="W1321" i="1"/>
  <c r="S1321" i="1"/>
  <c r="O1321" i="1"/>
  <c r="P1321" i="1" s="1"/>
  <c r="C1321" i="1"/>
  <c r="AA1320" i="1"/>
  <c r="Y1320" i="1"/>
  <c r="W1320" i="1"/>
  <c r="S1320" i="1"/>
  <c r="O1320" i="1"/>
  <c r="P1320" i="1" s="1"/>
  <c r="C1320" i="1"/>
  <c r="AA1319" i="1"/>
  <c r="Y1319" i="1"/>
  <c r="W1319" i="1"/>
  <c r="S1319" i="1"/>
  <c r="O1319" i="1"/>
  <c r="P1319" i="1" s="1"/>
  <c r="C1319" i="1"/>
  <c r="AA1318" i="1"/>
  <c r="Y1318" i="1"/>
  <c r="W1318" i="1"/>
  <c r="S1318" i="1"/>
  <c r="O1318" i="1"/>
  <c r="P1318" i="1" s="1"/>
  <c r="C1318" i="1"/>
  <c r="AA1317" i="1"/>
  <c r="Y1317" i="1"/>
  <c r="W1317" i="1"/>
  <c r="S1317" i="1"/>
  <c r="O1317" i="1"/>
  <c r="P1317" i="1" s="1"/>
  <c r="C1317" i="1"/>
  <c r="AA1316" i="1"/>
  <c r="Y1316" i="1"/>
  <c r="W1316" i="1"/>
  <c r="S1316" i="1"/>
  <c r="O1316" i="1"/>
  <c r="P1316" i="1" s="1"/>
  <c r="C1316" i="1"/>
  <c r="AA1315" i="1"/>
  <c r="Y1315" i="1"/>
  <c r="W1315" i="1"/>
  <c r="S1315" i="1"/>
  <c r="O1315" i="1"/>
  <c r="P1315" i="1" s="1"/>
  <c r="C1315" i="1"/>
  <c r="AA1314" i="1"/>
  <c r="Y1314" i="1"/>
  <c r="W1314" i="1"/>
  <c r="S1314" i="1"/>
  <c r="O1314" i="1"/>
  <c r="P1314" i="1" s="1"/>
  <c r="C1314" i="1"/>
  <c r="AA1313" i="1"/>
  <c r="Y1313" i="1"/>
  <c r="W1313" i="1"/>
  <c r="S1313" i="1"/>
  <c r="O1313" i="1"/>
  <c r="P1313" i="1" s="1"/>
  <c r="C1313" i="1"/>
  <c r="AA1312" i="1"/>
  <c r="Y1312" i="1"/>
  <c r="W1312" i="1"/>
  <c r="S1312" i="1"/>
  <c r="O1312" i="1"/>
  <c r="P1312" i="1" s="1"/>
  <c r="C1312" i="1"/>
  <c r="AA1311" i="1"/>
  <c r="Y1311" i="1"/>
  <c r="W1311" i="1"/>
  <c r="S1311" i="1"/>
  <c r="O1311" i="1"/>
  <c r="P1311" i="1" s="1"/>
  <c r="C1311" i="1"/>
  <c r="AA1310" i="1"/>
  <c r="Y1310" i="1"/>
  <c r="W1310" i="1"/>
  <c r="S1310" i="1"/>
  <c r="O1310" i="1"/>
  <c r="P1310" i="1" s="1"/>
  <c r="C1310" i="1"/>
  <c r="AA1309" i="1"/>
  <c r="Y1309" i="1"/>
  <c r="W1309" i="1"/>
  <c r="S1309" i="1"/>
  <c r="O1309" i="1"/>
  <c r="P1309" i="1" s="1"/>
  <c r="C1309" i="1"/>
  <c r="AA1308" i="1"/>
  <c r="Y1308" i="1"/>
  <c r="W1308" i="1"/>
  <c r="S1308" i="1"/>
  <c r="O1308" i="1"/>
  <c r="P1308" i="1" s="1"/>
  <c r="C1308" i="1"/>
  <c r="AA1307" i="1"/>
  <c r="Y1307" i="1"/>
  <c r="W1307" i="1"/>
  <c r="S1307" i="1"/>
  <c r="O1307" i="1"/>
  <c r="P1307" i="1" s="1"/>
  <c r="C1307" i="1"/>
  <c r="AA1306" i="1"/>
  <c r="Y1306" i="1"/>
  <c r="W1306" i="1"/>
  <c r="S1306" i="1"/>
  <c r="O1306" i="1"/>
  <c r="P1306" i="1" s="1"/>
  <c r="C1306" i="1"/>
  <c r="AA1305" i="1"/>
  <c r="Y1305" i="1"/>
  <c r="W1305" i="1"/>
  <c r="S1305" i="1"/>
  <c r="O1305" i="1"/>
  <c r="P1305" i="1" s="1"/>
  <c r="C1305" i="1"/>
  <c r="AA1304" i="1"/>
  <c r="Y1304" i="1"/>
  <c r="W1304" i="1"/>
  <c r="S1304" i="1"/>
  <c r="O1304" i="1"/>
  <c r="P1304" i="1" s="1"/>
  <c r="C1304" i="1"/>
  <c r="AA1303" i="1"/>
  <c r="Y1303" i="1"/>
  <c r="W1303" i="1"/>
  <c r="S1303" i="1"/>
  <c r="O1303" i="1"/>
  <c r="P1303" i="1" s="1"/>
  <c r="C1303" i="1"/>
  <c r="AA1302" i="1"/>
  <c r="Y1302" i="1"/>
  <c r="W1302" i="1"/>
  <c r="S1302" i="1"/>
  <c r="O1302" i="1"/>
  <c r="P1302" i="1" s="1"/>
  <c r="C1302" i="1"/>
  <c r="AA1301" i="1"/>
  <c r="Y1301" i="1"/>
  <c r="W1301" i="1"/>
  <c r="S1301" i="1"/>
  <c r="O1301" i="1"/>
  <c r="P1301" i="1" s="1"/>
  <c r="C1301" i="1"/>
  <c r="AA1300" i="1"/>
  <c r="Y1300" i="1"/>
  <c r="W1300" i="1"/>
  <c r="S1300" i="1"/>
  <c r="O1300" i="1"/>
  <c r="P1300" i="1" s="1"/>
  <c r="C1300" i="1"/>
  <c r="AA1299" i="1"/>
  <c r="Y1299" i="1"/>
  <c r="W1299" i="1"/>
  <c r="S1299" i="1"/>
  <c r="O1299" i="1"/>
  <c r="P1299" i="1" s="1"/>
  <c r="C1299" i="1"/>
  <c r="AA1298" i="1"/>
  <c r="Y1298" i="1"/>
  <c r="W1298" i="1"/>
  <c r="S1298" i="1"/>
  <c r="O1298" i="1"/>
  <c r="P1298" i="1" s="1"/>
  <c r="C1298" i="1"/>
  <c r="AA1297" i="1"/>
  <c r="Y1297" i="1"/>
  <c r="W1297" i="1"/>
  <c r="S1297" i="1"/>
  <c r="O1297" i="1"/>
  <c r="P1297" i="1" s="1"/>
  <c r="C1297" i="1"/>
  <c r="AA1296" i="1"/>
  <c r="Y1296" i="1"/>
  <c r="W1296" i="1"/>
  <c r="S1296" i="1"/>
  <c r="O1296" i="1"/>
  <c r="P1296" i="1" s="1"/>
  <c r="C1296" i="1"/>
  <c r="AA1295" i="1"/>
  <c r="Y1295" i="1"/>
  <c r="W1295" i="1"/>
  <c r="S1295" i="1"/>
  <c r="O1295" i="1"/>
  <c r="P1295" i="1" s="1"/>
  <c r="C1295" i="1"/>
  <c r="AA1294" i="1"/>
  <c r="Y1294" i="1"/>
  <c r="W1294" i="1"/>
  <c r="S1294" i="1"/>
  <c r="O1294" i="1"/>
  <c r="P1294" i="1" s="1"/>
  <c r="C1294" i="1"/>
  <c r="AA1293" i="1"/>
  <c r="Y1293" i="1"/>
  <c r="W1293" i="1"/>
  <c r="S1293" i="1"/>
  <c r="O1293" i="1"/>
  <c r="P1293" i="1" s="1"/>
  <c r="C1293" i="1"/>
  <c r="AA1292" i="1"/>
  <c r="Y1292" i="1"/>
  <c r="W1292" i="1"/>
  <c r="S1292" i="1"/>
  <c r="O1292" i="1"/>
  <c r="P1292" i="1" s="1"/>
  <c r="C1292" i="1"/>
  <c r="AA1291" i="1"/>
  <c r="Y1291" i="1"/>
  <c r="W1291" i="1"/>
  <c r="S1291" i="1"/>
  <c r="O1291" i="1"/>
  <c r="P1291" i="1" s="1"/>
  <c r="C1291" i="1"/>
  <c r="AA1290" i="1"/>
  <c r="Y1290" i="1"/>
  <c r="W1290" i="1"/>
  <c r="S1290" i="1"/>
  <c r="O1290" i="1"/>
  <c r="P1290" i="1" s="1"/>
  <c r="C1290" i="1"/>
  <c r="AA1289" i="1"/>
  <c r="Y1289" i="1"/>
  <c r="W1289" i="1"/>
  <c r="S1289" i="1"/>
  <c r="O1289" i="1"/>
  <c r="P1289" i="1" s="1"/>
  <c r="C1289" i="1"/>
  <c r="AA1288" i="1"/>
  <c r="Y1288" i="1"/>
  <c r="W1288" i="1"/>
  <c r="S1288" i="1"/>
  <c r="O1288" i="1"/>
  <c r="P1288" i="1" s="1"/>
  <c r="C1288" i="1"/>
  <c r="AA1287" i="1"/>
  <c r="Y1287" i="1"/>
  <c r="W1287" i="1"/>
  <c r="S1287" i="1"/>
  <c r="O1287" i="1"/>
  <c r="P1287" i="1" s="1"/>
  <c r="C1287" i="1"/>
  <c r="AA1286" i="1"/>
  <c r="Y1286" i="1"/>
  <c r="W1286" i="1"/>
  <c r="S1286" i="1"/>
  <c r="O1286" i="1"/>
  <c r="P1286" i="1" s="1"/>
  <c r="C1286" i="1"/>
  <c r="AA1285" i="1"/>
  <c r="Y1285" i="1"/>
  <c r="W1285" i="1"/>
  <c r="S1285" i="1"/>
  <c r="O1285" i="1"/>
  <c r="P1285" i="1" s="1"/>
  <c r="C1285" i="1"/>
  <c r="AA1284" i="1"/>
  <c r="Y1284" i="1"/>
  <c r="W1284" i="1"/>
  <c r="S1284" i="1"/>
  <c r="O1284" i="1"/>
  <c r="P1284" i="1" s="1"/>
  <c r="C1284" i="1"/>
  <c r="AA1283" i="1"/>
  <c r="Y1283" i="1"/>
  <c r="W1283" i="1"/>
  <c r="S1283" i="1"/>
  <c r="O1283" i="1"/>
  <c r="P1283" i="1" s="1"/>
  <c r="C1283" i="1"/>
  <c r="AA1282" i="1"/>
  <c r="Y1282" i="1"/>
  <c r="W1282" i="1"/>
  <c r="S1282" i="1"/>
  <c r="O1282" i="1"/>
  <c r="P1282" i="1" s="1"/>
  <c r="C1282" i="1"/>
  <c r="AA1281" i="1"/>
  <c r="Y1281" i="1"/>
  <c r="W1281" i="1"/>
  <c r="S1281" i="1"/>
  <c r="O1281" i="1"/>
  <c r="P1281" i="1" s="1"/>
  <c r="C1281" i="1"/>
  <c r="AA1280" i="1"/>
  <c r="Y1280" i="1"/>
  <c r="W1280" i="1"/>
  <c r="S1280" i="1"/>
  <c r="O1280" i="1"/>
  <c r="P1280" i="1" s="1"/>
  <c r="C1280" i="1"/>
  <c r="AA1279" i="1"/>
  <c r="Y1279" i="1"/>
  <c r="W1279" i="1"/>
  <c r="S1279" i="1"/>
  <c r="O1279" i="1"/>
  <c r="P1279" i="1" s="1"/>
  <c r="C1279" i="1"/>
  <c r="AA1278" i="1"/>
  <c r="Y1278" i="1"/>
  <c r="W1278" i="1"/>
  <c r="S1278" i="1"/>
  <c r="O1278" i="1"/>
  <c r="P1278" i="1" s="1"/>
  <c r="C1278" i="1"/>
  <c r="AA1277" i="1"/>
  <c r="Y1277" i="1"/>
  <c r="W1277" i="1"/>
  <c r="S1277" i="1"/>
  <c r="O1277" i="1"/>
  <c r="P1277" i="1" s="1"/>
  <c r="C1277" i="1"/>
  <c r="AA1276" i="1"/>
  <c r="Y1276" i="1"/>
  <c r="W1276" i="1"/>
  <c r="S1276" i="1"/>
  <c r="O1276" i="1"/>
  <c r="P1276" i="1" s="1"/>
  <c r="C1276" i="1"/>
  <c r="AA1275" i="1"/>
  <c r="Y1275" i="1"/>
  <c r="W1275" i="1"/>
  <c r="S1275" i="1"/>
  <c r="O1275" i="1"/>
  <c r="P1275" i="1" s="1"/>
  <c r="C1275" i="1"/>
  <c r="AA1274" i="1"/>
  <c r="Y1274" i="1"/>
  <c r="W1274" i="1"/>
  <c r="S1274" i="1"/>
  <c r="O1274" i="1"/>
  <c r="P1274" i="1" s="1"/>
  <c r="C1274" i="1"/>
  <c r="AA1273" i="1"/>
  <c r="Y1273" i="1"/>
  <c r="W1273" i="1"/>
  <c r="S1273" i="1"/>
  <c r="O1273" i="1"/>
  <c r="P1273" i="1" s="1"/>
  <c r="C1273" i="1"/>
  <c r="AA1272" i="1"/>
  <c r="Y1272" i="1"/>
  <c r="W1272" i="1"/>
  <c r="S1272" i="1"/>
  <c r="O1272" i="1"/>
  <c r="P1272" i="1" s="1"/>
  <c r="C1272" i="1"/>
  <c r="AA1271" i="1"/>
  <c r="Y1271" i="1"/>
  <c r="W1271" i="1"/>
  <c r="S1271" i="1"/>
  <c r="O1271" i="1"/>
  <c r="P1271" i="1" s="1"/>
  <c r="C1271" i="1"/>
  <c r="AA1270" i="1"/>
  <c r="Y1270" i="1"/>
  <c r="W1270" i="1"/>
  <c r="S1270" i="1"/>
  <c r="O1270" i="1"/>
  <c r="P1270" i="1" s="1"/>
  <c r="C1270" i="1"/>
  <c r="AA1269" i="1"/>
  <c r="Y1269" i="1"/>
  <c r="W1269" i="1"/>
  <c r="S1269" i="1"/>
  <c r="O1269" i="1"/>
  <c r="P1269" i="1" s="1"/>
  <c r="C1269" i="1"/>
  <c r="AA1268" i="1"/>
  <c r="Y1268" i="1"/>
  <c r="W1268" i="1"/>
  <c r="S1268" i="1"/>
  <c r="O1268" i="1"/>
  <c r="P1268" i="1" s="1"/>
  <c r="C1268" i="1"/>
  <c r="AA1267" i="1"/>
  <c r="Y1267" i="1"/>
  <c r="W1267" i="1"/>
  <c r="S1267" i="1"/>
  <c r="O1267" i="1"/>
  <c r="P1267" i="1" s="1"/>
  <c r="C1267" i="1"/>
  <c r="AA1266" i="1"/>
  <c r="Y1266" i="1"/>
  <c r="W1266" i="1"/>
  <c r="S1266" i="1"/>
  <c r="O1266" i="1"/>
  <c r="P1266" i="1" s="1"/>
  <c r="C1266" i="1"/>
  <c r="AA1265" i="1"/>
  <c r="Y1265" i="1"/>
  <c r="W1265" i="1"/>
  <c r="S1265" i="1"/>
  <c r="O1265" i="1"/>
  <c r="P1265" i="1" s="1"/>
  <c r="C1265" i="1"/>
  <c r="AA1264" i="1"/>
  <c r="Y1264" i="1"/>
  <c r="W1264" i="1"/>
  <c r="S1264" i="1"/>
  <c r="O1264" i="1"/>
  <c r="P1264" i="1" s="1"/>
  <c r="C1264" i="1"/>
  <c r="AA1263" i="1"/>
  <c r="Y1263" i="1"/>
  <c r="W1263" i="1"/>
  <c r="S1263" i="1"/>
  <c r="O1263" i="1"/>
  <c r="P1263" i="1" s="1"/>
  <c r="C1263" i="1"/>
  <c r="AA1262" i="1"/>
  <c r="Y1262" i="1"/>
  <c r="W1262" i="1"/>
  <c r="S1262" i="1"/>
  <c r="O1262" i="1"/>
  <c r="P1262" i="1" s="1"/>
  <c r="C1262" i="1"/>
  <c r="AA1261" i="1"/>
  <c r="Y1261" i="1"/>
  <c r="W1261" i="1"/>
  <c r="S1261" i="1"/>
  <c r="O1261" i="1"/>
  <c r="P1261" i="1" s="1"/>
  <c r="C1261" i="1"/>
  <c r="AA1260" i="1"/>
  <c r="Y1260" i="1"/>
  <c r="W1260" i="1"/>
  <c r="S1260" i="1"/>
  <c r="O1260" i="1"/>
  <c r="P1260" i="1" s="1"/>
  <c r="C1260" i="1"/>
  <c r="AA1259" i="1"/>
  <c r="Y1259" i="1"/>
  <c r="W1259" i="1"/>
  <c r="S1259" i="1"/>
  <c r="O1259" i="1"/>
  <c r="P1259" i="1" s="1"/>
  <c r="C1259" i="1"/>
  <c r="AA1258" i="1"/>
  <c r="Y1258" i="1"/>
  <c r="W1258" i="1"/>
  <c r="S1258" i="1"/>
  <c r="O1258" i="1"/>
  <c r="P1258" i="1" s="1"/>
  <c r="C1258" i="1"/>
  <c r="AA1257" i="1"/>
  <c r="Y1257" i="1"/>
  <c r="W1257" i="1"/>
  <c r="S1257" i="1"/>
  <c r="O1257" i="1"/>
  <c r="P1257" i="1" s="1"/>
  <c r="C1257" i="1"/>
  <c r="AA1256" i="1"/>
  <c r="Y1256" i="1"/>
  <c r="W1256" i="1"/>
  <c r="S1256" i="1"/>
  <c r="O1256" i="1"/>
  <c r="P1256" i="1" s="1"/>
  <c r="C1256" i="1"/>
  <c r="AA1255" i="1"/>
  <c r="Y1255" i="1"/>
  <c r="W1255" i="1"/>
  <c r="S1255" i="1"/>
  <c r="O1255" i="1"/>
  <c r="P1255" i="1" s="1"/>
  <c r="C1255" i="1"/>
  <c r="AA1254" i="1"/>
  <c r="Y1254" i="1"/>
  <c r="W1254" i="1"/>
  <c r="S1254" i="1"/>
  <c r="O1254" i="1"/>
  <c r="P1254" i="1" s="1"/>
  <c r="C1254" i="1"/>
  <c r="AA1253" i="1"/>
  <c r="Y1253" i="1"/>
  <c r="W1253" i="1"/>
  <c r="S1253" i="1"/>
  <c r="O1253" i="1"/>
  <c r="P1253" i="1" s="1"/>
  <c r="C1253" i="1"/>
  <c r="AA1252" i="1"/>
  <c r="Y1252" i="1"/>
  <c r="W1252" i="1"/>
  <c r="S1252" i="1"/>
  <c r="O1252" i="1"/>
  <c r="P1252" i="1" s="1"/>
  <c r="C1252" i="1"/>
  <c r="AA1251" i="1"/>
  <c r="Y1251" i="1"/>
  <c r="W1251" i="1"/>
  <c r="S1251" i="1"/>
  <c r="O1251" i="1"/>
  <c r="P1251" i="1" s="1"/>
  <c r="C1251" i="1"/>
  <c r="AA1250" i="1"/>
  <c r="Y1250" i="1"/>
  <c r="W1250" i="1"/>
  <c r="S1250" i="1"/>
  <c r="O1250" i="1"/>
  <c r="P1250" i="1" s="1"/>
  <c r="C1250" i="1"/>
  <c r="AA1249" i="1"/>
  <c r="Y1249" i="1"/>
  <c r="W1249" i="1"/>
  <c r="S1249" i="1"/>
  <c r="O1249" i="1"/>
  <c r="P1249" i="1" s="1"/>
  <c r="C1249" i="1"/>
  <c r="AA1248" i="1"/>
  <c r="Y1248" i="1"/>
  <c r="W1248" i="1"/>
  <c r="S1248" i="1"/>
  <c r="O1248" i="1"/>
  <c r="P1248" i="1" s="1"/>
  <c r="C1248" i="1"/>
  <c r="AA1247" i="1"/>
  <c r="Y1247" i="1"/>
  <c r="W1247" i="1"/>
  <c r="S1247" i="1"/>
  <c r="O1247" i="1"/>
  <c r="P1247" i="1" s="1"/>
  <c r="C1247" i="1"/>
  <c r="AA1246" i="1"/>
  <c r="Y1246" i="1"/>
  <c r="W1246" i="1"/>
  <c r="S1246" i="1"/>
  <c r="O1246" i="1"/>
  <c r="P1246" i="1" s="1"/>
  <c r="C1246" i="1"/>
  <c r="AA1245" i="1"/>
  <c r="Y1245" i="1"/>
  <c r="W1245" i="1"/>
  <c r="S1245" i="1"/>
  <c r="O1245" i="1"/>
  <c r="P1245" i="1" s="1"/>
  <c r="C1245" i="1"/>
  <c r="AA1244" i="1"/>
  <c r="Y1244" i="1"/>
  <c r="W1244" i="1"/>
  <c r="S1244" i="1"/>
  <c r="O1244" i="1"/>
  <c r="P1244" i="1" s="1"/>
  <c r="C1244" i="1"/>
  <c r="AA1243" i="1"/>
  <c r="Y1243" i="1"/>
  <c r="W1243" i="1"/>
  <c r="S1243" i="1"/>
  <c r="O1243" i="1"/>
  <c r="P1243" i="1" s="1"/>
  <c r="C1243" i="1"/>
  <c r="AA1242" i="1"/>
  <c r="Y1242" i="1"/>
  <c r="W1242" i="1"/>
  <c r="S1242" i="1"/>
  <c r="O1242" i="1"/>
  <c r="P1242" i="1" s="1"/>
  <c r="C1242" i="1"/>
  <c r="AA1241" i="1"/>
  <c r="Y1241" i="1"/>
  <c r="W1241" i="1"/>
  <c r="S1241" i="1"/>
  <c r="O1241" i="1"/>
  <c r="P1241" i="1" s="1"/>
  <c r="C1241" i="1"/>
  <c r="AA1240" i="1"/>
  <c r="Y1240" i="1"/>
  <c r="W1240" i="1"/>
  <c r="S1240" i="1"/>
  <c r="O1240" i="1"/>
  <c r="P1240" i="1" s="1"/>
  <c r="C1240" i="1"/>
  <c r="AA1239" i="1"/>
  <c r="Y1239" i="1"/>
  <c r="W1239" i="1"/>
  <c r="S1239" i="1"/>
  <c r="O1239" i="1"/>
  <c r="P1239" i="1" s="1"/>
  <c r="C1239" i="1"/>
  <c r="AA1238" i="1"/>
  <c r="Y1238" i="1"/>
  <c r="W1238" i="1"/>
  <c r="S1238" i="1"/>
  <c r="O1238" i="1"/>
  <c r="P1238" i="1" s="1"/>
  <c r="C1238" i="1"/>
  <c r="AA1237" i="1"/>
  <c r="Y1237" i="1"/>
  <c r="W1237" i="1"/>
  <c r="S1237" i="1"/>
  <c r="O1237" i="1"/>
  <c r="P1237" i="1" s="1"/>
  <c r="C1237" i="1"/>
  <c r="AA1236" i="1"/>
  <c r="Y1236" i="1"/>
  <c r="W1236" i="1"/>
  <c r="S1236" i="1"/>
  <c r="O1236" i="1"/>
  <c r="P1236" i="1" s="1"/>
  <c r="C1236" i="1"/>
  <c r="AA1235" i="1"/>
  <c r="Y1235" i="1"/>
  <c r="W1235" i="1"/>
  <c r="S1235" i="1"/>
  <c r="O1235" i="1"/>
  <c r="P1235" i="1" s="1"/>
  <c r="C1235" i="1"/>
  <c r="AA1234" i="1"/>
  <c r="Y1234" i="1"/>
  <c r="W1234" i="1"/>
  <c r="S1234" i="1"/>
  <c r="O1234" i="1"/>
  <c r="P1234" i="1" s="1"/>
  <c r="C1234" i="1"/>
  <c r="AA1233" i="1"/>
  <c r="Y1233" i="1"/>
  <c r="W1233" i="1"/>
  <c r="S1233" i="1"/>
  <c r="O1233" i="1"/>
  <c r="P1233" i="1" s="1"/>
  <c r="C1233" i="1"/>
  <c r="AA1232" i="1"/>
  <c r="Y1232" i="1"/>
  <c r="W1232" i="1"/>
  <c r="S1232" i="1"/>
  <c r="O1232" i="1"/>
  <c r="P1232" i="1" s="1"/>
  <c r="C1232" i="1"/>
  <c r="AA1231" i="1"/>
  <c r="Y1231" i="1"/>
  <c r="W1231" i="1"/>
  <c r="S1231" i="1"/>
  <c r="O1231" i="1"/>
  <c r="P1231" i="1" s="1"/>
  <c r="C1231" i="1"/>
  <c r="AA1230" i="1"/>
  <c r="Y1230" i="1"/>
  <c r="W1230" i="1"/>
  <c r="S1230" i="1"/>
  <c r="O1230" i="1"/>
  <c r="P1230" i="1" s="1"/>
  <c r="C1230" i="1"/>
  <c r="AA1229" i="1"/>
  <c r="Y1229" i="1"/>
  <c r="W1229" i="1"/>
  <c r="S1229" i="1"/>
  <c r="O1229" i="1"/>
  <c r="P1229" i="1" s="1"/>
  <c r="C1229" i="1"/>
  <c r="AA1228" i="1"/>
  <c r="Y1228" i="1"/>
  <c r="W1228" i="1"/>
  <c r="S1228" i="1"/>
  <c r="O1228" i="1"/>
  <c r="P1228" i="1" s="1"/>
  <c r="C1228" i="1"/>
  <c r="AA1227" i="1"/>
  <c r="Y1227" i="1"/>
  <c r="W1227" i="1"/>
  <c r="S1227" i="1"/>
  <c r="O1227" i="1"/>
  <c r="P1227" i="1" s="1"/>
  <c r="C1227" i="1"/>
  <c r="AA1226" i="1"/>
  <c r="Y1226" i="1"/>
  <c r="W1226" i="1"/>
  <c r="S1226" i="1"/>
  <c r="O1226" i="1"/>
  <c r="P1226" i="1" s="1"/>
  <c r="C1226" i="1"/>
  <c r="AA1225" i="1"/>
  <c r="Y1225" i="1"/>
  <c r="W1225" i="1"/>
  <c r="S1225" i="1"/>
  <c r="O1225" i="1"/>
  <c r="P1225" i="1" s="1"/>
  <c r="C1225" i="1"/>
  <c r="AA1224" i="1"/>
  <c r="Y1224" i="1"/>
  <c r="W1224" i="1"/>
  <c r="S1224" i="1"/>
  <c r="O1224" i="1"/>
  <c r="P1224" i="1" s="1"/>
  <c r="C1224" i="1"/>
  <c r="AA1223" i="1"/>
  <c r="Y1223" i="1"/>
  <c r="W1223" i="1"/>
  <c r="S1223" i="1"/>
  <c r="O1223" i="1"/>
  <c r="P1223" i="1" s="1"/>
  <c r="C1223" i="1"/>
  <c r="AA1222" i="1"/>
  <c r="Y1222" i="1"/>
  <c r="W1222" i="1"/>
  <c r="S1222" i="1"/>
  <c r="O1222" i="1"/>
  <c r="P1222" i="1" s="1"/>
  <c r="C1222" i="1"/>
  <c r="AA1221" i="1"/>
  <c r="Y1221" i="1"/>
  <c r="W1221" i="1"/>
  <c r="S1221" i="1"/>
  <c r="O1221" i="1"/>
  <c r="P1221" i="1" s="1"/>
  <c r="C1221" i="1"/>
  <c r="AA1220" i="1"/>
  <c r="Y1220" i="1"/>
  <c r="W1220" i="1"/>
  <c r="S1220" i="1"/>
  <c r="O1220" i="1"/>
  <c r="P1220" i="1" s="1"/>
  <c r="C1220" i="1"/>
  <c r="AA1219" i="1"/>
  <c r="Y1219" i="1"/>
  <c r="W1219" i="1"/>
  <c r="S1219" i="1"/>
  <c r="O1219" i="1"/>
  <c r="P1219" i="1" s="1"/>
  <c r="C1219" i="1"/>
  <c r="AA1218" i="1"/>
  <c r="Y1218" i="1"/>
  <c r="W1218" i="1"/>
  <c r="S1218" i="1"/>
  <c r="O1218" i="1"/>
  <c r="P1218" i="1" s="1"/>
  <c r="C1218" i="1"/>
  <c r="AA1217" i="1"/>
  <c r="Y1217" i="1"/>
  <c r="W1217" i="1"/>
  <c r="S1217" i="1"/>
  <c r="O1217" i="1"/>
  <c r="P1217" i="1" s="1"/>
  <c r="C1217" i="1"/>
  <c r="AA1216" i="1"/>
  <c r="Y1216" i="1"/>
  <c r="W1216" i="1"/>
  <c r="S1216" i="1"/>
  <c r="O1216" i="1"/>
  <c r="P1216" i="1" s="1"/>
  <c r="C1216" i="1"/>
  <c r="AA1215" i="1"/>
  <c r="Y1215" i="1"/>
  <c r="W1215" i="1"/>
  <c r="S1215" i="1"/>
  <c r="O1215" i="1"/>
  <c r="P1215" i="1" s="1"/>
  <c r="C1215" i="1"/>
  <c r="AA1214" i="1"/>
  <c r="Y1214" i="1"/>
  <c r="W1214" i="1"/>
  <c r="S1214" i="1"/>
  <c r="O1214" i="1"/>
  <c r="P1214" i="1" s="1"/>
  <c r="C1214" i="1"/>
  <c r="AA1213" i="1"/>
  <c r="Y1213" i="1"/>
  <c r="W1213" i="1"/>
  <c r="S1213" i="1"/>
  <c r="O1213" i="1"/>
  <c r="P1213" i="1" s="1"/>
  <c r="C1213" i="1"/>
  <c r="AA1212" i="1"/>
  <c r="Y1212" i="1"/>
  <c r="W1212" i="1"/>
  <c r="S1212" i="1"/>
  <c r="O1212" i="1"/>
  <c r="P1212" i="1" s="1"/>
  <c r="C1212" i="1"/>
  <c r="AA1211" i="1"/>
  <c r="Y1211" i="1"/>
  <c r="W1211" i="1"/>
  <c r="S1211" i="1"/>
  <c r="O1211" i="1"/>
  <c r="P1211" i="1" s="1"/>
  <c r="C1211" i="1"/>
  <c r="AA1210" i="1"/>
  <c r="Y1210" i="1"/>
  <c r="W1210" i="1"/>
  <c r="S1210" i="1"/>
  <c r="O1210" i="1"/>
  <c r="P1210" i="1" s="1"/>
  <c r="C1210" i="1"/>
  <c r="AA1209" i="1"/>
  <c r="Y1209" i="1"/>
  <c r="W1209" i="1"/>
  <c r="S1209" i="1"/>
  <c r="O1209" i="1"/>
  <c r="P1209" i="1" s="1"/>
  <c r="C1209" i="1"/>
  <c r="AA1208" i="1"/>
  <c r="Y1208" i="1"/>
  <c r="W1208" i="1"/>
  <c r="S1208" i="1"/>
  <c r="O1208" i="1"/>
  <c r="P1208" i="1" s="1"/>
  <c r="C1208" i="1"/>
  <c r="AA1207" i="1"/>
  <c r="Y1207" i="1"/>
  <c r="W1207" i="1"/>
  <c r="S1207" i="1"/>
  <c r="O1207" i="1"/>
  <c r="P1207" i="1" s="1"/>
  <c r="C1207" i="1"/>
  <c r="AA1206" i="1"/>
  <c r="Y1206" i="1"/>
  <c r="W1206" i="1"/>
  <c r="S1206" i="1"/>
  <c r="O1206" i="1"/>
  <c r="P1206" i="1" s="1"/>
  <c r="C1206" i="1"/>
  <c r="AA1205" i="1"/>
  <c r="Y1205" i="1"/>
  <c r="W1205" i="1"/>
  <c r="S1205" i="1"/>
  <c r="O1205" i="1"/>
  <c r="P1205" i="1" s="1"/>
  <c r="C1205" i="1"/>
  <c r="AA1204" i="1"/>
  <c r="Y1204" i="1"/>
  <c r="W1204" i="1"/>
  <c r="S1204" i="1"/>
  <c r="O1204" i="1"/>
  <c r="P1204" i="1" s="1"/>
  <c r="C1204" i="1"/>
  <c r="AA1203" i="1"/>
  <c r="Y1203" i="1"/>
  <c r="W1203" i="1"/>
  <c r="S1203" i="1"/>
  <c r="O1203" i="1"/>
  <c r="P1203" i="1" s="1"/>
  <c r="C1203" i="1"/>
  <c r="AA1202" i="1"/>
  <c r="Y1202" i="1"/>
  <c r="W1202" i="1"/>
  <c r="S1202" i="1"/>
  <c r="O1202" i="1"/>
  <c r="P1202" i="1" s="1"/>
  <c r="C1202" i="1"/>
  <c r="AA1201" i="1"/>
  <c r="Y1201" i="1"/>
  <c r="W1201" i="1"/>
  <c r="S1201" i="1"/>
  <c r="O1201" i="1"/>
  <c r="P1201" i="1" s="1"/>
  <c r="C1201" i="1"/>
  <c r="AA1200" i="1"/>
  <c r="Y1200" i="1"/>
  <c r="W1200" i="1"/>
  <c r="S1200" i="1"/>
  <c r="O1200" i="1"/>
  <c r="P1200" i="1" s="1"/>
  <c r="C1200" i="1"/>
  <c r="AA1199" i="1"/>
  <c r="Y1199" i="1"/>
  <c r="W1199" i="1"/>
  <c r="S1199" i="1"/>
  <c r="O1199" i="1"/>
  <c r="P1199" i="1" s="1"/>
  <c r="C1199" i="1"/>
  <c r="AA1198" i="1"/>
  <c r="Y1198" i="1"/>
  <c r="W1198" i="1"/>
  <c r="S1198" i="1"/>
  <c r="O1198" i="1"/>
  <c r="P1198" i="1" s="1"/>
  <c r="C1198" i="1"/>
  <c r="AA1197" i="1"/>
  <c r="Y1197" i="1"/>
  <c r="W1197" i="1"/>
  <c r="S1197" i="1"/>
  <c r="O1197" i="1"/>
  <c r="P1197" i="1" s="1"/>
  <c r="C1197" i="1"/>
  <c r="AA1196" i="1"/>
  <c r="Y1196" i="1"/>
  <c r="W1196" i="1"/>
  <c r="S1196" i="1"/>
  <c r="O1196" i="1"/>
  <c r="P1196" i="1" s="1"/>
  <c r="C1196" i="1"/>
  <c r="AA1195" i="1"/>
  <c r="Y1195" i="1"/>
  <c r="W1195" i="1"/>
  <c r="S1195" i="1"/>
  <c r="O1195" i="1"/>
  <c r="P1195" i="1" s="1"/>
  <c r="C1195" i="1"/>
  <c r="AA1194" i="1"/>
  <c r="Y1194" i="1"/>
  <c r="W1194" i="1"/>
  <c r="S1194" i="1"/>
  <c r="O1194" i="1"/>
  <c r="P1194" i="1" s="1"/>
  <c r="C1194" i="1"/>
  <c r="AA1193" i="1"/>
  <c r="Y1193" i="1"/>
  <c r="W1193" i="1"/>
  <c r="S1193" i="1"/>
  <c r="O1193" i="1"/>
  <c r="P1193" i="1" s="1"/>
  <c r="C1193" i="1"/>
  <c r="AA1192" i="1"/>
  <c r="Y1192" i="1"/>
  <c r="W1192" i="1"/>
  <c r="S1192" i="1"/>
  <c r="O1192" i="1"/>
  <c r="P1192" i="1" s="1"/>
  <c r="C1192" i="1"/>
  <c r="AA1191" i="1"/>
  <c r="Y1191" i="1"/>
  <c r="W1191" i="1"/>
  <c r="S1191" i="1"/>
  <c r="O1191" i="1"/>
  <c r="P1191" i="1" s="1"/>
  <c r="C1191" i="1"/>
  <c r="AA1190" i="1"/>
  <c r="Y1190" i="1"/>
  <c r="W1190" i="1"/>
  <c r="S1190" i="1"/>
  <c r="O1190" i="1"/>
  <c r="P1190" i="1" s="1"/>
  <c r="C1190" i="1"/>
  <c r="AA1189" i="1"/>
  <c r="Y1189" i="1"/>
  <c r="W1189" i="1"/>
  <c r="S1189" i="1"/>
  <c r="O1189" i="1"/>
  <c r="P1189" i="1" s="1"/>
  <c r="C1189" i="1"/>
  <c r="AA1188" i="1"/>
  <c r="Y1188" i="1"/>
  <c r="W1188" i="1"/>
  <c r="S1188" i="1"/>
  <c r="O1188" i="1"/>
  <c r="P1188" i="1" s="1"/>
  <c r="C1188" i="1"/>
  <c r="AA1187" i="1"/>
  <c r="Y1187" i="1"/>
  <c r="W1187" i="1"/>
  <c r="S1187" i="1"/>
  <c r="O1187" i="1"/>
  <c r="P1187" i="1" s="1"/>
  <c r="C1187" i="1"/>
  <c r="AA1186" i="1"/>
  <c r="Y1186" i="1"/>
  <c r="W1186" i="1"/>
  <c r="S1186" i="1"/>
  <c r="O1186" i="1"/>
  <c r="P1186" i="1" s="1"/>
  <c r="C1186" i="1"/>
  <c r="AA1185" i="1"/>
  <c r="Y1185" i="1"/>
  <c r="W1185" i="1"/>
  <c r="S1185" i="1"/>
  <c r="O1185" i="1"/>
  <c r="P1185" i="1" s="1"/>
  <c r="C1185" i="1"/>
  <c r="AA1184" i="1"/>
  <c r="Y1184" i="1"/>
  <c r="W1184" i="1"/>
  <c r="S1184" i="1"/>
  <c r="O1184" i="1"/>
  <c r="P1184" i="1" s="1"/>
  <c r="C1184" i="1"/>
  <c r="AA1183" i="1"/>
  <c r="Y1183" i="1"/>
  <c r="W1183" i="1"/>
  <c r="S1183" i="1"/>
  <c r="O1183" i="1"/>
  <c r="P1183" i="1" s="1"/>
  <c r="C1183" i="1"/>
  <c r="AA1182" i="1"/>
  <c r="Y1182" i="1"/>
  <c r="W1182" i="1"/>
  <c r="S1182" i="1"/>
  <c r="O1182" i="1"/>
  <c r="P1182" i="1" s="1"/>
  <c r="C1182" i="1"/>
  <c r="AA1181" i="1"/>
  <c r="Y1181" i="1"/>
  <c r="W1181" i="1"/>
  <c r="S1181" i="1"/>
  <c r="O1181" i="1"/>
  <c r="P1181" i="1" s="1"/>
  <c r="C1181" i="1"/>
  <c r="AA1180" i="1"/>
  <c r="Y1180" i="1"/>
  <c r="W1180" i="1"/>
  <c r="S1180" i="1"/>
  <c r="O1180" i="1"/>
  <c r="P1180" i="1" s="1"/>
  <c r="C1180" i="1"/>
  <c r="AA1179" i="1"/>
  <c r="Y1179" i="1"/>
  <c r="W1179" i="1"/>
  <c r="S1179" i="1"/>
  <c r="O1179" i="1"/>
  <c r="P1179" i="1" s="1"/>
  <c r="C1179" i="1"/>
  <c r="AA1178" i="1"/>
  <c r="Y1178" i="1"/>
  <c r="W1178" i="1"/>
  <c r="S1178" i="1"/>
  <c r="O1178" i="1"/>
  <c r="P1178" i="1" s="1"/>
  <c r="C1178" i="1"/>
  <c r="AA1177" i="1"/>
  <c r="Y1177" i="1"/>
  <c r="W1177" i="1"/>
  <c r="S1177" i="1"/>
  <c r="O1177" i="1"/>
  <c r="P1177" i="1" s="1"/>
  <c r="C1177" i="1"/>
  <c r="AA1176" i="1"/>
  <c r="Y1176" i="1"/>
  <c r="W1176" i="1"/>
  <c r="S1176" i="1"/>
  <c r="O1176" i="1"/>
  <c r="P1176" i="1" s="1"/>
  <c r="C1176" i="1"/>
  <c r="AA1175" i="1"/>
  <c r="Y1175" i="1"/>
  <c r="W1175" i="1"/>
  <c r="S1175" i="1"/>
  <c r="O1175" i="1"/>
  <c r="P1175" i="1" s="1"/>
  <c r="C1175" i="1"/>
  <c r="AA1174" i="1"/>
  <c r="Y1174" i="1"/>
  <c r="W1174" i="1"/>
  <c r="S1174" i="1"/>
  <c r="O1174" i="1"/>
  <c r="P1174" i="1" s="1"/>
  <c r="C1174" i="1"/>
  <c r="AA1173" i="1"/>
  <c r="Y1173" i="1"/>
  <c r="W1173" i="1"/>
  <c r="S1173" i="1"/>
  <c r="O1173" i="1"/>
  <c r="P1173" i="1" s="1"/>
  <c r="C1173" i="1"/>
  <c r="AA1172" i="1"/>
  <c r="Y1172" i="1"/>
  <c r="W1172" i="1"/>
  <c r="S1172" i="1"/>
  <c r="O1172" i="1"/>
  <c r="P1172" i="1" s="1"/>
  <c r="C1172" i="1"/>
  <c r="AA1171" i="1"/>
  <c r="Y1171" i="1"/>
  <c r="W1171" i="1"/>
  <c r="S1171" i="1"/>
  <c r="O1171" i="1"/>
  <c r="P1171" i="1" s="1"/>
  <c r="C1171" i="1"/>
  <c r="AA1170" i="1"/>
  <c r="Y1170" i="1"/>
  <c r="W1170" i="1"/>
  <c r="S1170" i="1"/>
  <c r="O1170" i="1"/>
  <c r="P1170" i="1" s="1"/>
  <c r="C1170" i="1"/>
  <c r="AA1169" i="1"/>
  <c r="Y1169" i="1"/>
  <c r="W1169" i="1"/>
  <c r="S1169" i="1"/>
  <c r="O1169" i="1"/>
  <c r="P1169" i="1" s="1"/>
  <c r="C1169" i="1"/>
  <c r="AA1168" i="1"/>
  <c r="Y1168" i="1"/>
  <c r="W1168" i="1"/>
  <c r="S1168" i="1"/>
  <c r="O1168" i="1"/>
  <c r="P1168" i="1" s="1"/>
  <c r="C1168" i="1"/>
  <c r="AA1167" i="1"/>
  <c r="Y1167" i="1"/>
  <c r="W1167" i="1"/>
  <c r="S1167" i="1"/>
  <c r="O1167" i="1"/>
  <c r="P1167" i="1" s="1"/>
  <c r="C1167" i="1"/>
  <c r="AA1166" i="1"/>
  <c r="Y1166" i="1"/>
  <c r="W1166" i="1"/>
  <c r="S1166" i="1"/>
  <c r="O1166" i="1"/>
  <c r="P1166" i="1" s="1"/>
  <c r="C1166" i="1"/>
  <c r="AA1165" i="1"/>
  <c r="Y1165" i="1"/>
  <c r="W1165" i="1"/>
  <c r="S1165" i="1"/>
  <c r="O1165" i="1"/>
  <c r="P1165" i="1" s="1"/>
  <c r="C1165" i="1"/>
  <c r="AA1164" i="1"/>
  <c r="Y1164" i="1"/>
  <c r="W1164" i="1"/>
  <c r="S1164" i="1"/>
  <c r="O1164" i="1"/>
  <c r="P1164" i="1" s="1"/>
  <c r="C1164" i="1"/>
  <c r="AA1163" i="1"/>
  <c r="Y1163" i="1"/>
  <c r="W1163" i="1"/>
  <c r="S1163" i="1"/>
  <c r="O1163" i="1"/>
  <c r="P1163" i="1" s="1"/>
  <c r="C1163" i="1"/>
  <c r="AA1162" i="1"/>
  <c r="Y1162" i="1"/>
  <c r="W1162" i="1"/>
  <c r="S1162" i="1"/>
  <c r="O1162" i="1"/>
  <c r="P1162" i="1" s="1"/>
  <c r="C1162" i="1"/>
  <c r="AA1161" i="1"/>
  <c r="Y1161" i="1"/>
  <c r="W1161" i="1"/>
  <c r="S1161" i="1"/>
  <c r="O1161" i="1"/>
  <c r="P1161" i="1" s="1"/>
  <c r="C1161" i="1"/>
  <c r="AA1160" i="1"/>
  <c r="Y1160" i="1"/>
  <c r="W1160" i="1"/>
  <c r="S1160" i="1"/>
  <c r="O1160" i="1"/>
  <c r="P1160" i="1" s="1"/>
  <c r="C1160" i="1"/>
  <c r="AA1159" i="1"/>
  <c r="Y1159" i="1"/>
  <c r="W1159" i="1"/>
  <c r="S1159" i="1"/>
  <c r="O1159" i="1"/>
  <c r="P1159" i="1" s="1"/>
  <c r="C1159" i="1"/>
  <c r="AA1158" i="1"/>
  <c r="Y1158" i="1"/>
  <c r="W1158" i="1"/>
  <c r="S1158" i="1"/>
  <c r="O1158" i="1"/>
  <c r="P1158" i="1" s="1"/>
  <c r="C1158" i="1"/>
  <c r="AA1157" i="1"/>
  <c r="Y1157" i="1"/>
  <c r="W1157" i="1"/>
  <c r="S1157" i="1"/>
  <c r="O1157" i="1"/>
  <c r="P1157" i="1" s="1"/>
  <c r="C1157" i="1"/>
  <c r="AA1156" i="1"/>
  <c r="Y1156" i="1"/>
  <c r="W1156" i="1"/>
  <c r="S1156" i="1"/>
  <c r="O1156" i="1"/>
  <c r="P1156" i="1" s="1"/>
  <c r="C1156" i="1"/>
  <c r="AA1155" i="1"/>
  <c r="Y1155" i="1"/>
  <c r="W1155" i="1"/>
  <c r="S1155" i="1"/>
  <c r="O1155" i="1"/>
  <c r="P1155" i="1" s="1"/>
  <c r="C1155" i="1"/>
  <c r="AA1154" i="1"/>
  <c r="Y1154" i="1"/>
  <c r="W1154" i="1"/>
  <c r="S1154" i="1"/>
  <c r="O1154" i="1"/>
  <c r="P1154" i="1" s="1"/>
  <c r="C1154" i="1"/>
  <c r="AA1153" i="1"/>
  <c r="Y1153" i="1"/>
  <c r="W1153" i="1"/>
  <c r="S1153" i="1"/>
  <c r="O1153" i="1"/>
  <c r="P1153" i="1" s="1"/>
  <c r="C1153" i="1"/>
  <c r="AA1152" i="1"/>
  <c r="Y1152" i="1"/>
  <c r="W1152" i="1"/>
  <c r="S1152" i="1"/>
  <c r="O1152" i="1"/>
  <c r="P1152" i="1" s="1"/>
  <c r="C1152" i="1"/>
  <c r="AA1151" i="1"/>
  <c r="Y1151" i="1"/>
  <c r="W1151" i="1"/>
  <c r="S1151" i="1"/>
  <c r="O1151" i="1"/>
  <c r="P1151" i="1" s="1"/>
  <c r="C1151" i="1"/>
  <c r="AA1150" i="1"/>
  <c r="Y1150" i="1"/>
  <c r="W1150" i="1"/>
  <c r="S1150" i="1"/>
  <c r="O1150" i="1"/>
  <c r="P1150" i="1" s="1"/>
  <c r="C1150" i="1"/>
  <c r="AA1149" i="1"/>
  <c r="Y1149" i="1"/>
  <c r="W1149" i="1"/>
  <c r="S1149" i="1"/>
  <c r="O1149" i="1"/>
  <c r="P1149" i="1" s="1"/>
  <c r="C1149" i="1"/>
  <c r="AA1148" i="1"/>
  <c r="Y1148" i="1"/>
  <c r="W1148" i="1"/>
  <c r="S1148" i="1"/>
  <c r="O1148" i="1"/>
  <c r="P1148" i="1" s="1"/>
  <c r="C1148" i="1"/>
  <c r="AA1147" i="1"/>
  <c r="Y1147" i="1"/>
  <c r="W1147" i="1"/>
  <c r="S1147" i="1"/>
  <c r="O1147" i="1"/>
  <c r="P1147" i="1" s="1"/>
  <c r="C1147" i="1"/>
  <c r="AA1146" i="1"/>
  <c r="Y1146" i="1"/>
  <c r="W1146" i="1"/>
  <c r="S1146" i="1"/>
  <c r="O1146" i="1"/>
  <c r="P1146" i="1" s="1"/>
  <c r="C1146" i="1"/>
  <c r="AA1145" i="1"/>
  <c r="Y1145" i="1"/>
  <c r="W1145" i="1"/>
  <c r="S1145" i="1"/>
  <c r="O1145" i="1"/>
  <c r="P1145" i="1" s="1"/>
  <c r="C1145" i="1"/>
  <c r="AA1144" i="1"/>
  <c r="Y1144" i="1"/>
  <c r="W1144" i="1"/>
  <c r="S1144" i="1"/>
  <c r="O1144" i="1"/>
  <c r="P1144" i="1" s="1"/>
  <c r="C1144" i="1"/>
  <c r="AA1143" i="1"/>
  <c r="Y1143" i="1"/>
  <c r="W1143" i="1"/>
  <c r="S1143" i="1"/>
  <c r="O1143" i="1"/>
  <c r="P1143" i="1" s="1"/>
  <c r="C1143" i="1"/>
  <c r="AA1142" i="1"/>
  <c r="Y1142" i="1"/>
  <c r="W1142" i="1"/>
  <c r="S1142" i="1"/>
  <c r="O1142" i="1"/>
  <c r="P1142" i="1" s="1"/>
  <c r="C1142" i="1"/>
  <c r="AA1141" i="1"/>
  <c r="Y1141" i="1"/>
  <c r="W1141" i="1"/>
  <c r="S1141" i="1"/>
  <c r="O1141" i="1"/>
  <c r="P1141" i="1" s="1"/>
  <c r="C1141" i="1"/>
  <c r="AA1140" i="1"/>
  <c r="Y1140" i="1"/>
  <c r="W1140" i="1"/>
  <c r="S1140" i="1"/>
  <c r="O1140" i="1"/>
  <c r="P1140" i="1" s="1"/>
  <c r="C1140" i="1"/>
  <c r="AA1139" i="1"/>
  <c r="Y1139" i="1"/>
  <c r="W1139" i="1"/>
  <c r="S1139" i="1"/>
  <c r="O1139" i="1"/>
  <c r="P1139" i="1" s="1"/>
  <c r="C1139" i="1"/>
  <c r="AA1138" i="1"/>
  <c r="Y1138" i="1"/>
  <c r="W1138" i="1"/>
  <c r="S1138" i="1"/>
  <c r="O1138" i="1"/>
  <c r="P1138" i="1" s="1"/>
  <c r="C1138" i="1"/>
  <c r="AA1137" i="1"/>
  <c r="Y1137" i="1"/>
  <c r="W1137" i="1"/>
  <c r="S1137" i="1"/>
  <c r="O1137" i="1"/>
  <c r="P1137" i="1" s="1"/>
  <c r="C1137" i="1"/>
  <c r="AA1136" i="1"/>
  <c r="Y1136" i="1"/>
  <c r="W1136" i="1"/>
  <c r="S1136" i="1"/>
  <c r="O1136" i="1"/>
  <c r="P1136" i="1" s="1"/>
  <c r="C1136" i="1"/>
  <c r="AA1135" i="1"/>
  <c r="Y1135" i="1"/>
  <c r="W1135" i="1"/>
  <c r="S1135" i="1"/>
  <c r="O1135" i="1"/>
  <c r="P1135" i="1" s="1"/>
  <c r="C1135" i="1"/>
  <c r="AA1134" i="1"/>
  <c r="Y1134" i="1"/>
  <c r="W1134" i="1"/>
  <c r="S1134" i="1"/>
  <c r="O1134" i="1"/>
  <c r="P1134" i="1" s="1"/>
  <c r="C1134" i="1"/>
  <c r="AA1133" i="1"/>
  <c r="Y1133" i="1"/>
  <c r="W1133" i="1"/>
  <c r="S1133" i="1"/>
  <c r="O1133" i="1"/>
  <c r="P1133" i="1" s="1"/>
  <c r="C1133" i="1"/>
  <c r="AA1132" i="1"/>
  <c r="Y1132" i="1"/>
  <c r="W1132" i="1"/>
  <c r="S1132" i="1"/>
  <c r="O1132" i="1"/>
  <c r="P1132" i="1" s="1"/>
  <c r="C1132" i="1"/>
  <c r="AA1131" i="1"/>
  <c r="Y1131" i="1"/>
  <c r="W1131" i="1"/>
  <c r="S1131" i="1"/>
  <c r="O1131" i="1"/>
  <c r="P1131" i="1" s="1"/>
  <c r="C1131" i="1"/>
  <c r="AA1130" i="1"/>
  <c r="Y1130" i="1"/>
  <c r="W1130" i="1"/>
  <c r="S1130" i="1"/>
  <c r="O1130" i="1"/>
  <c r="P1130" i="1" s="1"/>
  <c r="C1130" i="1"/>
  <c r="AA1129" i="1"/>
  <c r="Y1129" i="1"/>
  <c r="W1129" i="1"/>
  <c r="S1129" i="1"/>
  <c r="O1129" i="1"/>
  <c r="P1129" i="1" s="1"/>
  <c r="C1129" i="1"/>
  <c r="AA1128" i="1"/>
  <c r="Y1128" i="1"/>
  <c r="W1128" i="1"/>
  <c r="S1128" i="1"/>
  <c r="O1128" i="1"/>
  <c r="P1128" i="1" s="1"/>
  <c r="C1128" i="1"/>
  <c r="AA1127" i="1"/>
  <c r="Y1127" i="1"/>
  <c r="W1127" i="1"/>
  <c r="S1127" i="1"/>
  <c r="O1127" i="1"/>
  <c r="P1127" i="1" s="1"/>
  <c r="C1127" i="1"/>
  <c r="AA1126" i="1"/>
  <c r="Y1126" i="1"/>
  <c r="W1126" i="1"/>
  <c r="S1126" i="1"/>
  <c r="O1126" i="1"/>
  <c r="P1126" i="1" s="1"/>
  <c r="C1126" i="1"/>
  <c r="AA1125" i="1"/>
  <c r="Y1125" i="1"/>
  <c r="W1125" i="1"/>
  <c r="S1125" i="1"/>
  <c r="O1125" i="1"/>
  <c r="P1125" i="1" s="1"/>
  <c r="C1125" i="1"/>
  <c r="AA1124" i="1"/>
  <c r="Y1124" i="1"/>
  <c r="W1124" i="1"/>
  <c r="S1124" i="1"/>
  <c r="O1124" i="1"/>
  <c r="P1124" i="1" s="1"/>
  <c r="C1124" i="1"/>
  <c r="AA1123" i="1"/>
  <c r="Y1123" i="1"/>
  <c r="W1123" i="1"/>
  <c r="S1123" i="1"/>
  <c r="O1123" i="1"/>
  <c r="P1123" i="1" s="1"/>
  <c r="C1123" i="1"/>
  <c r="AA1122" i="1"/>
  <c r="Y1122" i="1"/>
  <c r="W1122" i="1"/>
  <c r="S1122" i="1"/>
  <c r="O1122" i="1"/>
  <c r="P1122" i="1" s="1"/>
  <c r="C1122" i="1"/>
  <c r="AA1121" i="1"/>
  <c r="Y1121" i="1"/>
  <c r="W1121" i="1"/>
  <c r="S1121" i="1"/>
  <c r="O1121" i="1"/>
  <c r="P1121" i="1" s="1"/>
  <c r="C1121" i="1"/>
  <c r="AA1120" i="1"/>
  <c r="Y1120" i="1"/>
  <c r="W1120" i="1"/>
  <c r="S1120" i="1"/>
  <c r="O1120" i="1"/>
  <c r="P1120" i="1" s="1"/>
  <c r="C1120" i="1"/>
  <c r="AA1119" i="1"/>
  <c r="Y1119" i="1"/>
  <c r="W1119" i="1"/>
  <c r="S1119" i="1"/>
  <c r="O1119" i="1"/>
  <c r="P1119" i="1" s="1"/>
  <c r="C1119" i="1"/>
  <c r="AA1118" i="1"/>
  <c r="Y1118" i="1"/>
  <c r="W1118" i="1"/>
  <c r="S1118" i="1"/>
  <c r="O1118" i="1"/>
  <c r="P1118" i="1" s="1"/>
  <c r="C1118" i="1"/>
  <c r="AA1117" i="1"/>
  <c r="Y1117" i="1"/>
  <c r="W1117" i="1"/>
  <c r="S1117" i="1"/>
  <c r="O1117" i="1"/>
  <c r="P1117" i="1" s="1"/>
  <c r="C1117" i="1"/>
  <c r="AA1116" i="1"/>
  <c r="Y1116" i="1"/>
  <c r="W1116" i="1"/>
  <c r="S1116" i="1"/>
  <c r="O1116" i="1"/>
  <c r="P1116" i="1" s="1"/>
  <c r="C1116" i="1"/>
  <c r="AA1115" i="1"/>
  <c r="Y1115" i="1"/>
  <c r="W1115" i="1"/>
  <c r="S1115" i="1"/>
  <c r="O1115" i="1"/>
  <c r="P1115" i="1" s="1"/>
  <c r="C1115" i="1"/>
  <c r="AA1114" i="1"/>
  <c r="Y1114" i="1"/>
  <c r="W1114" i="1"/>
  <c r="S1114" i="1"/>
  <c r="O1114" i="1"/>
  <c r="P1114" i="1" s="1"/>
  <c r="C1114" i="1"/>
  <c r="AA1113" i="1"/>
  <c r="Y1113" i="1"/>
  <c r="W1113" i="1"/>
  <c r="S1113" i="1"/>
  <c r="O1113" i="1"/>
  <c r="P1113" i="1" s="1"/>
  <c r="C1113" i="1"/>
  <c r="AA1112" i="1"/>
  <c r="Y1112" i="1"/>
  <c r="W1112" i="1"/>
  <c r="S1112" i="1"/>
  <c r="O1112" i="1"/>
  <c r="P1112" i="1" s="1"/>
  <c r="C1112" i="1"/>
  <c r="AA1111" i="1"/>
  <c r="Y1111" i="1"/>
  <c r="W1111" i="1"/>
  <c r="S1111" i="1"/>
  <c r="O1111" i="1"/>
  <c r="P1111" i="1" s="1"/>
  <c r="C1111" i="1"/>
  <c r="AA1110" i="1"/>
  <c r="Y1110" i="1"/>
  <c r="W1110" i="1"/>
  <c r="S1110" i="1"/>
  <c r="O1110" i="1"/>
  <c r="P1110" i="1" s="1"/>
  <c r="C1110" i="1"/>
  <c r="AA1109" i="1"/>
  <c r="Y1109" i="1"/>
  <c r="W1109" i="1"/>
  <c r="S1109" i="1"/>
  <c r="O1109" i="1"/>
  <c r="P1109" i="1" s="1"/>
  <c r="C1109" i="1"/>
  <c r="AA1108" i="1"/>
  <c r="Y1108" i="1"/>
  <c r="W1108" i="1"/>
  <c r="S1108" i="1"/>
  <c r="O1108" i="1"/>
  <c r="P1108" i="1" s="1"/>
  <c r="C1108" i="1"/>
  <c r="AA1107" i="1"/>
  <c r="Y1107" i="1"/>
  <c r="W1107" i="1"/>
  <c r="S1107" i="1"/>
  <c r="O1107" i="1"/>
  <c r="P1107" i="1" s="1"/>
  <c r="C1107" i="1"/>
  <c r="AA1106" i="1"/>
  <c r="Y1106" i="1"/>
  <c r="W1106" i="1"/>
  <c r="S1106" i="1"/>
  <c r="O1106" i="1"/>
  <c r="P1106" i="1" s="1"/>
  <c r="C1106" i="1"/>
  <c r="AA1105" i="1"/>
  <c r="Y1105" i="1"/>
  <c r="W1105" i="1"/>
  <c r="S1105" i="1"/>
  <c r="O1105" i="1"/>
  <c r="P1105" i="1" s="1"/>
  <c r="C1105" i="1"/>
  <c r="AA1104" i="1"/>
  <c r="Y1104" i="1"/>
  <c r="W1104" i="1"/>
  <c r="S1104" i="1"/>
  <c r="O1104" i="1"/>
  <c r="P1104" i="1" s="1"/>
  <c r="C1104" i="1"/>
  <c r="AA1103" i="1"/>
  <c r="Y1103" i="1"/>
  <c r="W1103" i="1"/>
  <c r="S1103" i="1"/>
  <c r="O1103" i="1"/>
  <c r="P1103" i="1" s="1"/>
  <c r="C1103" i="1"/>
  <c r="AA1102" i="1"/>
  <c r="Y1102" i="1"/>
  <c r="W1102" i="1"/>
  <c r="S1102" i="1"/>
  <c r="O1102" i="1"/>
  <c r="P1102" i="1" s="1"/>
  <c r="C1102" i="1"/>
  <c r="AA1101" i="1"/>
  <c r="Y1101" i="1"/>
  <c r="W1101" i="1"/>
  <c r="S1101" i="1"/>
  <c r="O1101" i="1"/>
  <c r="P1101" i="1" s="1"/>
  <c r="C1101" i="1"/>
  <c r="AA1100" i="1"/>
  <c r="Y1100" i="1"/>
  <c r="W1100" i="1"/>
  <c r="S1100" i="1"/>
  <c r="O1100" i="1"/>
  <c r="P1100" i="1" s="1"/>
  <c r="C1100" i="1"/>
  <c r="AA1099" i="1"/>
  <c r="Y1099" i="1"/>
  <c r="W1099" i="1"/>
  <c r="S1099" i="1"/>
  <c r="O1099" i="1"/>
  <c r="P1099" i="1" s="1"/>
  <c r="C1099" i="1"/>
  <c r="AA1098" i="1"/>
  <c r="Y1098" i="1"/>
  <c r="W1098" i="1"/>
  <c r="S1098" i="1"/>
  <c r="O1098" i="1"/>
  <c r="P1098" i="1" s="1"/>
  <c r="C1098" i="1"/>
  <c r="AA1097" i="1"/>
  <c r="Y1097" i="1"/>
  <c r="W1097" i="1"/>
  <c r="S1097" i="1"/>
  <c r="O1097" i="1"/>
  <c r="P1097" i="1" s="1"/>
  <c r="C1097" i="1"/>
  <c r="AA1096" i="1"/>
  <c r="Y1096" i="1"/>
  <c r="W1096" i="1"/>
  <c r="S1096" i="1"/>
  <c r="O1096" i="1"/>
  <c r="P1096" i="1" s="1"/>
  <c r="C1096" i="1"/>
  <c r="AA1095" i="1"/>
  <c r="Y1095" i="1"/>
  <c r="W1095" i="1"/>
  <c r="S1095" i="1"/>
  <c r="O1095" i="1"/>
  <c r="P1095" i="1" s="1"/>
  <c r="C1095" i="1"/>
  <c r="AA1094" i="1"/>
  <c r="Y1094" i="1"/>
  <c r="W1094" i="1"/>
  <c r="S1094" i="1"/>
  <c r="O1094" i="1"/>
  <c r="P1094" i="1" s="1"/>
  <c r="C1094" i="1"/>
  <c r="AA1093" i="1"/>
  <c r="Y1093" i="1"/>
  <c r="W1093" i="1"/>
  <c r="S1093" i="1"/>
  <c r="O1093" i="1"/>
  <c r="P1093" i="1" s="1"/>
  <c r="C1093" i="1"/>
  <c r="AA1092" i="1"/>
  <c r="Y1092" i="1"/>
  <c r="W1092" i="1"/>
  <c r="S1092" i="1"/>
  <c r="O1092" i="1"/>
  <c r="P1092" i="1" s="1"/>
  <c r="C1092" i="1"/>
  <c r="AA1091" i="1"/>
  <c r="Y1091" i="1"/>
  <c r="W1091" i="1"/>
  <c r="S1091" i="1"/>
  <c r="O1091" i="1"/>
  <c r="P1091" i="1" s="1"/>
  <c r="C1091" i="1"/>
  <c r="AA1090" i="1"/>
  <c r="Y1090" i="1"/>
  <c r="W1090" i="1"/>
  <c r="S1090" i="1"/>
  <c r="O1090" i="1"/>
  <c r="P1090" i="1" s="1"/>
  <c r="C1090" i="1"/>
  <c r="AA1089" i="1"/>
  <c r="Y1089" i="1"/>
  <c r="W1089" i="1"/>
  <c r="S1089" i="1"/>
  <c r="O1089" i="1"/>
  <c r="P1089" i="1" s="1"/>
  <c r="C1089" i="1"/>
  <c r="AA1088" i="1"/>
  <c r="Y1088" i="1"/>
  <c r="W1088" i="1"/>
  <c r="S1088" i="1"/>
  <c r="O1088" i="1"/>
  <c r="P1088" i="1" s="1"/>
  <c r="C1088" i="1"/>
  <c r="AA1087" i="1"/>
  <c r="Y1087" i="1"/>
  <c r="W1087" i="1"/>
  <c r="S1087" i="1"/>
  <c r="O1087" i="1"/>
  <c r="P1087" i="1" s="1"/>
  <c r="C1087" i="1"/>
  <c r="AA1086" i="1"/>
  <c r="Y1086" i="1"/>
  <c r="W1086" i="1"/>
  <c r="S1086" i="1"/>
  <c r="O1086" i="1"/>
  <c r="P1086" i="1" s="1"/>
  <c r="C1086" i="1"/>
  <c r="AA1085" i="1"/>
  <c r="Y1085" i="1"/>
  <c r="W1085" i="1"/>
  <c r="S1085" i="1"/>
  <c r="O1085" i="1"/>
  <c r="P1085" i="1" s="1"/>
  <c r="C1085" i="1"/>
  <c r="AA1084" i="1"/>
  <c r="Y1084" i="1"/>
  <c r="W1084" i="1"/>
  <c r="S1084" i="1"/>
  <c r="O1084" i="1"/>
  <c r="P1084" i="1" s="1"/>
  <c r="C1084" i="1"/>
  <c r="AA1083" i="1"/>
  <c r="Y1083" i="1"/>
  <c r="W1083" i="1"/>
  <c r="S1083" i="1"/>
  <c r="O1083" i="1"/>
  <c r="P1083" i="1" s="1"/>
  <c r="C1083" i="1"/>
  <c r="AA1082" i="1"/>
  <c r="Y1082" i="1"/>
  <c r="W1082" i="1"/>
  <c r="S1082" i="1"/>
  <c r="O1082" i="1"/>
  <c r="P1082" i="1" s="1"/>
  <c r="C1082" i="1"/>
  <c r="AA1081" i="1"/>
  <c r="Y1081" i="1"/>
  <c r="W1081" i="1"/>
  <c r="S1081" i="1"/>
  <c r="O1081" i="1"/>
  <c r="P1081" i="1" s="1"/>
  <c r="C1081" i="1"/>
  <c r="AA1080" i="1"/>
  <c r="Y1080" i="1"/>
  <c r="W1080" i="1"/>
  <c r="S1080" i="1"/>
  <c r="O1080" i="1"/>
  <c r="P1080" i="1" s="1"/>
  <c r="C1080" i="1"/>
  <c r="AA1079" i="1"/>
  <c r="Y1079" i="1"/>
  <c r="W1079" i="1"/>
  <c r="S1079" i="1"/>
  <c r="O1079" i="1"/>
  <c r="P1079" i="1" s="1"/>
  <c r="C1079" i="1"/>
  <c r="AA1078" i="1"/>
  <c r="Y1078" i="1"/>
  <c r="W1078" i="1"/>
  <c r="S1078" i="1"/>
  <c r="O1078" i="1"/>
  <c r="P1078" i="1" s="1"/>
  <c r="C1078" i="1"/>
  <c r="AA1077" i="1"/>
  <c r="Y1077" i="1"/>
  <c r="W1077" i="1"/>
  <c r="S1077" i="1"/>
  <c r="O1077" i="1"/>
  <c r="P1077" i="1" s="1"/>
  <c r="C1077" i="1"/>
  <c r="AA1076" i="1"/>
  <c r="Y1076" i="1"/>
  <c r="W1076" i="1"/>
  <c r="S1076" i="1"/>
  <c r="O1076" i="1"/>
  <c r="P1076" i="1" s="1"/>
  <c r="C1076" i="1"/>
  <c r="AA1075" i="1"/>
  <c r="Y1075" i="1"/>
  <c r="W1075" i="1"/>
  <c r="S1075" i="1"/>
  <c r="O1075" i="1"/>
  <c r="P1075" i="1" s="1"/>
  <c r="C1075" i="1"/>
  <c r="AA1074" i="1"/>
  <c r="Y1074" i="1"/>
  <c r="W1074" i="1"/>
  <c r="S1074" i="1"/>
  <c r="O1074" i="1"/>
  <c r="P1074" i="1" s="1"/>
  <c r="C1074" i="1"/>
  <c r="AA1073" i="1"/>
  <c r="Y1073" i="1"/>
  <c r="W1073" i="1"/>
  <c r="S1073" i="1"/>
  <c r="O1073" i="1"/>
  <c r="P1073" i="1" s="1"/>
  <c r="C1073" i="1"/>
  <c r="AA1072" i="1"/>
  <c r="Y1072" i="1"/>
  <c r="W1072" i="1"/>
  <c r="S1072" i="1"/>
  <c r="O1072" i="1"/>
  <c r="P1072" i="1" s="1"/>
  <c r="C1072" i="1"/>
  <c r="AA1071" i="1"/>
  <c r="Y1071" i="1"/>
  <c r="W1071" i="1"/>
  <c r="S1071" i="1"/>
  <c r="O1071" i="1"/>
  <c r="P1071" i="1" s="1"/>
  <c r="C1071" i="1"/>
  <c r="AA1070" i="1"/>
  <c r="Y1070" i="1"/>
  <c r="W1070" i="1"/>
  <c r="S1070" i="1"/>
  <c r="O1070" i="1"/>
  <c r="P1070" i="1" s="1"/>
  <c r="C1070" i="1"/>
  <c r="AA1069" i="1"/>
  <c r="Y1069" i="1"/>
  <c r="W1069" i="1"/>
  <c r="S1069" i="1"/>
  <c r="O1069" i="1"/>
  <c r="P1069" i="1" s="1"/>
  <c r="C1069" i="1"/>
  <c r="AA1068" i="1"/>
  <c r="Y1068" i="1"/>
  <c r="W1068" i="1"/>
  <c r="S1068" i="1"/>
  <c r="O1068" i="1"/>
  <c r="P1068" i="1" s="1"/>
  <c r="C1068" i="1"/>
  <c r="AA1067" i="1"/>
  <c r="Y1067" i="1"/>
  <c r="W1067" i="1"/>
  <c r="S1067" i="1"/>
  <c r="O1067" i="1"/>
  <c r="P1067" i="1" s="1"/>
  <c r="C1067" i="1"/>
  <c r="AA1066" i="1"/>
  <c r="Y1066" i="1"/>
  <c r="W1066" i="1"/>
  <c r="S1066" i="1"/>
  <c r="O1066" i="1"/>
  <c r="P1066" i="1" s="1"/>
  <c r="C1066" i="1"/>
  <c r="AA1065" i="1"/>
  <c r="Y1065" i="1"/>
  <c r="W1065" i="1"/>
  <c r="S1065" i="1"/>
  <c r="O1065" i="1"/>
  <c r="P1065" i="1" s="1"/>
  <c r="C1065" i="1"/>
  <c r="AA1064" i="1"/>
  <c r="Y1064" i="1"/>
  <c r="W1064" i="1"/>
  <c r="S1064" i="1"/>
  <c r="O1064" i="1"/>
  <c r="P1064" i="1" s="1"/>
  <c r="C1064" i="1"/>
  <c r="AA1063" i="1"/>
  <c r="Y1063" i="1"/>
  <c r="W1063" i="1"/>
  <c r="S1063" i="1"/>
  <c r="O1063" i="1"/>
  <c r="P1063" i="1" s="1"/>
  <c r="C1063" i="1"/>
  <c r="AA1062" i="1"/>
  <c r="Y1062" i="1"/>
  <c r="W1062" i="1"/>
  <c r="S1062" i="1"/>
  <c r="O1062" i="1"/>
  <c r="P1062" i="1" s="1"/>
  <c r="C1062" i="1"/>
  <c r="AA1061" i="1"/>
  <c r="Y1061" i="1"/>
  <c r="W1061" i="1"/>
  <c r="S1061" i="1"/>
  <c r="O1061" i="1"/>
  <c r="P1061" i="1" s="1"/>
  <c r="C1061" i="1"/>
  <c r="AA1060" i="1"/>
  <c r="Y1060" i="1"/>
  <c r="W1060" i="1"/>
  <c r="S1060" i="1"/>
  <c r="O1060" i="1"/>
  <c r="P1060" i="1" s="1"/>
  <c r="C1060" i="1"/>
  <c r="AA1059" i="1"/>
  <c r="Y1059" i="1"/>
  <c r="W1059" i="1"/>
  <c r="S1059" i="1"/>
  <c r="O1059" i="1"/>
  <c r="P1059" i="1" s="1"/>
  <c r="C1059" i="1"/>
  <c r="AA1058" i="1"/>
  <c r="Y1058" i="1"/>
  <c r="W1058" i="1"/>
  <c r="S1058" i="1"/>
  <c r="O1058" i="1"/>
  <c r="P1058" i="1" s="1"/>
  <c r="C1058" i="1"/>
  <c r="AA1057" i="1"/>
  <c r="Y1057" i="1"/>
  <c r="W1057" i="1"/>
  <c r="S1057" i="1"/>
  <c r="O1057" i="1"/>
  <c r="P1057" i="1" s="1"/>
  <c r="C1057" i="1"/>
  <c r="AA1056" i="1"/>
  <c r="Y1056" i="1"/>
  <c r="W1056" i="1"/>
  <c r="S1056" i="1"/>
  <c r="O1056" i="1"/>
  <c r="P1056" i="1" s="1"/>
  <c r="C1056" i="1"/>
  <c r="AA1055" i="1"/>
  <c r="Y1055" i="1"/>
  <c r="W1055" i="1"/>
  <c r="S1055" i="1"/>
  <c r="O1055" i="1"/>
  <c r="P1055" i="1" s="1"/>
  <c r="C1055" i="1"/>
  <c r="AA1054" i="1"/>
  <c r="Y1054" i="1"/>
  <c r="W1054" i="1"/>
  <c r="S1054" i="1"/>
  <c r="O1054" i="1"/>
  <c r="P1054" i="1" s="1"/>
  <c r="C1054" i="1"/>
  <c r="AA1053" i="1"/>
  <c r="Y1053" i="1"/>
  <c r="W1053" i="1"/>
  <c r="S1053" i="1"/>
  <c r="O1053" i="1"/>
  <c r="P1053" i="1" s="1"/>
  <c r="C1053" i="1"/>
  <c r="AA1052" i="1"/>
  <c r="Y1052" i="1"/>
  <c r="W1052" i="1"/>
  <c r="S1052" i="1"/>
  <c r="O1052" i="1"/>
  <c r="P1052" i="1" s="1"/>
  <c r="C1052" i="1"/>
  <c r="AA1051" i="1"/>
  <c r="Y1051" i="1"/>
  <c r="W1051" i="1"/>
  <c r="S1051" i="1"/>
  <c r="O1051" i="1"/>
  <c r="P1051" i="1" s="1"/>
  <c r="C1051" i="1"/>
  <c r="AA1050" i="1"/>
  <c r="Y1050" i="1"/>
  <c r="W1050" i="1"/>
  <c r="S1050" i="1"/>
  <c r="O1050" i="1"/>
  <c r="P1050" i="1" s="1"/>
  <c r="C1050" i="1"/>
  <c r="AA1049" i="1"/>
  <c r="Y1049" i="1"/>
  <c r="W1049" i="1"/>
  <c r="S1049" i="1"/>
  <c r="O1049" i="1"/>
  <c r="P1049" i="1" s="1"/>
  <c r="C1049" i="1"/>
  <c r="AA1048" i="1"/>
  <c r="Y1048" i="1"/>
  <c r="W1048" i="1"/>
  <c r="S1048" i="1"/>
  <c r="O1048" i="1"/>
  <c r="P1048" i="1" s="1"/>
  <c r="C1048" i="1"/>
  <c r="AA1047" i="1"/>
  <c r="Y1047" i="1"/>
  <c r="W1047" i="1"/>
  <c r="S1047" i="1"/>
  <c r="O1047" i="1"/>
  <c r="P1047" i="1" s="1"/>
  <c r="C1047" i="1"/>
  <c r="AA1046" i="1"/>
  <c r="Y1046" i="1"/>
  <c r="W1046" i="1"/>
  <c r="S1046" i="1"/>
  <c r="O1046" i="1"/>
  <c r="P1046" i="1" s="1"/>
  <c r="C1046" i="1"/>
  <c r="AA1045" i="1"/>
  <c r="Y1045" i="1"/>
  <c r="W1045" i="1"/>
  <c r="S1045" i="1"/>
  <c r="O1045" i="1"/>
  <c r="P1045" i="1" s="1"/>
  <c r="C1045" i="1"/>
  <c r="AA1044" i="1"/>
  <c r="Y1044" i="1"/>
  <c r="W1044" i="1"/>
  <c r="S1044" i="1"/>
  <c r="O1044" i="1"/>
  <c r="P1044" i="1" s="1"/>
  <c r="C1044" i="1"/>
  <c r="AA1043" i="1"/>
  <c r="Y1043" i="1"/>
  <c r="W1043" i="1"/>
  <c r="S1043" i="1"/>
  <c r="O1043" i="1"/>
  <c r="P1043" i="1" s="1"/>
  <c r="C1043" i="1"/>
  <c r="AA1042" i="1"/>
  <c r="Y1042" i="1"/>
  <c r="W1042" i="1"/>
  <c r="S1042" i="1"/>
  <c r="O1042" i="1"/>
  <c r="P1042" i="1" s="1"/>
  <c r="C1042" i="1"/>
  <c r="AA1041" i="1"/>
  <c r="Y1041" i="1"/>
  <c r="W1041" i="1"/>
  <c r="S1041" i="1"/>
  <c r="O1041" i="1"/>
  <c r="P1041" i="1" s="1"/>
  <c r="C1041" i="1"/>
  <c r="AA1040" i="1"/>
  <c r="Y1040" i="1"/>
  <c r="W1040" i="1"/>
  <c r="S1040" i="1"/>
  <c r="O1040" i="1"/>
  <c r="P1040" i="1" s="1"/>
  <c r="C1040" i="1"/>
  <c r="AA1039" i="1"/>
  <c r="Y1039" i="1"/>
  <c r="W1039" i="1"/>
  <c r="S1039" i="1"/>
  <c r="O1039" i="1"/>
  <c r="P1039" i="1" s="1"/>
  <c r="C1039" i="1"/>
  <c r="AA1038" i="1"/>
  <c r="Y1038" i="1"/>
  <c r="W1038" i="1"/>
  <c r="S1038" i="1"/>
  <c r="O1038" i="1"/>
  <c r="P1038" i="1" s="1"/>
  <c r="C1038" i="1"/>
  <c r="AA1037" i="1"/>
  <c r="Y1037" i="1"/>
  <c r="W1037" i="1"/>
  <c r="S1037" i="1"/>
  <c r="O1037" i="1"/>
  <c r="P1037" i="1" s="1"/>
  <c r="C1037" i="1"/>
  <c r="AA1036" i="1"/>
  <c r="Y1036" i="1"/>
  <c r="W1036" i="1"/>
  <c r="S1036" i="1"/>
  <c r="O1036" i="1"/>
  <c r="P1036" i="1" s="1"/>
  <c r="C1036" i="1"/>
  <c r="AA1035" i="1"/>
  <c r="Y1035" i="1"/>
  <c r="W1035" i="1"/>
  <c r="S1035" i="1"/>
  <c r="O1035" i="1"/>
  <c r="P1035" i="1" s="1"/>
  <c r="C1035" i="1"/>
  <c r="AA1034" i="1"/>
  <c r="Y1034" i="1"/>
  <c r="W1034" i="1"/>
  <c r="S1034" i="1"/>
  <c r="O1034" i="1"/>
  <c r="P1034" i="1" s="1"/>
  <c r="C1034" i="1"/>
  <c r="AA1033" i="1"/>
  <c r="Y1033" i="1"/>
  <c r="W1033" i="1"/>
  <c r="S1033" i="1"/>
  <c r="O1033" i="1"/>
  <c r="P1033" i="1" s="1"/>
  <c r="C1033" i="1"/>
  <c r="AA1032" i="1"/>
  <c r="Y1032" i="1"/>
  <c r="W1032" i="1"/>
  <c r="S1032" i="1"/>
  <c r="O1032" i="1"/>
  <c r="P1032" i="1" s="1"/>
  <c r="C1032" i="1"/>
  <c r="AA1031" i="1"/>
  <c r="Y1031" i="1"/>
  <c r="W1031" i="1"/>
  <c r="S1031" i="1"/>
  <c r="O1031" i="1"/>
  <c r="P1031" i="1" s="1"/>
  <c r="C1031" i="1"/>
  <c r="AA1030" i="1"/>
  <c r="Y1030" i="1"/>
  <c r="W1030" i="1"/>
  <c r="S1030" i="1"/>
  <c r="O1030" i="1"/>
  <c r="P1030" i="1" s="1"/>
  <c r="C1030" i="1"/>
  <c r="AA1029" i="1"/>
  <c r="Y1029" i="1"/>
  <c r="W1029" i="1"/>
  <c r="S1029" i="1"/>
  <c r="O1029" i="1"/>
  <c r="P1029" i="1" s="1"/>
  <c r="C1029" i="1"/>
  <c r="AA1028" i="1"/>
  <c r="Y1028" i="1"/>
  <c r="W1028" i="1"/>
  <c r="S1028" i="1"/>
  <c r="O1028" i="1"/>
  <c r="P1028" i="1" s="1"/>
  <c r="C1028" i="1"/>
  <c r="AA1027" i="1"/>
  <c r="Y1027" i="1"/>
  <c r="W1027" i="1"/>
  <c r="S1027" i="1"/>
  <c r="O1027" i="1"/>
  <c r="P1027" i="1" s="1"/>
  <c r="C1027" i="1"/>
  <c r="AA1026" i="1"/>
  <c r="Y1026" i="1"/>
  <c r="W1026" i="1"/>
  <c r="S1026" i="1"/>
  <c r="O1026" i="1"/>
  <c r="P1026" i="1" s="1"/>
  <c r="C1026" i="1"/>
  <c r="AA1025" i="1"/>
  <c r="Y1025" i="1"/>
  <c r="W1025" i="1"/>
  <c r="S1025" i="1"/>
  <c r="O1025" i="1"/>
  <c r="P1025" i="1" s="1"/>
  <c r="C1025" i="1"/>
  <c r="AA1024" i="1"/>
  <c r="Y1024" i="1"/>
  <c r="W1024" i="1"/>
  <c r="S1024" i="1"/>
  <c r="O1024" i="1"/>
  <c r="P1024" i="1" s="1"/>
  <c r="C1024" i="1"/>
  <c r="AA1023" i="1"/>
  <c r="Y1023" i="1"/>
  <c r="W1023" i="1"/>
  <c r="S1023" i="1"/>
  <c r="O1023" i="1"/>
  <c r="P1023" i="1" s="1"/>
  <c r="C1023" i="1"/>
  <c r="AA1022" i="1"/>
  <c r="Y1022" i="1"/>
  <c r="W1022" i="1"/>
  <c r="S1022" i="1"/>
  <c r="O1022" i="1"/>
  <c r="P1022" i="1" s="1"/>
  <c r="C1022" i="1"/>
  <c r="AA1021" i="1"/>
  <c r="Y1021" i="1"/>
  <c r="W1021" i="1"/>
  <c r="S1021" i="1"/>
  <c r="O1021" i="1"/>
  <c r="P1021" i="1" s="1"/>
  <c r="C1021" i="1"/>
  <c r="AA1020" i="1"/>
  <c r="Y1020" i="1"/>
  <c r="W1020" i="1"/>
  <c r="S1020" i="1"/>
  <c r="O1020" i="1"/>
  <c r="P1020" i="1" s="1"/>
  <c r="C1020" i="1"/>
  <c r="AA1019" i="1"/>
  <c r="Y1019" i="1"/>
  <c r="W1019" i="1"/>
  <c r="S1019" i="1"/>
  <c r="O1019" i="1"/>
  <c r="P1019" i="1" s="1"/>
  <c r="C1019" i="1"/>
  <c r="AA1018" i="1"/>
  <c r="Y1018" i="1"/>
  <c r="W1018" i="1"/>
  <c r="S1018" i="1"/>
  <c r="O1018" i="1"/>
  <c r="P1018" i="1" s="1"/>
  <c r="C1018" i="1"/>
  <c r="AA1017" i="1"/>
  <c r="Y1017" i="1"/>
  <c r="W1017" i="1"/>
  <c r="S1017" i="1"/>
  <c r="O1017" i="1"/>
  <c r="P1017" i="1" s="1"/>
  <c r="C1017" i="1"/>
  <c r="AA1016" i="1"/>
  <c r="Y1016" i="1"/>
  <c r="W1016" i="1"/>
  <c r="S1016" i="1"/>
  <c r="O1016" i="1"/>
  <c r="P1016" i="1" s="1"/>
  <c r="C1016" i="1"/>
  <c r="AA1015" i="1"/>
  <c r="Y1015" i="1"/>
  <c r="W1015" i="1"/>
  <c r="S1015" i="1"/>
  <c r="O1015" i="1"/>
  <c r="P1015" i="1" s="1"/>
  <c r="C1015" i="1"/>
  <c r="AA1014" i="1"/>
  <c r="Y1014" i="1"/>
  <c r="W1014" i="1"/>
  <c r="S1014" i="1"/>
  <c r="O1014" i="1"/>
  <c r="P1014" i="1" s="1"/>
  <c r="C1014" i="1"/>
  <c r="AA1013" i="1"/>
  <c r="Y1013" i="1"/>
  <c r="W1013" i="1"/>
  <c r="S1013" i="1"/>
  <c r="O1013" i="1"/>
  <c r="P1013" i="1" s="1"/>
  <c r="C1013" i="1"/>
  <c r="AA1012" i="1"/>
  <c r="Y1012" i="1"/>
  <c r="W1012" i="1"/>
  <c r="S1012" i="1"/>
  <c r="O1012" i="1"/>
  <c r="P1012" i="1" s="1"/>
  <c r="C1012" i="1"/>
  <c r="AA1011" i="1"/>
  <c r="Y1011" i="1"/>
  <c r="W1011" i="1"/>
  <c r="S1011" i="1"/>
  <c r="O1011" i="1"/>
  <c r="P1011" i="1" s="1"/>
  <c r="C1011" i="1"/>
  <c r="AA1010" i="1"/>
  <c r="Y1010" i="1"/>
  <c r="W1010" i="1"/>
  <c r="S1010" i="1"/>
  <c r="O1010" i="1"/>
  <c r="P1010" i="1" s="1"/>
  <c r="C1010" i="1"/>
  <c r="AA1009" i="1"/>
  <c r="Y1009" i="1"/>
  <c r="W1009" i="1"/>
  <c r="S1009" i="1"/>
  <c r="O1009" i="1"/>
  <c r="P1009" i="1" s="1"/>
  <c r="C1009" i="1"/>
  <c r="AA1008" i="1"/>
  <c r="Y1008" i="1"/>
  <c r="W1008" i="1"/>
  <c r="S1008" i="1"/>
  <c r="O1008" i="1"/>
  <c r="P1008" i="1" s="1"/>
  <c r="C1008" i="1"/>
  <c r="AA1007" i="1"/>
  <c r="Y1007" i="1"/>
  <c r="W1007" i="1"/>
  <c r="S1007" i="1"/>
  <c r="O1007" i="1"/>
  <c r="P1007" i="1" s="1"/>
  <c r="C1007" i="1"/>
  <c r="AA1006" i="1"/>
  <c r="Y1006" i="1"/>
  <c r="W1006" i="1"/>
  <c r="S1006" i="1"/>
  <c r="O1006" i="1"/>
  <c r="P1006" i="1" s="1"/>
  <c r="C1006" i="1"/>
  <c r="AA1005" i="1"/>
  <c r="Y1005" i="1"/>
  <c r="W1005" i="1"/>
  <c r="S1005" i="1"/>
  <c r="O1005" i="1"/>
  <c r="P1005" i="1" s="1"/>
  <c r="C1005" i="1"/>
  <c r="AA1004" i="1"/>
  <c r="Y1004" i="1"/>
  <c r="W1004" i="1"/>
  <c r="S1004" i="1"/>
  <c r="O1004" i="1"/>
  <c r="P1004" i="1" s="1"/>
  <c r="C1004" i="1"/>
  <c r="AA1003" i="1"/>
  <c r="Y1003" i="1"/>
  <c r="W1003" i="1"/>
  <c r="S1003" i="1"/>
  <c r="O1003" i="1"/>
  <c r="P1003" i="1" s="1"/>
  <c r="C1003" i="1"/>
  <c r="AA1002" i="1"/>
  <c r="Y1002" i="1"/>
  <c r="W1002" i="1"/>
  <c r="S1002" i="1"/>
  <c r="O1002" i="1"/>
  <c r="P1002" i="1" s="1"/>
  <c r="C1002" i="1"/>
  <c r="AA1001" i="1"/>
  <c r="Y1001" i="1"/>
  <c r="W1001" i="1"/>
  <c r="S1001" i="1"/>
  <c r="O1001" i="1"/>
  <c r="P1001" i="1" s="1"/>
  <c r="C1001" i="1"/>
  <c r="AA1000" i="1"/>
  <c r="Y1000" i="1"/>
  <c r="W1000" i="1"/>
  <c r="S1000" i="1"/>
  <c r="O1000" i="1"/>
  <c r="P1000" i="1" s="1"/>
  <c r="C1000" i="1"/>
  <c r="AA999" i="1"/>
  <c r="Y999" i="1"/>
  <c r="W999" i="1"/>
  <c r="S999" i="1"/>
  <c r="O999" i="1"/>
  <c r="P999" i="1" s="1"/>
  <c r="C999" i="1"/>
  <c r="AA998" i="1"/>
  <c r="Y998" i="1"/>
  <c r="W998" i="1"/>
  <c r="S998" i="1"/>
  <c r="O998" i="1"/>
  <c r="P998" i="1" s="1"/>
  <c r="C998" i="1"/>
  <c r="AA997" i="1"/>
  <c r="Y997" i="1"/>
  <c r="W997" i="1"/>
  <c r="S997" i="1"/>
  <c r="O997" i="1"/>
  <c r="P997" i="1" s="1"/>
  <c r="C997" i="1"/>
  <c r="AA996" i="1"/>
  <c r="Y996" i="1"/>
  <c r="W996" i="1"/>
  <c r="S996" i="1"/>
  <c r="O996" i="1"/>
  <c r="P996" i="1" s="1"/>
  <c r="C996" i="1"/>
  <c r="AA995" i="1"/>
  <c r="Y995" i="1"/>
  <c r="W995" i="1"/>
  <c r="S995" i="1"/>
  <c r="O995" i="1"/>
  <c r="P995" i="1" s="1"/>
  <c r="C995" i="1"/>
  <c r="AA994" i="1"/>
  <c r="Y994" i="1"/>
  <c r="W994" i="1"/>
  <c r="S994" i="1"/>
  <c r="O994" i="1"/>
  <c r="P994" i="1" s="1"/>
  <c r="C994" i="1"/>
  <c r="AA993" i="1"/>
  <c r="Y993" i="1"/>
  <c r="W993" i="1"/>
  <c r="S993" i="1"/>
  <c r="O993" i="1"/>
  <c r="P993" i="1" s="1"/>
  <c r="C993" i="1"/>
  <c r="AA992" i="1"/>
  <c r="Y992" i="1"/>
  <c r="W992" i="1"/>
  <c r="S992" i="1"/>
  <c r="O992" i="1"/>
  <c r="P992" i="1" s="1"/>
  <c r="C992" i="1"/>
  <c r="AA991" i="1"/>
  <c r="Y991" i="1"/>
  <c r="W991" i="1"/>
  <c r="S991" i="1"/>
  <c r="O991" i="1"/>
  <c r="P991" i="1" s="1"/>
  <c r="C991" i="1"/>
  <c r="AA990" i="1"/>
  <c r="Y990" i="1"/>
  <c r="W990" i="1"/>
  <c r="S990" i="1"/>
  <c r="O990" i="1"/>
  <c r="P990" i="1" s="1"/>
  <c r="C990" i="1"/>
  <c r="AA989" i="1"/>
  <c r="Y989" i="1"/>
  <c r="W989" i="1"/>
  <c r="S989" i="1"/>
  <c r="O989" i="1"/>
  <c r="P989" i="1" s="1"/>
  <c r="C989" i="1"/>
  <c r="AA988" i="1"/>
  <c r="Y988" i="1"/>
  <c r="W988" i="1"/>
  <c r="S988" i="1"/>
  <c r="O988" i="1"/>
  <c r="P988" i="1" s="1"/>
  <c r="C988" i="1"/>
  <c r="AA987" i="1"/>
  <c r="Y987" i="1"/>
  <c r="W987" i="1"/>
  <c r="S987" i="1"/>
  <c r="O987" i="1"/>
  <c r="P987" i="1" s="1"/>
  <c r="C987" i="1"/>
  <c r="AA986" i="1"/>
  <c r="Y986" i="1"/>
  <c r="W986" i="1"/>
  <c r="S986" i="1"/>
  <c r="O986" i="1"/>
  <c r="P986" i="1" s="1"/>
  <c r="C986" i="1"/>
  <c r="AA985" i="1"/>
  <c r="Y985" i="1"/>
  <c r="W985" i="1"/>
  <c r="S985" i="1"/>
  <c r="O985" i="1"/>
  <c r="P985" i="1" s="1"/>
  <c r="C985" i="1"/>
  <c r="AA984" i="1"/>
  <c r="Y984" i="1"/>
  <c r="W984" i="1"/>
  <c r="S984" i="1"/>
  <c r="O984" i="1"/>
  <c r="P984" i="1" s="1"/>
  <c r="C984" i="1"/>
  <c r="AA983" i="1"/>
  <c r="Y983" i="1"/>
  <c r="W983" i="1"/>
  <c r="S983" i="1"/>
  <c r="O983" i="1"/>
  <c r="P983" i="1" s="1"/>
  <c r="C983" i="1"/>
  <c r="AA982" i="1"/>
  <c r="Y982" i="1"/>
  <c r="W982" i="1"/>
  <c r="S982" i="1"/>
  <c r="O982" i="1"/>
  <c r="P982" i="1" s="1"/>
  <c r="C982" i="1"/>
  <c r="AA981" i="1"/>
  <c r="Y981" i="1"/>
  <c r="W981" i="1"/>
  <c r="S981" i="1"/>
  <c r="O981" i="1"/>
  <c r="P981" i="1" s="1"/>
  <c r="C981" i="1"/>
  <c r="AA980" i="1"/>
  <c r="Y980" i="1"/>
  <c r="W980" i="1"/>
  <c r="S980" i="1"/>
  <c r="O980" i="1"/>
  <c r="P980" i="1" s="1"/>
  <c r="C980" i="1"/>
  <c r="AA979" i="1"/>
  <c r="Y979" i="1"/>
  <c r="W979" i="1"/>
  <c r="S979" i="1"/>
  <c r="O979" i="1"/>
  <c r="P979" i="1" s="1"/>
  <c r="C979" i="1"/>
  <c r="AA978" i="1"/>
  <c r="Y978" i="1"/>
  <c r="W978" i="1"/>
  <c r="S978" i="1"/>
  <c r="O978" i="1"/>
  <c r="P978" i="1" s="1"/>
  <c r="C978" i="1"/>
  <c r="AA977" i="1"/>
  <c r="Y977" i="1"/>
  <c r="W977" i="1"/>
  <c r="S977" i="1"/>
  <c r="O977" i="1"/>
  <c r="P977" i="1" s="1"/>
  <c r="C977" i="1"/>
  <c r="AA976" i="1"/>
  <c r="Y976" i="1"/>
  <c r="W976" i="1"/>
  <c r="S976" i="1"/>
  <c r="O976" i="1"/>
  <c r="P976" i="1" s="1"/>
  <c r="C976" i="1"/>
  <c r="AA975" i="1"/>
  <c r="Y975" i="1"/>
  <c r="W975" i="1"/>
  <c r="S975" i="1"/>
  <c r="O975" i="1"/>
  <c r="P975" i="1" s="1"/>
  <c r="C975" i="1"/>
  <c r="AA974" i="1"/>
  <c r="Y974" i="1"/>
  <c r="W974" i="1"/>
  <c r="S974" i="1"/>
  <c r="O974" i="1"/>
  <c r="P974" i="1" s="1"/>
  <c r="C974" i="1"/>
  <c r="AA973" i="1"/>
  <c r="Y973" i="1"/>
  <c r="W973" i="1"/>
  <c r="S973" i="1"/>
  <c r="O973" i="1"/>
  <c r="P973" i="1" s="1"/>
  <c r="C973" i="1"/>
  <c r="AA972" i="1"/>
  <c r="Y972" i="1"/>
  <c r="W972" i="1"/>
  <c r="S972" i="1"/>
  <c r="O972" i="1"/>
  <c r="P972" i="1" s="1"/>
  <c r="C972" i="1"/>
  <c r="AA971" i="1"/>
  <c r="Y971" i="1"/>
  <c r="W971" i="1"/>
  <c r="S971" i="1"/>
  <c r="O971" i="1"/>
  <c r="P971" i="1" s="1"/>
  <c r="C971" i="1"/>
  <c r="AA970" i="1"/>
  <c r="Y970" i="1"/>
  <c r="W970" i="1"/>
  <c r="S970" i="1"/>
  <c r="O970" i="1"/>
  <c r="P970" i="1" s="1"/>
  <c r="C970" i="1"/>
  <c r="AA969" i="1"/>
  <c r="Y969" i="1"/>
  <c r="W969" i="1"/>
  <c r="S969" i="1"/>
  <c r="O969" i="1"/>
  <c r="P969" i="1" s="1"/>
  <c r="C969" i="1"/>
  <c r="AA968" i="1"/>
  <c r="Y968" i="1"/>
  <c r="W968" i="1"/>
  <c r="S968" i="1"/>
  <c r="O968" i="1"/>
  <c r="P968" i="1" s="1"/>
  <c r="C968" i="1"/>
  <c r="AA967" i="1"/>
  <c r="Y967" i="1"/>
  <c r="W967" i="1"/>
  <c r="S967" i="1"/>
  <c r="O967" i="1"/>
  <c r="P967" i="1" s="1"/>
  <c r="C967" i="1"/>
  <c r="AA966" i="1"/>
  <c r="Y966" i="1"/>
  <c r="W966" i="1"/>
  <c r="S966" i="1"/>
  <c r="O966" i="1"/>
  <c r="P966" i="1" s="1"/>
  <c r="C966" i="1"/>
  <c r="AA965" i="1"/>
  <c r="Y965" i="1"/>
  <c r="W965" i="1"/>
  <c r="S965" i="1"/>
  <c r="O965" i="1"/>
  <c r="P965" i="1" s="1"/>
  <c r="C965" i="1"/>
  <c r="AA964" i="1"/>
  <c r="Y964" i="1"/>
  <c r="W964" i="1"/>
  <c r="S964" i="1"/>
  <c r="O964" i="1"/>
  <c r="P964" i="1" s="1"/>
  <c r="C964" i="1"/>
  <c r="AA963" i="1"/>
  <c r="Y963" i="1"/>
  <c r="W963" i="1"/>
  <c r="S963" i="1"/>
  <c r="O963" i="1"/>
  <c r="P963" i="1" s="1"/>
  <c r="C963" i="1"/>
  <c r="AA962" i="1"/>
  <c r="Y962" i="1"/>
  <c r="W962" i="1"/>
  <c r="S962" i="1"/>
  <c r="O962" i="1"/>
  <c r="P962" i="1" s="1"/>
  <c r="C962" i="1"/>
  <c r="AA961" i="1"/>
  <c r="Y961" i="1"/>
  <c r="W961" i="1"/>
  <c r="S961" i="1"/>
  <c r="O961" i="1"/>
  <c r="P961" i="1" s="1"/>
  <c r="C961" i="1"/>
  <c r="AA960" i="1"/>
  <c r="Y960" i="1"/>
  <c r="W960" i="1"/>
  <c r="S960" i="1"/>
  <c r="O960" i="1"/>
  <c r="P960" i="1" s="1"/>
  <c r="C960" i="1"/>
  <c r="AA959" i="1"/>
  <c r="Y959" i="1"/>
  <c r="W959" i="1"/>
  <c r="S959" i="1"/>
  <c r="O959" i="1"/>
  <c r="P959" i="1" s="1"/>
  <c r="C959" i="1"/>
  <c r="AA958" i="1"/>
  <c r="Y958" i="1"/>
  <c r="W958" i="1"/>
  <c r="S958" i="1"/>
  <c r="O958" i="1"/>
  <c r="P958" i="1" s="1"/>
  <c r="C958" i="1"/>
  <c r="AA957" i="1"/>
  <c r="Y957" i="1"/>
  <c r="W957" i="1"/>
  <c r="S957" i="1"/>
  <c r="O957" i="1"/>
  <c r="P957" i="1" s="1"/>
  <c r="C957" i="1"/>
  <c r="AA956" i="1"/>
  <c r="Y956" i="1"/>
  <c r="W956" i="1"/>
  <c r="S956" i="1"/>
  <c r="O956" i="1"/>
  <c r="P956" i="1" s="1"/>
  <c r="C956" i="1"/>
  <c r="AA955" i="1"/>
  <c r="Y955" i="1"/>
  <c r="W955" i="1"/>
  <c r="S955" i="1"/>
  <c r="O955" i="1"/>
  <c r="P955" i="1" s="1"/>
  <c r="C955" i="1"/>
  <c r="AA954" i="1"/>
  <c r="Y954" i="1"/>
  <c r="W954" i="1"/>
  <c r="S954" i="1"/>
  <c r="O954" i="1"/>
  <c r="P954" i="1" s="1"/>
  <c r="C954" i="1"/>
  <c r="AA953" i="1"/>
  <c r="Y953" i="1"/>
  <c r="W953" i="1"/>
  <c r="S953" i="1"/>
  <c r="O953" i="1"/>
  <c r="P953" i="1" s="1"/>
  <c r="C953" i="1"/>
  <c r="AA952" i="1"/>
  <c r="Y952" i="1"/>
  <c r="W952" i="1"/>
  <c r="S952" i="1"/>
  <c r="O952" i="1"/>
  <c r="P952" i="1" s="1"/>
  <c r="C952" i="1"/>
  <c r="AA951" i="1"/>
  <c r="Y951" i="1"/>
  <c r="W951" i="1"/>
  <c r="S951" i="1"/>
  <c r="O951" i="1"/>
  <c r="P951" i="1" s="1"/>
  <c r="C951" i="1"/>
  <c r="AA950" i="1"/>
  <c r="Y950" i="1"/>
  <c r="W950" i="1"/>
  <c r="S950" i="1"/>
  <c r="O950" i="1"/>
  <c r="P950" i="1" s="1"/>
  <c r="C950" i="1"/>
  <c r="AA949" i="1"/>
  <c r="Y949" i="1"/>
  <c r="W949" i="1"/>
  <c r="S949" i="1"/>
  <c r="O949" i="1"/>
  <c r="P949" i="1" s="1"/>
  <c r="C949" i="1"/>
  <c r="AA948" i="1"/>
  <c r="Y948" i="1"/>
  <c r="W948" i="1"/>
  <c r="S948" i="1"/>
  <c r="O948" i="1"/>
  <c r="P948" i="1" s="1"/>
  <c r="C948" i="1"/>
  <c r="AA947" i="1"/>
  <c r="Y947" i="1"/>
  <c r="W947" i="1"/>
  <c r="S947" i="1"/>
  <c r="O947" i="1"/>
  <c r="P947" i="1" s="1"/>
  <c r="C947" i="1"/>
  <c r="AA946" i="1"/>
  <c r="Y946" i="1"/>
  <c r="W946" i="1"/>
  <c r="S946" i="1"/>
  <c r="O946" i="1"/>
  <c r="P946" i="1" s="1"/>
  <c r="C946" i="1"/>
  <c r="AA945" i="1"/>
  <c r="Y945" i="1"/>
  <c r="W945" i="1"/>
  <c r="S945" i="1"/>
  <c r="O945" i="1"/>
  <c r="P945" i="1" s="1"/>
  <c r="C945" i="1"/>
  <c r="AA944" i="1"/>
  <c r="Y944" i="1"/>
  <c r="W944" i="1"/>
  <c r="S944" i="1"/>
  <c r="O944" i="1"/>
  <c r="P944" i="1" s="1"/>
  <c r="C944" i="1"/>
  <c r="AA943" i="1"/>
  <c r="Y943" i="1"/>
  <c r="W943" i="1"/>
  <c r="S943" i="1"/>
  <c r="O943" i="1"/>
  <c r="P943" i="1" s="1"/>
  <c r="C943" i="1"/>
  <c r="AA942" i="1"/>
  <c r="Y942" i="1"/>
  <c r="W942" i="1"/>
  <c r="S942" i="1"/>
  <c r="O942" i="1"/>
  <c r="P942" i="1" s="1"/>
  <c r="C942" i="1"/>
  <c r="AA941" i="1"/>
  <c r="Y941" i="1"/>
  <c r="W941" i="1"/>
  <c r="S941" i="1"/>
  <c r="O941" i="1"/>
  <c r="P941" i="1" s="1"/>
  <c r="C941" i="1"/>
  <c r="AA940" i="1"/>
  <c r="Y940" i="1"/>
  <c r="W940" i="1"/>
  <c r="S940" i="1"/>
  <c r="O940" i="1"/>
  <c r="P940" i="1" s="1"/>
  <c r="C940" i="1"/>
  <c r="AA939" i="1"/>
  <c r="Y939" i="1"/>
  <c r="W939" i="1"/>
  <c r="S939" i="1"/>
  <c r="O939" i="1"/>
  <c r="P939" i="1" s="1"/>
  <c r="C939" i="1"/>
  <c r="AA938" i="1"/>
  <c r="Y938" i="1"/>
  <c r="W938" i="1"/>
  <c r="S938" i="1"/>
  <c r="O938" i="1"/>
  <c r="P938" i="1" s="1"/>
  <c r="C938" i="1"/>
  <c r="AA937" i="1"/>
  <c r="Y937" i="1"/>
  <c r="W937" i="1"/>
  <c r="S937" i="1"/>
  <c r="O937" i="1"/>
  <c r="P937" i="1" s="1"/>
  <c r="C937" i="1"/>
  <c r="AA936" i="1"/>
  <c r="Y936" i="1"/>
  <c r="W936" i="1"/>
  <c r="S936" i="1"/>
  <c r="O936" i="1"/>
  <c r="P936" i="1" s="1"/>
  <c r="C936" i="1"/>
  <c r="AA935" i="1"/>
  <c r="Y935" i="1"/>
  <c r="W935" i="1"/>
  <c r="S935" i="1"/>
  <c r="O935" i="1"/>
  <c r="P935" i="1" s="1"/>
  <c r="C935" i="1"/>
  <c r="AA934" i="1"/>
  <c r="Y934" i="1"/>
  <c r="W934" i="1"/>
  <c r="S934" i="1"/>
  <c r="O934" i="1"/>
  <c r="P934" i="1" s="1"/>
  <c r="C934" i="1"/>
  <c r="AA933" i="1"/>
  <c r="Y933" i="1"/>
  <c r="W933" i="1"/>
  <c r="S933" i="1"/>
  <c r="O933" i="1"/>
  <c r="P933" i="1" s="1"/>
  <c r="C933" i="1"/>
  <c r="AA932" i="1"/>
  <c r="Y932" i="1"/>
  <c r="W932" i="1"/>
  <c r="S932" i="1"/>
  <c r="O932" i="1"/>
  <c r="P932" i="1" s="1"/>
  <c r="C932" i="1"/>
  <c r="AA931" i="1"/>
  <c r="Y931" i="1"/>
  <c r="W931" i="1"/>
  <c r="S931" i="1"/>
  <c r="O931" i="1"/>
  <c r="P931" i="1" s="1"/>
  <c r="C931" i="1"/>
  <c r="AA930" i="1"/>
  <c r="Y930" i="1"/>
  <c r="W930" i="1"/>
  <c r="S930" i="1"/>
  <c r="O930" i="1"/>
  <c r="P930" i="1" s="1"/>
  <c r="C930" i="1"/>
  <c r="AA929" i="1"/>
  <c r="Y929" i="1"/>
  <c r="W929" i="1"/>
  <c r="S929" i="1"/>
  <c r="O929" i="1"/>
  <c r="P929" i="1" s="1"/>
  <c r="C929" i="1"/>
  <c r="AA928" i="1"/>
  <c r="Y928" i="1"/>
  <c r="W928" i="1"/>
  <c r="S928" i="1"/>
  <c r="O928" i="1"/>
  <c r="P928" i="1" s="1"/>
  <c r="C928" i="1"/>
  <c r="AA927" i="1"/>
  <c r="Y927" i="1"/>
  <c r="W927" i="1"/>
  <c r="S927" i="1"/>
  <c r="O927" i="1"/>
  <c r="P927" i="1" s="1"/>
  <c r="C927" i="1"/>
  <c r="AA926" i="1"/>
  <c r="Y926" i="1"/>
  <c r="W926" i="1"/>
  <c r="S926" i="1"/>
  <c r="O926" i="1"/>
  <c r="P926" i="1" s="1"/>
  <c r="C926" i="1"/>
  <c r="AA925" i="1"/>
  <c r="Y925" i="1"/>
  <c r="W925" i="1"/>
  <c r="S925" i="1"/>
  <c r="O925" i="1"/>
  <c r="P925" i="1" s="1"/>
  <c r="C925" i="1"/>
  <c r="AA924" i="1"/>
  <c r="Y924" i="1"/>
  <c r="W924" i="1"/>
  <c r="S924" i="1"/>
  <c r="O924" i="1"/>
  <c r="P924" i="1" s="1"/>
  <c r="C924" i="1"/>
  <c r="AA923" i="1"/>
  <c r="Y923" i="1"/>
  <c r="W923" i="1"/>
  <c r="S923" i="1"/>
  <c r="O923" i="1"/>
  <c r="P923" i="1" s="1"/>
  <c r="C923" i="1"/>
  <c r="AA922" i="1"/>
  <c r="Y922" i="1"/>
  <c r="W922" i="1"/>
  <c r="S922" i="1"/>
  <c r="O922" i="1"/>
  <c r="P922" i="1" s="1"/>
  <c r="C922" i="1"/>
  <c r="AA921" i="1"/>
  <c r="Y921" i="1"/>
  <c r="W921" i="1"/>
  <c r="S921" i="1"/>
  <c r="O921" i="1"/>
  <c r="P921" i="1" s="1"/>
  <c r="C921" i="1"/>
  <c r="AA920" i="1"/>
  <c r="Y920" i="1"/>
  <c r="W920" i="1"/>
  <c r="S920" i="1"/>
  <c r="O920" i="1"/>
  <c r="P920" i="1" s="1"/>
  <c r="C920" i="1"/>
  <c r="AA919" i="1"/>
  <c r="Y919" i="1"/>
  <c r="W919" i="1"/>
  <c r="S919" i="1"/>
  <c r="O919" i="1"/>
  <c r="P919" i="1" s="1"/>
  <c r="C919" i="1"/>
  <c r="AA918" i="1"/>
  <c r="Y918" i="1"/>
  <c r="W918" i="1"/>
  <c r="S918" i="1"/>
  <c r="O918" i="1"/>
  <c r="P918" i="1" s="1"/>
  <c r="C918" i="1"/>
  <c r="AA917" i="1"/>
  <c r="Y917" i="1"/>
  <c r="W917" i="1"/>
  <c r="S917" i="1"/>
  <c r="O917" i="1"/>
  <c r="P917" i="1" s="1"/>
  <c r="C917" i="1"/>
  <c r="AA916" i="1"/>
  <c r="Y916" i="1"/>
  <c r="W916" i="1"/>
  <c r="S916" i="1"/>
  <c r="O916" i="1"/>
  <c r="P916" i="1" s="1"/>
  <c r="C916" i="1"/>
  <c r="AA915" i="1"/>
  <c r="Y915" i="1"/>
  <c r="W915" i="1"/>
  <c r="S915" i="1"/>
  <c r="O915" i="1"/>
  <c r="P915" i="1" s="1"/>
  <c r="C915" i="1"/>
  <c r="AA914" i="1"/>
  <c r="Y914" i="1"/>
  <c r="W914" i="1"/>
  <c r="S914" i="1"/>
  <c r="O914" i="1"/>
  <c r="P914" i="1" s="1"/>
  <c r="C914" i="1"/>
  <c r="AA913" i="1"/>
  <c r="Y913" i="1"/>
  <c r="W913" i="1"/>
  <c r="S913" i="1"/>
  <c r="O913" i="1"/>
  <c r="P913" i="1" s="1"/>
  <c r="C913" i="1"/>
  <c r="AA912" i="1"/>
  <c r="Y912" i="1"/>
  <c r="W912" i="1"/>
  <c r="S912" i="1"/>
  <c r="O912" i="1"/>
  <c r="P912" i="1" s="1"/>
  <c r="C912" i="1"/>
  <c r="AA911" i="1"/>
  <c r="Y911" i="1"/>
  <c r="W911" i="1"/>
  <c r="S911" i="1"/>
  <c r="O911" i="1"/>
  <c r="P911" i="1" s="1"/>
  <c r="C911" i="1"/>
  <c r="AA910" i="1"/>
  <c r="Y910" i="1"/>
  <c r="W910" i="1"/>
  <c r="S910" i="1"/>
  <c r="O910" i="1"/>
  <c r="P910" i="1" s="1"/>
  <c r="C910" i="1"/>
  <c r="AA909" i="1"/>
  <c r="Y909" i="1"/>
  <c r="W909" i="1"/>
  <c r="S909" i="1"/>
  <c r="O909" i="1"/>
  <c r="P909" i="1" s="1"/>
  <c r="C909" i="1"/>
  <c r="AA908" i="1"/>
  <c r="Y908" i="1"/>
  <c r="W908" i="1"/>
  <c r="S908" i="1"/>
  <c r="O908" i="1"/>
  <c r="P908" i="1" s="1"/>
  <c r="C908" i="1"/>
  <c r="AA907" i="1"/>
  <c r="Y907" i="1"/>
  <c r="W907" i="1"/>
  <c r="S907" i="1"/>
  <c r="O907" i="1"/>
  <c r="P907" i="1" s="1"/>
  <c r="C907" i="1"/>
  <c r="AA906" i="1"/>
  <c r="Y906" i="1"/>
  <c r="W906" i="1"/>
  <c r="S906" i="1"/>
  <c r="O906" i="1"/>
  <c r="P906" i="1" s="1"/>
  <c r="C906" i="1"/>
  <c r="AA905" i="1"/>
  <c r="Y905" i="1"/>
  <c r="W905" i="1"/>
  <c r="S905" i="1"/>
  <c r="O905" i="1"/>
  <c r="P905" i="1" s="1"/>
  <c r="C905" i="1"/>
  <c r="AA904" i="1"/>
  <c r="Y904" i="1"/>
  <c r="W904" i="1"/>
  <c r="S904" i="1"/>
  <c r="O904" i="1"/>
  <c r="P904" i="1" s="1"/>
  <c r="C904" i="1"/>
  <c r="AA903" i="1"/>
  <c r="Y903" i="1"/>
  <c r="W903" i="1"/>
  <c r="S903" i="1"/>
  <c r="O903" i="1"/>
  <c r="P903" i="1" s="1"/>
  <c r="C903" i="1"/>
  <c r="AA902" i="1"/>
  <c r="Y902" i="1"/>
  <c r="W902" i="1"/>
  <c r="S902" i="1"/>
  <c r="O902" i="1"/>
  <c r="P902" i="1" s="1"/>
  <c r="C902" i="1"/>
  <c r="AA901" i="1"/>
  <c r="Y901" i="1"/>
  <c r="W901" i="1"/>
  <c r="S901" i="1"/>
  <c r="O901" i="1"/>
  <c r="P901" i="1" s="1"/>
  <c r="C901" i="1"/>
  <c r="AA900" i="1"/>
  <c r="Y900" i="1"/>
  <c r="W900" i="1"/>
  <c r="S900" i="1"/>
  <c r="O900" i="1"/>
  <c r="P900" i="1" s="1"/>
  <c r="C900" i="1"/>
  <c r="AA899" i="1"/>
  <c r="Y899" i="1"/>
  <c r="W899" i="1"/>
  <c r="S899" i="1"/>
  <c r="O899" i="1"/>
  <c r="P899" i="1" s="1"/>
  <c r="C899" i="1"/>
  <c r="AA898" i="1"/>
  <c r="Y898" i="1"/>
  <c r="W898" i="1"/>
  <c r="S898" i="1"/>
  <c r="O898" i="1"/>
  <c r="P898" i="1" s="1"/>
  <c r="C898" i="1"/>
  <c r="AA897" i="1"/>
  <c r="Y897" i="1"/>
  <c r="W897" i="1"/>
  <c r="S897" i="1"/>
  <c r="O897" i="1"/>
  <c r="P897" i="1" s="1"/>
  <c r="C897" i="1"/>
  <c r="AA896" i="1"/>
  <c r="Y896" i="1"/>
  <c r="W896" i="1"/>
  <c r="S896" i="1"/>
  <c r="O896" i="1"/>
  <c r="P896" i="1" s="1"/>
  <c r="C896" i="1"/>
  <c r="AA895" i="1"/>
  <c r="Y895" i="1"/>
  <c r="W895" i="1"/>
  <c r="S895" i="1"/>
  <c r="O895" i="1"/>
  <c r="P895" i="1" s="1"/>
  <c r="C895" i="1"/>
  <c r="AA894" i="1"/>
  <c r="Y894" i="1"/>
  <c r="W894" i="1"/>
  <c r="S894" i="1"/>
  <c r="O894" i="1"/>
  <c r="P894" i="1" s="1"/>
  <c r="C894" i="1"/>
  <c r="AA893" i="1"/>
  <c r="Y893" i="1"/>
  <c r="W893" i="1"/>
  <c r="S893" i="1"/>
  <c r="O893" i="1"/>
  <c r="P893" i="1" s="1"/>
  <c r="C893" i="1"/>
  <c r="AA892" i="1"/>
  <c r="Y892" i="1"/>
  <c r="W892" i="1"/>
  <c r="S892" i="1"/>
  <c r="O892" i="1"/>
  <c r="P892" i="1" s="1"/>
  <c r="C892" i="1"/>
  <c r="AA891" i="1"/>
  <c r="Y891" i="1"/>
  <c r="W891" i="1"/>
  <c r="S891" i="1"/>
  <c r="O891" i="1"/>
  <c r="P891" i="1" s="1"/>
  <c r="C891" i="1"/>
  <c r="AA890" i="1"/>
  <c r="Y890" i="1"/>
  <c r="W890" i="1"/>
  <c r="S890" i="1"/>
  <c r="O890" i="1"/>
  <c r="P890" i="1" s="1"/>
  <c r="C890" i="1"/>
  <c r="AA889" i="1"/>
  <c r="Y889" i="1"/>
  <c r="W889" i="1"/>
  <c r="S889" i="1"/>
  <c r="O889" i="1"/>
  <c r="P889" i="1" s="1"/>
  <c r="C889" i="1"/>
  <c r="AA888" i="1"/>
  <c r="Y888" i="1"/>
  <c r="W888" i="1"/>
  <c r="S888" i="1"/>
  <c r="O888" i="1"/>
  <c r="P888" i="1" s="1"/>
  <c r="C888" i="1"/>
  <c r="AA887" i="1"/>
  <c r="Y887" i="1"/>
  <c r="W887" i="1"/>
  <c r="S887" i="1"/>
  <c r="O887" i="1"/>
  <c r="P887" i="1" s="1"/>
  <c r="C887" i="1"/>
  <c r="AA886" i="1"/>
  <c r="Y886" i="1"/>
  <c r="W886" i="1"/>
  <c r="S886" i="1"/>
  <c r="O886" i="1"/>
  <c r="P886" i="1" s="1"/>
  <c r="C886" i="1"/>
  <c r="AA885" i="1"/>
  <c r="Y885" i="1"/>
  <c r="W885" i="1"/>
  <c r="S885" i="1"/>
  <c r="O885" i="1"/>
  <c r="P885" i="1" s="1"/>
  <c r="C885" i="1"/>
  <c r="AA884" i="1"/>
  <c r="Y884" i="1"/>
  <c r="W884" i="1"/>
  <c r="S884" i="1"/>
  <c r="O884" i="1"/>
  <c r="P884" i="1" s="1"/>
  <c r="C884" i="1"/>
  <c r="AA883" i="1"/>
  <c r="Y883" i="1"/>
  <c r="W883" i="1"/>
  <c r="S883" i="1"/>
  <c r="O883" i="1"/>
  <c r="P883" i="1" s="1"/>
  <c r="C883" i="1"/>
  <c r="AA882" i="1"/>
  <c r="Y882" i="1"/>
  <c r="W882" i="1"/>
  <c r="S882" i="1"/>
  <c r="O882" i="1"/>
  <c r="P882" i="1" s="1"/>
  <c r="C882" i="1"/>
  <c r="AA881" i="1"/>
  <c r="Y881" i="1"/>
  <c r="W881" i="1"/>
  <c r="S881" i="1"/>
  <c r="O881" i="1"/>
  <c r="P881" i="1" s="1"/>
  <c r="C881" i="1"/>
  <c r="AA880" i="1"/>
  <c r="Y880" i="1"/>
  <c r="W880" i="1"/>
  <c r="S880" i="1"/>
  <c r="O880" i="1"/>
  <c r="P880" i="1" s="1"/>
  <c r="C880" i="1"/>
  <c r="AA879" i="1"/>
  <c r="Y879" i="1"/>
  <c r="W879" i="1"/>
  <c r="S879" i="1"/>
  <c r="O879" i="1"/>
  <c r="P879" i="1" s="1"/>
  <c r="C879" i="1"/>
  <c r="AA878" i="1"/>
  <c r="Y878" i="1"/>
  <c r="W878" i="1"/>
  <c r="S878" i="1"/>
  <c r="O878" i="1"/>
  <c r="P878" i="1" s="1"/>
  <c r="C878" i="1"/>
  <c r="AA877" i="1"/>
  <c r="Y877" i="1"/>
  <c r="W877" i="1"/>
  <c r="S877" i="1"/>
  <c r="O877" i="1"/>
  <c r="P877" i="1" s="1"/>
  <c r="C877" i="1"/>
  <c r="AA876" i="1"/>
  <c r="Y876" i="1"/>
  <c r="W876" i="1"/>
  <c r="S876" i="1"/>
  <c r="O876" i="1"/>
  <c r="P876" i="1" s="1"/>
  <c r="C876" i="1"/>
  <c r="AA875" i="1"/>
  <c r="Y875" i="1"/>
  <c r="W875" i="1"/>
  <c r="S875" i="1"/>
  <c r="O875" i="1"/>
  <c r="P875" i="1" s="1"/>
  <c r="C875" i="1"/>
  <c r="AA874" i="1"/>
  <c r="Y874" i="1"/>
  <c r="W874" i="1"/>
  <c r="S874" i="1"/>
  <c r="O874" i="1"/>
  <c r="P874" i="1" s="1"/>
  <c r="C874" i="1"/>
  <c r="AA873" i="1"/>
  <c r="Y873" i="1"/>
  <c r="W873" i="1"/>
  <c r="S873" i="1"/>
  <c r="O873" i="1"/>
  <c r="P873" i="1" s="1"/>
  <c r="C873" i="1"/>
  <c r="AA872" i="1"/>
  <c r="Y872" i="1"/>
  <c r="W872" i="1"/>
  <c r="S872" i="1"/>
  <c r="O872" i="1"/>
  <c r="P872" i="1" s="1"/>
  <c r="C872" i="1"/>
  <c r="AA871" i="1"/>
  <c r="Y871" i="1"/>
  <c r="W871" i="1"/>
  <c r="S871" i="1"/>
  <c r="O871" i="1"/>
  <c r="P871" i="1" s="1"/>
  <c r="C871" i="1"/>
  <c r="AA870" i="1"/>
  <c r="Y870" i="1"/>
  <c r="W870" i="1"/>
  <c r="S870" i="1"/>
  <c r="O870" i="1"/>
  <c r="P870" i="1" s="1"/>
  <c r="C870" i="1"/>
  <c r="AA869" i="1"/>
  <c r="Y869" i="1"/>
  <c r="W869" i="1"/>
  <c r="S869" i="1"/>
  <c r="O869" i="1"/>
  <c r="P869" i="1" s="1"/>
  <c r="C869" i="1"/>
  <c r="AA868" i="1"/>
  <c r="Y868" i="1"/>
  <c r="W868" i="1"/>
  <c r="S868" i="1"/>
  <c r="O868" i="1"/>
  <c r="P868" i="1" s="1"/>
  <c r="C868" i="1"/>
  <c r="AA867" i="1"/>
  <c r="Y867" i="1"/>
  <c r="W867" i="1"/>
  <c r="S867" i="1"/>
  <c r="O867" i="1"/>
  <c r="P867" i="1" s="1"/>
  <c r="C867" i="1"/>
  <c r="AA866" i="1"/>
  <c r="Y866" i="1"/>
  <c r="W866" i="1"/>
  <c r="S866" i="1"/>
  <c r="O866" i="1"/>
  <c r="P866" i="1" s="1"/>
  <c r="C866" i="1"/>
  <c r="AA865" i="1"/>
  <c r="Y865" i="1"/>
  <c r="W865" i="1"/>
  <c r="S865" i="1"/>
  <c r="O865" i="1"/>
  <c r="P865" i="1" s="1"/>
  <c r="C865" i="1"/>
  <c r="AA864" i="1"/>
  <c r="Y864" i="1"/>
  <c r="W864" i="1"/>
  <c r="S864" i="1"/>
  <c r="O864" i="1"/>
  <c r="P864" i="1" s="1"/>
  <c r="C864" i="1"/>
  <c r="AA863" i="1"/>
  <c r="Y863" i="1"/>
  <c r="W863" i="1"/>
  <c r="S863" i="1"/>
  <c r="O863" i="1"/>
  <c r="P863" i="1" s="1"/>
  <c r="C863" i="1"/>
  <c r="AA862" i="1"/>
  <c r="Y862" i="1"/>
  <c r="W862" i="1"/>
  <c r="S862" i="1"/>
  <c r="O862" i="1"/>
  <c r="P862" i="1" s="1"/>
  <c r="C862" i="1"/>
  <c r="AA861" i="1"/>
  <c r="Y861" i="1"/>
  <c r="W861" i="1"/>
  <c r="S861" i="1"/>
  <c r="O861" i="1"/>
  <c r="P861" i="1" s="1"/>
  <c r="C861" i="1"/>
  <c r="AA860" i="1"/>
  <c r="Y860" i="1"/>
  <c r="W860" i="1"/>
  <c r="S860" i="1"/>
  <c r="O860" i="1"/>
  <c r="P860" i="1" s="1"/>
  <c r="C860" i="1"/>
  <c r="AA859" i="1"/>
  <c r="Y859" i="1"/>
  <c r="W859" i="1"/>
  <c r="S859" i="1"/>
  <c r="O859" i="1"/>
  <c r="P859" i="1" s="1"/>
  <c r="C859" i="1"/>
  <c r="AA858" i="1"/>
  <c r="Y858" i="1"/>
  <c r="W858" i="1"/>
  <c r="S858" i="1"/>
  <c r="O858" i="1"/>
  <c r="P858" i="1" s="1"/>
  <c r="C858" i="1"/>
  <c r="AA857" i="1"/>
  <c r="Y857" i="1"/>
  <c r="W857" i="1"/>
  <c r="S857" i="1"/>
  <c r="O857" i="1"/>
  <c r="P857" i="1" s="1"/>
  <c r="C857" i="1"/>
  <c r="AA856" i="1"/>
  <c r="Y856" i="1"/>
  <c r="W856" i="1"/>
  <c r="S856" i="1"/>
  <c r="O856" i="1"/>
  <c r="P856" i="1" s="1"/>
  <c r="C856" i="1"/>
  <c r="AA855" i="1"/>
  <c r="Y855" i="1"/>
  <c r="W855" i="1"/>
  <c r="S855" i="1"/>
  <c r="O855" i="1"/>
  <c r="P855" i="1" s="1"/>
  <c r="C855" i="1"/>
  <c r="AA854" i="1"/>
  <c r="Y854" i="1"/>
  <c r="W854" i="1"/>
  <c r="S854" i="1"/>
  <c r="O854" i="1"/>
  <c r="P854" i="1" s="1"/>
  <c r="C854" i="1"/>
  <c r="AA853" i="1"/>
  <c r="Y853" i="1"/>
  <c r="W853" i="1"/>
  <c r="S853" i="1"/>
  <c r="O853" i="1"/>
  <c r="P853" i="1" s="1"/>
  <c r="C853" i="1"/>
  <c r="AA852" i="1"/>
  <c r="Y852" i="1"/>
  <c r="W852" i="1"/>
  <c r="S852" i="1"/>
  <c r="O852" i="1"/>
  <c r="P852" i="1" s="1"/>
  <c r="C852" i="1"/>
  <c r="AA851" i="1"/>
  <c r="Y851" i="1"/>
  <c r="W851" i="1"/>
  <c r="S851" i="1"/>
  <c r="O851" i="1"/>
  <c r="P851" i="1" s="1"/>
  <c r="C851" i="1"/>
  <c r="AA850" i="1"/>
  <c r="Y850" i="1"/>
  <c r="W850" i="1"/>
  <c r="S850" i="1"/>
  <c r="O850" i="1"/>
  <c r="P850" i="1" s="1"/>
  <c r="C850" i="1"/>
  <c r="AA849" i="1"/>
  <c r="Y849" i="1"/>
  <c r="W849" i="1"/>
  <c r="S849" i="1"/>
  <c r="O849" i="1"/>
  <c r="P849" i="1" s="1"/>
  <c r="C849" i="1"/>
  <c r="AA848" i="1"/>
  <c r="Y848" i="1"/>
  <c r="W848" i="1"/>
  <c r="S848" i="1"/>
  <c r="O848" i="1"/>
  <c r="P848" i="1" s="1"/>
  <c r="C848" i="1"/>
  <c r="AA847" i="1"/>
  <c r="Y847" i="1"/>
  <c r="W847" i="1"/>
  <c r="S847" i="1"/>
  <c r="O847" i="1"/>
  <c r="P847" i="1" s="1"/>
  <c r="C847" i="1"/>
  <c r="AA846" i="1"/>
  <c r="Y846" i="1"/>
  <c r="W846" i="1"/>
  <c r="S846" i="1"/>
  <c r="O846" i="1"/>
  <c r="P846" i="1" s="1"/>
  <c r="C846" i="1"/>
  <c r="AA845" i="1"/>
  <c r="Y845" i="1"/>
  <c r="W845" i="1"/>
  <c r="S845" i="1"/>
  <c r="O845" i="1"/>
  <c r="P845" i="1" s="1"/>
  <c r="C845" i="1"/>
  <c r="AA844" i="1"/>
  <c r="Y844" i="1"/>
  <c r="W844" i="1"/>
  <c r="S844" i="1"/>
  <c r="O844" i="1"/>
  <c r="P844" i="1" s="1"/>
  <c r="C844" i="1"/>
  <c r="AA843" i="1"/>
  <c r="Y843" i="1"/>
  <c r="W843" i="1"/>
  <c r="S843" i="1"/>
  <c r="O843" i="1"/>
  <c r="P843" i="1" s="1"/>
  <c r="C843" i="1"/>
  <c r="AA842" i="1"/>
  <c r="Y842" i="1"/>
  <c r="W842" i="1"/>
  <c r="S842" i="1"/>
  <c r="O842" i="1"/>
  <c r="P842" i="1" s="1"/>
  <c r="C842" i="1"/>
  <c r="AA841" i="1"/>
  <c r="Y841" i="1"/>
  <c r="W841" i="1"/>
  <c r="S841" i="1"/>
  <c r="O841" i="1"/>
  <c r="P841" i="1" s="1"/>
  <c r="C841" i="1"/>
  <c r="AA840" i="1"/>
  <c r="Y840" i="1"/>
  <c r="W840" i="1"/>
  <c r="S840" i="1"/>
  <c r="O840" i="1"/>
  <c r="P840" i="1" s="1"/>
  <c r="C840" i="1"/>
  <c r="AA839" i="1"/>
  <c r="Y839" i="1"/>
  <c r="W839" i="1"/>
  <c r="S839" i="1"/>
  <c r="O839" i="1"/>
  <c r="P839" i="1" s="1"/>
  <c r="C839" i="1"/>
  <c r="AA838" i="1"/>
  <c r="Y838" i="1"/>
  <c r="W838" i="1"/>
  <c r="S838" i="1"/>
  <c r="O838" i="1"/>
  <c r="P838" i="1" s="1"/>
  <c r="C838" i="1"/>
  <c r="AA837" i="1"/>
  <c r="Y837" i="1"/>
  <c r="W837" i="1"/>
  <c r="S837" i="1"/>
  <c r="O837" i="1"/>
  <c r="P837" i="1" s="1"/>
  <c r="C837" i="1"/>
  <c r="AA836" i="1"/>
  <c r="Y836" i="1"/>
  <c r="W836" i="1"/>
  <c r="S836" i="1"/>
  <c r="O836" i="1"/>
  <c r="P836" i="1" s="1"/>
  <c r="C836" i="1"/>
  <c r="AA835" i="1"/>
  <c r="Y835" i="1"/>
  <c r="W835" i="1"/>
  <c r="S835" i="1"/>
  <c r="O835" i="1"/>
  <c r="P835" i="1" s="1"/>
  <c r="C835" i="1"/>
  <c r="AA834" i="1"/>
  <c r="Y834" i="1"/>
  <c r="W834" i="1"/>
  <c r="S834" i="1"/>
  <c r="O834" i="1"/>
  <c r="P834" i="1" s="1"/>
  <c r="C834" i="1"/>
  <c r="AA833" i="1"/>
  <c r="Y833" i="1"/>
  <c r="W833" i="1"/>
  <c r="S833" i="1"/>
  <c r="O833" i="1"/>
  <c r="P833" i="1" s="1"/>
  <c r="C833" i="1"/>
  <c r="AA832" i="1"/>
  <c r="Y832" i="1"/>
  <c r="W832" i="1"/>
  <c r="S832" i="1"/>
  <c r="O832" i="1"/>
  <c r="P832" i="1" s="1"/>
  <c r="C832" i="1"/>
  <c r="AA831" i="1"/>
  <c r="Y831" i="1"/>
  <c r="W831" i="1"/>
  <c r="S831" i="1"/>
  <c r="O831" i="1"/>
  <c r="P831" i="1" s="1"/>
  <c r="C831" i="1"/>
  <c r="AA830" i="1"/>
  <c r="Y830" i="1"/>
  <c r="W830" i="1"/>
  <c r="S830" i="1"/>
  <c r="O830" i="1"/>
  <c r="P830" i="1" s="1"/>
  <c r="C830" i="1"/>
  <c r="AA829" i="1"/>
  <c r="Y829" i="1"/>
  <c r="W829" i="1"/>
  <c r="S829" i="1"/>
  <c r="O829" i="1"/>
  <c r="P829" i="1" s="1"/>
  <c r="C829" i="1"/>
  <c r="AA828" i="1"/>
  <c r="Y828" i="1"/>
  <c r="W828" i="1"/>
  <c r="S828" i="1"/>
  <c r="O828" i="1"/>
  <c r="P828" i="1" s="1"/>
  <c r="C828" i="1"/>
  <c r="AA827" i="1"/>
  <c r="Y827" i="1"/>
  <c r="W827" i="1"/>
  <c r="S827" i="1"/>
  <c r="O827" i="1"/>
  <c r="P827" i="1" s="1"/>
  <c r="C827" i="1"/>
  <c r="AA826" i="1"/>
  <c r="Y826" i="1"/>
  <c r="W826" i="1"/>
  <c r="S826" i="1"/>
  <c r="O826" i="1"/>
  <c r="P826" i="1" s="1"/>
  <c r="C826" i="1"/>
  <c r="AA825" i="1"/>
  <c r="Y825" i="1"/>
  <c r="W825" i="1"/>
  <c r="S825" i="1"/>
  <c r="O825" i="1"/>
  <c r="P825" i="1" s="1"/>
  <c r="C825" i="1"/>
  <c r="AA824" i="1"/>
  <c r="Y824" i="1"/>
  <c r="W824" i="1"/>
  <c r="S824" i="1"/>
  <c r="O824" i="1"/>
  <c r="P824" i="1" s="1"/>
  <c r="C824" i="1"/>
  <c r="AA823" i="1"/>
  <c r="Y823" i="1"/>
  <c r="W823" i="1"/>
  <c r="S823" i="1"/>
  <c r="O823" i="1"/>
  <c r="P823" i="1" s="1"/>
  <c r="C823" i="1"/>
  <c r="AA822" i="1"/>
  <c r="Y822" i="1"/>
  <c r="W822" i="1"/>
  <c r="S822" i="1"/>
  <c r="O822" i="1"/>
  <c r="P822" i="1" s="1"/>
  <c r="C822" i="1"/>
  <c r="AA821" i="1"/>
  <c r="Y821" i="1"/>
  <c r="W821" i="1"/>
  <c r="S821" i="1"/>
  <c r="O821" i="1"/>
  <c r="P821" i="1" s="1"/>
  <c r="C821" i="1"/>
  <c r="AA820" i="1"/>
  <c r="Y820" i="1"/>
  <c r="W820" i="1"/>
  <c r="S820" i="1"/>
  <c r="O820" i="1"/>
  <c r="P820" i="1" s="1"/>
  <c r="C820" i="1"/>
  <c r="AA819" i="1"/>
  <c r="Y819" i="1"/>
  <c r="W819" i="1"/>
  <c r="S819" i="1"/>
  <c r="O819" i="1"/>
  <c r="P819" i="1" s="1"/>
  <c r="C819" i="1"/>
  <c r="AA818" i="1"/>
  <c r="Y818" i="1"/>
  <c r="W818" i="1"/>
  <c r="S818" i="1"/>
  <c r="O818" i="1"/>
  <c r="P818" i="1" s="1"/>
  <c r="C818" i="1"/>
  <c r="AA817" i="1"/>
  <c r="Y817" i="1"/>
  <c r="W817" i="1"/>
  <c r="S817" i="1"/>
  <c r="O817" i="1"/>
  <c r="P817" i="1" s="1"/>
  <c r="C817" i="1"/>
  <c r="AA816" i="1"/>
  <c r="Y816" i="1"/>
  <c r="W816" i="1"/>
  <c r="S816" i="1"/>
  <c r="O816" i="1"/>
  <c r="P816" i="1" s="1"/>
  <c r="C816" i="1"/>
  <c r="AA815" i="1"/>
  <c r="Y815" i="1"/>
  <c r="W815" i="1"/>
  <c r="S815" i="1"/>
  <c r="O815" i="1"/>
  <c r="P815" i="1" s="1"/>
  <c r="C815" i="1"/>
  <c r="AA814" i="1"/>
  <c r="Y814" i="1"/>
  <c r="W814" i="1"/>
  <c r="S814" i="1"/>
  <c r="O814" i="1"/>
  <c r="P814" i="1" s="1"/>
  <c r="C814" i="1"/>
  <c r="AA813" i="1"/>
  <c r="Y813" i="1"/>
  <c r="W813" i="1"/>
  <c r="S813" i="1"/>
  <c r="O813" i="1"/>
  <c r="P813" i="1" s="1"/>
  <c r="C813" i="1"/>
  <c r="AA812" i="1"/>
  <c r="Y812" i="1"/>
  <c r="W812" i="1"/>
  <c r="S812" i="1"/>
  <c r="O812" i="1"/>
  <c r="P812" i="1" s="1"/>
  <c r="C812" i="1"/>
  <c r="AA811" i="1"/>
  <c r="Y811" i="1"/>
  <c r="W811" i="1"/>
  <c r="S811" i="1"/>
  <c r="O811" i="1"/>
  <c r="P811" i="1" s="1"/>
  <c r="C811" i="1"/>
  <c r="AA810" i="1"/>
  <c r="Y810" i="1"/>
  <c r="W810" i="1"/>
  <c r="S810" i="1"/>
  <c r="O810" i="1"/>
  <c r="P810" i="1" s="1"/>
  <c r="C810" i="1"/>
  <c r="AA809" i="1"/>
  <c r="Y809" i="1"/>
  <c r="W809" i="1"/>
  <c r="S809" i="1"/>
  <c r="O809" i="1"/>
  <c r="P809" i="1" s="1"/>
  <c r="C809" i="1"/>
  <c r="AA808" i="1"/>
  <c r="Y808" i="1"/>
  <c r="W808" i="1"/>
  <c r="S808" i="1"/>
  <c r="O808" i="1"/>
  <c r="P808" i="1" s="1"/>
  <c r="C808" i="1"/>
  <c r="AA807" i="1"/>
  <c r="Y807" i="1"/>
  <c r="W807" i="1"/>
  <c r="S807" i="1"/>
  <c r="O807" i="1"/>
  <c r="P807" i="1" s="1"/>
  <c r="C807" i="1"/>
  <c r="AA806" i="1"/>
  <c r="Y806" i="1"/>
  <c r="W806" i="1"/>
  <c r="S806" i="1"/>
  <c r="O806" i="1"/>
  <c r="P806" i="1" s="1"/>
  <c r="C806" i="1"/>
  <c r="AA805" i="1"/>
  <c r="Y805" i="1"/>
  <c r="W805" i="1"/>
  <c r="S805" i="1"/>
  <c r="O805" i="1"/>
  <c r="P805" i="1" s="1"/>
  <c r="C805" i="1"/>
  <c r="AA804" i="1"/>
  <c r="Y804" i="1"/>
  <c r="W804" i="1"/>
  <c r="S804" i="1"/>
  <c r="O804" i="1"/>
  <c r="P804" i="1" s="1"/>
  <c r="C804" i="1"/>
  <c r="AA803" i="1"/>
  <c r="Y803" i="1"/>
  <c r="W803" i="1"/>
  <c r="S803" i="1"/>
  <c r="O803" i="1"/>
  <c r="P803" i="1" s="1"/>
  <c r="C803" i="1"/>
  <c r="AA802" i="1"/>
  <c r="Y802" i="1"/>
  <c r="W802" i="1"/>
  <c r="S802" i="1"/>
  <c r="O802" i="1"/>
  <c r="P802" i="1" s="1"/>
  <c r="C802" i="1"/>
  <c r="AA801" i="1"/>
  <c r="Y801" i="1"/>
  <c r="W801" i="1"/>
  <c r="S801" i="1"/>
  <c r="O801" i="1"/>
  <c r="P801" i="1" s="1"/>
  <c r="C801" i="1"/>
  <c r="AA800" i="1"/>
  <c r="Y800" i="1"/>
  <c r="W800" i="1"/>
  <c r="S800" i="1"/>
  <c r="O800" i="1"/>
  <c r="P800" i="1" s="1"/>
  <c r="C800" i="1"/>
  <c r="AA799" i="1"/>
  <c r="Y799" i="1"/>
  <c r="W799" i="1"/>
  <c r="S799" i="1"/>
  <c r="O799" i="1"/>
  <c r="P799" i="1" s="1"/>
  <c r="C799" i="1"/>
  <c r="AA798" i="1"/>
  <c r="Y798" i="1"/>
  <c r="W798" i="1"/>
  <c r="S798" i="1"/>
  <c r="O798" i="1"/>
  <c r="P798" i="1" s="1"/>
  <c r="C798" i="1"/>
  <c r="AA797" i="1"/>
  <c r="Y797" i="1"/>
  <c r="W797" i="1"/>
  <c r="S797" i="1"/>
  <c r="O797" i="1"/>
  <c r="P797" i="1" s="1"/>
  <c r="C797" i="1"/>
  <c r="AA796" i="1"/>
  <c r="Y796" i="1"/>
  <c r="W796" i="1"/>
  <c r="S796" i="1"/>
  <c r="O796" i="1"/>
  <c r="P796" i="1" s="1"/>
  <c r="C796" i="1"/>
  <c r="AA795" i="1"/>
  <c r="Y795" i="1"/>
  <c r="W795" i="1"/>
  <c r="S795" i="1"/>
  <c r="O795" i="1"/>
  <c r="P795" i="1" s="1"/>
  <c r="C795" i="1"/>
  <c r="AA794" i="1"/>
  <c r="Y794" i="1"/>
  <c r="W794" i="1"/>
  <c r="S794" i="1"/>
  <c r="O794" i="1"/>
  <c r="P794" i="1" s="1"/>
  <c r="C794" i="1"/>
  <c r="AA793" i="1"/>
  <c r="Y793" i="1"/>
  <c r="W793" i="1"/>
  <c r="S793" i="1"/>
  <c r="O793" i="1"/>
  <c r="P793" i="1" s="1"/>
  <c r="C793" i="1"/>
  <c r="AA792" i="1"/>
  <c r="Y792" i="1"/>
  <c r="W792" i="1"/>
  <c r="S792" i="1"/>
  <c r="O792" i="1"/>
  <c r="P792" i="1" s="1"/>
  <c r="C792" i="1"/>
  <c r="AA791" i="1"/>
  <c r="Y791" i="1"/>
  <c r="W791" i="1"/>
  <c r="S791" i="1"/>
  <c r="O791" i="1"/>
  <c r="P791" i="1" s="1"/>
  <c r="C791" i="1"/>
  <c r="AA790" i="1"/>
  <c r="Y790" i="1"/>
  <c r="W790" i="1"/>
  <c r="S790" i="1"/>
  <c r="O790" i="1"/>
  <c r="P790" i="1" s="1"/>
  <c r="C790" i="1"/>
  <c r="AA789" i="1"/>
  <c r="Y789" i="1"/>
  <c r="W789" i="1"/>
  <c r="S789" i="1"/>
  <c r="O789" i="1"/>
  <c r="P789" i="1" s="1"/>
  <c r="C789" i="1"/>
  <c r="AA788" i="1"/>
  <c r="Y788" i="1"/>
  <c r="W788" i="1"/>
  <c r="S788" i="1"/>
  <c r="O788" i="1"/>
  <c r="P788" i="1" s="1"/>
  <c r="C788" i="1"/>
  <c r="AA787" i="1"/>
  <c r="Y787" i="1"/>
  <c r="W787" i="1"/>
  <c r="S787" i="1"/>
  <c r="O787" i="1"/>
  <c r="P787" i="1" s="1"/>
  <c r="C787" i="1"/>
  <c r="AA786" i="1"/>
  <c r="Y786" i="1"/>
  <c r="W786" i="1"/>
  <c r="S786" i="1"/>
  <c r="O786" i="1"/>
  <c r="P786" i="1" s="1"/>
  <c r="C786" i="1"/>
  <c r="AA785" i="1"/>
  <c r="Y785" i="1"/>
  <c r="W785" i="1"/>
  <c r="S785" i="1"/>
  <c r="O785" i="1"/>
  <c r="P785" i="1" s="1"/>
  <c r="C785" i="1"/>
  <c r="AA784" i="1"/>
  <c r="Y784" i="1"/>
  <c r="W784" i="1"/>
  <c r="S784" i="1"/>
  <c r="O784" i="1"/>
  <c r="P784" i="1" s="1"/>
  <c r="C784" i="1"/>
  <c r="AA783" i="1"/>
  <c r="Y783" i="1"/>
  <c r="W783" i="1"/>
  <c r="S783" i="1"/>
  <c r="O783" i="1"/>
  <c r="P783" i="1" s="1"/>
  <c r="C783" i="1"/>
  <c r="AA782" i="1"/>
  <c r="Y782" i="1"/>
  <c r="W782" i="1"/>
  <c r="S782" i="1"/>
  <c r="O782" i="1"/>
  <c r="P782" i="1" s="1"/>
  <c r="C782" i="1"/>
  <c r="AA781" i="1"/>
  <c r="Y781" i="1"/>
  <c r="W781" i="1"/>
  <c r="S781" i="1"/>
  <c r="O781" i="1"/>
  <c r="P781" i="1" s="1"/>
  <c r="C781" i="1"/>
  <c r="AA780" i="1"/>
  <c r="Y780" i="1"/>
  <c r="W780" i="1"/>
  <c r="S780" i="1"/>
  <c r="O780" i="1"/>
  <c r="P780" i="1" s="1"/>
  <c r="C780" i="1"/>
  <c r="AA779" i="1"/>
  <c r="Y779" i="1"/>
  <c r="W779" i="1"/>
  <c r="S779" i="1"/>
  <c r="O779" i="1"/>
  <c r="P779" i="1" s="1"/>
  <c r="C779" i="1"/>
  <c r="AA778" i="1"/>
  <c r="Y778" i="1"/>
  <c r="W778" i="1"/>
  <c r="S778" i="1"/>
  <c r="O778" i="1"/>
  <c r="P778" i="1" s="1"/>
  <c r="C778" i="1"/>
  <c r="AA777" i="1"/>
  <c r="Y777" i="1"/>
  <c r="W777" i="1"/>
  <c r="S777" i="1"/>
  <c r="O777" i="1"/>
  <c r="P777" i="1" s="1"/>
  <c r="C777" i="1"/>
  <c r="AA776" i="1"/>
  <c r="Y776" i="1"/>
  <c r="W776" i="1"/>
  <c r="S776" i="1"/>
  <c r="O776" i="1"/>
  <c r="P776" i="1" s="1"/>
  <c r="C776" i="1"/>
  <c r="AA775" i="1"/>
  <c r="Y775" i="1"/>
  <c r="W775" i="1"/>
  <c r="S775" i="1"/>
  <c r="O775" i="1"/>
  <c r="P775" i="1" s="1"/>
  <c r="C775" i="1"/>
  <c r="AA774" i="1"/>
  <c r="Y774" i="1"/>
  <c r="W774" i="1"/>
  <c r="S774" i="1"/>
  <c r="O774" i="1"/>
  <c r="P774" i="1" s="1"/>
  <c r="C774" i="1"/>
  <c r="AA773" i="1"/>
  <c r="Y773" i="1"/>
  <c r="W773" i="1"/>
  <c r="S773" i="1"/>
  <c r="O773" i="1"/>
  <c r="P773" i="1" s="1"/>
  <c r="C773" i="1"/>
  <c r="AA772" i="1"/>
  <c r="Y772" i="1"/>
  <c r="W772" i="1"/>
  <c r="S772" i="1"/>
  <c r="O772" i="1"/>
  <c r="P772" i="1" s="1"/>
  <c r="C772" i="1"/>
  <c r="AA771" i="1"/>
  <c r="Y771" i="1"/>
  <c r="W771" i="1"/>
  <c r="S771" i="1"/>
  <c r="O771" i="1"/>
  <c r="P771" i="1" s="1"/>
  <c r="C771" i="1"/>
  <c r="AA770" i="1"/>
  <c r="Y770" i="1"/>
  <c r="W770" i="1"/>
  <c r="S770" i="1"/>
  <c r="O770" i="1"/>
  <c r="P770" i="1" s="1"/>
  <c r="C770" i="1"/>
  <c r="AA769" i="1"/>
  <c r="Y769" i="1"/>
  <c r="W769" i="1"/>
  <c r="S769" i="1"/>
  <c r="O769" i="1"/>
  <c r="P769" i="1" s="1"/>
  <c r="C769" i="1"/>
  <c r="AA768" i="1"/>
  <c r="Y768" i="1"/>
  <c r="W768" i="1"/>
  <c r="S768" i="1"/>
  <c r="O768" i="1"/>
  <c r="P768" i="1" s="1"/>
  <c r="C768" i="1"/>
  <c r="AA767" i="1"/>
  <c r="Y767" i="1"/>
  <c r="W767" i="1"/>
  <c r="S767" i="1"/>
  <c r="O767" i="1"/>
  <c r="P767" i="1" s="1"/>
  <c r="C767" i="1"/>
  <c r="AA766" i="1"/>
  <c r="Y766" i="1"/>
  <c r="W766" i="1"/>
  <c r="S766" i="1"/>
  <c r="O766" i="1"/>
  <c r="P766" i="1" s="1"/>
  <c r="C766" i="1"/>
  <c r="AA765" i="1"/>
  <c r="Y765" i="1"/>
  <c r="W765" i="1"/>
  <c r="S765" i="1"/>
  <c r="O765" i="1"/>
  <c r="P765" i="1" s="1"/>
  <c r="C765" i="1"/>
  <c r="AA764" i="1"/>
  <c r="Y764" i="1"/>
  <c r="W764" i="1"/>
  <c r="S764" i="1"/>
  <c r="O764" i="1"/>
  <c r="P764" i="1" s="1"/>
  <c r="C764" i="1"/>
  <c r="AA763" i="1"/>
  <c r="Y763" i="1"/>
  <c r="W763" i="1"/>
  <c r="S763" i="1"/>
  <c r="O763" i="1"/>
  <c r="P763" i="1" s="1"/>
  <c r="C763" i="1"/>
  <c r="AA762" i="1"/>
  <c r="Y762" i="1"/>
  <c r="W762" i="1"/>
  <c r="S762" i="1"/>
  <c r="O762" i="1"/>
  <c r="P762" i="1" s="1"/>
  <c r="C762" i="1"/>
  <c r="AA761" i="1"/>
  <c r="Y761" i="1"/>
  <c r="W761" i="1"/>
  <c r="S761" i="1"/>
  <c r="O761" i="1"/>
  <c r="P761" i="1" s="1"/>
  <c r="C761" i="1"/>
  <c r="AA760" i="1"/>
  <c r="Y760" i="1"/>
  <c r="W760" i="1"/>
  <c r="S760" i="1"/>
  <c r="O760" i="1"/>
  <c r="P760" i="1" s="1"/>
  <c r="C760" i="1"/>
  <c r="AA759" i="1"/>
  <c r="Y759" i="1"/>
  <c r="W759" i="1"/>
  <c r="S759" i="1"/>
  <c r="O759" i="1"/>
  <c r="P759" i="1" s="1"/>
  <c r="C759" i="1"/>
  <c r="AA758" i="1"/>
  <c r="Y758" i="1"/>
  <c r="W758" i="1"/>
  <c r="S758" i="1"/>
  <c r="O758" i="1"/>
  <c r="P758" i="1" s="1"/>
  <c r="C758" i="1"/>
  <c r="AA757" i="1"/>
  <c r="Y757" i="1"/>
  <c r="W757" i="1"/>
  <c r="S757" i="1"/>
  <c r="O757" i="1"/>
  <c r="P757" i="1" s="1"/>
  <c r="C757" i="1"/>
  <c r="AA756" i="1"/>
  <c r="Y756" i="1"/>
  <c r="W756" i="1"/>
  <c r="S756" i="1"/>
  <c r="O756" i="1"/>
  <c r="P756" i="1" s="1"/>
  <c r="C756" i="1"/>
  <c r="AA755" i="1"/>
  <c r="Y755" i="1"/>
  <c r="W755" i="1"/>
  <c r="S755" i="1"/>
  <c r="O755" i="1"/>
  <c r="P755" i="1" s="1"/>
  <c r="C755" i="1"/>
  <c r="AA754" i="1"/>
  <c r="Y754" i="1"/>
  <c r="W754" i="1"/>
  <c r="S754" i="1"/>
  <c r="O754" i="1"/>
  <c r="P754" i="1" s="1"/>
  <c r="C754" i="1"/>
  <c r="AA753" i="1"/>
  <c r="Y753" i="1"/>
  <c r="W753" i="1"/>
  <c r="S753" i="1"/>
  <c r="O753" i="1"/>
  <c r="P753" i="1" s="1"/>
  <c r="C753" i="1"/>
  <c r="AA752" i="1"/>
  <c r="Y752" i="1"/>
  <c r="W752" i="1"/>
  <c r="S752" i="1"/>
  <c r="O752" i="1"/>
  <c r="P752" i="1" s="1"/>
  <c r="C752" i="1"/>
  <c r="AA751" i="1"/>
  <c r="Y751" i="1"/>
  <c r="W751" i="1"/>
  <c r="S751" i="1"/>
  <c r="O751" i="1"/>
  <c r="P751" i="1" s="1"/>
  <c r="C751" i="1"/>
  <c r="AA750" i="1"/>
  <c r="Y750" i="1"/>
  <c r="W750" i="1"/>
  <c r="S750" i="1"/>
  <c r="O750" i="1"/>
  <c r="P750" i="1" s="1"/>
  <c r="C750" i="1"/>
  <c r="AA749" i="1"/>
  <c r="Y749" i="1"/>
  <c r="W749" i="1"/>
  <c r="S749" i="1"/>
  <c r="O749" i="1"/>
  <c r="P749" i="1" s="1"/>
  <c r="C749" i="1"/>
  <c r="AA748" i="1"/>
  <c r="Y748" i="1"/>
  <c r="W748" i="1"/>
  <c r="S748" i="1"/>
  <c r="O748" i="1"/>
  <c r="P748" i="1" s="1"/>
  <c r="C748" i="1"/>
  <c r="AA747" i="1"/>
  <c r="Y747" i="1"/>
  <c r="W747" i="1"/>
  <c r="S747" i="1"/>
  <c r="O747" i="1"/>
  <c r="P747" i="1" s="1"/>
  <c r="C747" i="1"/>
  <c r="AA746" i="1"/>
  <c r="Y746" i="1"/>
  <c r="W746" i="1"/>
  <c r="S746" i="1"/>
  <c r="O746" i="1"/>
  <c r="P746" i="1" s="1"/>
  <c r="C746" i="1"/>
  <c r="AA745" i="1"/>
  <c r="Y745" i="1"/>
  <c r="W745" i="1"/>
  <c r="S745" i="1"/>
  <c r="O745" i="1"/>
  <c r="P745" i="1" s="1"/>
  <c r="C745" i="1"/>
  <c r="AA744" i="1"/>
  <c r="Y744" i="1"/>
  <c r="W744" i="1"/>
  <c r="S744" i="1"/>
  <c r="O744" i="1"/>
  <c r="P744" i="1" s="1"/>
  <c r="C744" i="1"/>
  <c r="AA743" i="1"/>
  <c r="Y743" i="1"/>
  <c r="W743" i="1"/>
  <c r="S743" i="1"/>
  <c r="O743" i="1"/>
  <c r="P743" i="1" s="1"/>
  <c r="C743" i="1"/>
  <c r="AA742" i="1"/>
  <c r="Y742" i="1"/>
  <c r="W742" i="1"/>
  <c r="S742" i="1"/>
  <c r="O742" i="1"/>
  <c r="P742" i="1" s="1"/>
  <c r="C742" i="1"/>
  <c r="AA741" i="1"/>
  <c r="Y741" i="1"/>
  <c r="W741" i="1"/>
  <c r="S741" i="1"/>
  <c r="O741" i="1"/>
  <c r="P741" i="1" s="1"/>
  <c r="C741" i="1"/>
  <c r="AA740" i="1"/>
  <c r="Y740" i="1"/>
  <c r="W740" i="1"/>
  <c r="S740" i="1"/>
  <c r="O740" i="1"/>
  <c r="P740" i="1" s="1"/>
  <c r="C740" i="1"/>
  <c r="AA739" i="1"/>
  <c r="Y739" i="1"/>
  <c r="W739" i="1"/>
  <c r="S739" i="1"/>
  <c r="O739" i="1"/>
  <c r="P739" i="1" s="1"/>
  <c r="C739" i="1"/>
  <c r="AA738" i="1"/>
  <c r="Y738" i="1"/>
  <c r="W738" i="1"/>
  <c r="S738" i="1"/>
  <c r="O738" i="1"/>
  <c r="P738" i="1" s="1"/>
  <c r="C738" i="1"/>
  <c r="AA737" i="1"/>
  <c r="Y737" i="1"/>
  <c r="W737" i="1"/>
  <c r="S737" i="1"/>
  <c r="O737" i="1"/>
  <c r="P737" i="1" s="1"/>
  <c r="C737" i="1"/>
  <c r="AA736" i="1"/>
  <c r="Y736" i="1"/>
  <c r="W736" i="1"/>
  <c r="S736" i="1"/>
  <c r="O736" i="1"/>
  <c r="P736" i="1" s="1"/>
  <c r="C736" i="1"/>
  <c r="AA735" i="1"/>
  <c r="Y735" i="1"/>
  <c r="W735" i="1"/>
  <c r="S735" i="1"/>
  <c r="O735" i="1"/>
  <c r="P735" i="1" s="1"/>
  <c r="C735" i="1"/>
  <c r="AA734" i="1"/>
  <c r="Y734" i="1"/>
  <c r="W734" i="1"/>
  <c r="S734" i="1"/>
  <c r="O734" i="1"/>
  <c r="P734" i="1" s="1"/>
  <c r="C734" i="1"/>
  <c r="AA733" i="1"/>
  <c r="Y733" i="1"/>
  <c r="W733" i="1"/>
  <c r="S733" i="1"/>
  <c r="O733" i="1"/>
  <c r="P733" i="1" s="1"/>
  <c r="C733" i="1"/>
  <c r="AA732" i="1"/>
  <c r="Y732" i="1"/>
  <c r="W732" i="1"/>
  <c r="S732" i="1"/>
  <c r="O732" i="1"/>
  <c r="P732" i="1" s="1"/>
  <c r="C732" i="1"/>
  <c r="AA731" i="1"/>
  <c r="Y731" i="1"/>
  <c r="W731" i="1"/>
  <c r="S731" i="1"/>
  <c r="O731" i="1"/>
  <c r="P731" i="1" s="1"/>
  <c r="C731" i="1"/>
  <c r="AA730" i="1"/>
  <c r="Y730" i="1"/>
  <c r="W730" i="1"/>
  <c r="S730" i="1"/>
  <c r="O730" i="1"/>
  <c r="P730" i="1" s="1"/>
  <c r="C730" i="1"/>
  <c r="AA729" i="1"/>
  <c r="Y729" i="1"/>
  <c r="W729" i="1"/>
  <c r="S729" i="1"/>
  <c r="O729" i="1"/>
  <c r="P729" i="1" s="1"/>
  <c r="C729" i="1"/>
  <c r="AA728" i="1"/>
  <c r="Y728" i="1"/>
  <c r="W728" i="1"/>
  <c r="S728" i="1"/>
  <c r="O728" i="1"/>
  <c r="P728" i="1" s="1"/>
  <c r="C728" i="1"/>
  <c r="AA727" i="1"/>
  <c r="Y727" i="1"/>
  <c r="W727" i="1"/>
  <c r="S727" i="1"/>
  <c r="O727" i="1"/>
  <c r="P727" i="1" s="1"/>
  <c r="C727" i="1"/>
  <c r="AA726" i="1"/>
  <c r="Y726" i="1"/>
  <c r="W726" i="1"/>
  <c r="S726" i="1"/>
  <c r="O726" i="1"/>
  <c r="P726" i="1" s="1"/>
  <c r="C726" i="1"/>
  <c r="AA725" i="1"/>
  <c r="Y725" i="1"/>
  <c r="W725" i="1"/>
  <c r="S725" i="1"/>
  <c r="O725" i="1"/>
  <c r="P725" i="1" s="1"/>
  <c r="C725" i="1"/>
  <c r="AA724" i="1"/>
  <c r="Y724" i="1"/>
  <c r="W724" i="1"/>
  <c r="S724" i="1"/>
  <c r="O724" i="1"/>
  <c r="P724" i="1" s="1"/>
  <c r="C724" i="1"/>
  <c r="AA723" i="1"/>
  <c r="Y723" i="1"/>
  <c r="W723" i="1"/>
  <c r="S723" i="1"/>
  <c r="O723" i="1"/>
  <c r="P723" i="1" s="1"/>
  <c r="C723" i="1"/>
  <c r="AA722" i="1"/>
  <c r="Y722" i="1"/>
  <c r="W722" i="1"/>
  <c r="S722" i="1"/>
  <c r="O722" i="1"/>
  <c r="P722" i="1" s="1"/>
  <c r="C722" i="1"/>
  <c r="AA721" i="1"/>
  <c r="Y721" i="1"/>
  <c r="W721" i="1"/>
  <c r="S721" i="1"/>
  <c r="O721" i="1"/>
  <c r="P721" i="1" s="1"/>
  <c r="C721" i="1"/>
  <c r="AA720" i="1"/>
  <c r="Y720" i="1"/>
  <c r="W720" i="1"/>
  <c r="S720" i="1"/>
  <c r="O720" i="1"/>
  <c r="P720" i="1" s="1"/>
  <c r="C720" i="1"/>
  <c r="AA719" i="1"/>
  <c r="Y719" i="1"/>
  <c r="W719" i="1"/>
  <c r="S719" i="1"/>
  <c r="O719" i="1"/>
  <c r="P719" i="1" s="1"/>
  <c r="C719" i="1"/>
  <c r="AA718" i="1"/>
  <c r="Y718" i="1"/>
  <c r="W718" i="1"/>
  <c r="S718" i="1"/>
  <c r="O718" i="1"/>
  <c r="P718" i="1" s="1"/>
  <c r="C718" i="1"/>
  <c r="AA717" i="1"/>
  <c r="Y717" i="1"/>
  <c r="W717" i="1"/>
  <c r="S717" i="1"/>
  <c r="O717" i="1"/>
  <c r="P717" i="1" s="1"/>
  <c r="C717" i="1"/>
  <c r="AA716" i="1"/>
  <c r="Y716" i="1"/>
  <c r="W716" i="1"/>
  <c r="S716" i="1"/>
  <c r="O716" i="1"/>
  <c r="P716" i="1" s="1"/>
  <c r="C716" i="1"/>
  <c r="AA715" i="1"/>
  <c r="Y715" i="1"/>
  <c r="W715" i="1"/>
  <c r="S715" i="1"/>
  <c r="O715" i="1"/>
  <c r="P715" i="1" s="1"/>
  <c r="C715" i="1"/>
  <c r="AA714" i="1"/>
  <c r="Y714" i="1"/>
  <c r="W714" i="1"/>
  <c r="S714" i="1"/>
  <c r="O714" i="1"/>
  <c r="P714" i="1" s="1"/>
  <c r="C714" i="1"/>
  <c r="AA713" i="1"/>
  <c r="Y713" i="1"/>
  <c r="W713" i="1"/>
  <c r="S713" i="1"/>
  <c r="O713" i="1"/>
  <c r="P713" i="1" s="1"/>
  <c r="C713" i="1"/>
  <c r="AA712" i="1"/>
  <c r="Y712" i="1"/>
  <c r="W712" i="1"/>
  <c r="S712" i="1"/>
  <c r="O712" i="1"/>
  <c r="P712" i="1" s="1"/>
  <c r="C712" i="1"/>
  <c r="AA711" i="1"/>
  <c r="Y711" i="1"/>
  <c r="W711" i="1"/>
  <c r="S711" i="1"/>
  <c r="O711" i="1"/>
  <c r="P711" i="1" s="1"/>
  <c r="C711" i="1"/>
  <c r="AA710" i="1"/>
  <c r="Y710" i="1"/>
  <c r="W710" i="1"/>
  <c r="S710" i="1"/>
  <c r="O710" i="1"/>
  <c r="P710" i="1" s="1"/>
  <c r="C710" i="1"/>
  <c r="AA709" i="1"/>
  <c r="Y709" i="1"/>
  <c r="W709" i="1"/>
  <c r="S709" i="1"/>
  <c r="O709" i="1"/>
  <c r="P709" i="1" s="1"/>
  <c r="C709" i="1"/>
  <c r="AA708" i="1"/>
  <c r="Y708" i="1"/>
  <c r="W708" i="1"/>
  <c r="S708" i="1"/>
  <c r="O708" i="1"/>
  <c r="P708" i="1" s="1"/>
  <c r="C708" i="1"/>
  <c r="AA707" i="1"/>
  <c r="Y707" i="1"/>
  <c r="W707" i="1"/>
  <c r="S707" i="1"/>
  <c r="O707" i="1"/>
  <c r="P707" i="1" s="1"/>
  <c r="C707" i="1"/>
  <c r="AA706" i="1"/>
  <c r="Y706" i="1"/>
  <c r="W706" i="1"/>
  <c r="S706" i="1"/>
  <c r="O706" i="1"/>
  <c r="P706" i="1" s="1"/>
  <c r="C706" i="1"/>
  <c r="AA705" i="1"/>
  <c r="Y705" i="1"/>
  <c r="W705" i="1"/>
  <c r="S705" i="1"/>
  <c r="O705" i="1"/>
  <c r="P705" i="1" s="1"/>
  <c r="C705" i="1"/>
  <c r="AA704" i="1"/>
  <c r="Y704" i="1"/>
  <c r="W704" i="1"/>
  <c r="S704" i="1"/>
  <c r="O704" i="1"/>
  <c r="P704" i="1" s="1"/>
  <c r="C704" i="1"/>
  <c r="AA703" i="1"/>
  <c r="Y703" i="1"/>
  <c r="W703" i="1"/>
  <c r="S703" i="1"/>
  <c r="O703" i="1"/>
  <c r="P703" i="1" s="1"/>
  <c r="C703" i="1"/>
  <c r="AA702" i="1"/>
  <c r="Y702" i="1"/>
  <c r="W702" i="1"/>
  <c r="S702" i="1"/>
  <c r="O702" i="1"/>
  <c r="P702" i="1" s="1"/>
  <c r="C702" i="1"/>
  <c r="AA701" i="1"/>
  <c r="Y701" i="1"/>
  <c r="W701" i="1"/>
  <c r="S701" i="1"/>
  <c r="O701" i="1"/>
  <c r="P701" i="1" s="1"/>
  <c r="C701" i="1"/>
  <c r="AA700" i="1"/>
  <c r="Y700" i="1"/>
  <c r="W700" i="1"/>
  <c r="S700" i="1"/>
  <c r="O700" i="1"/>
  <c r="P700" i="1" s="1"/>
  <c r="C700" i="1"/>
  <c r="AA699" i="1"/>
  <c r="Y699" i="1"/>
  <c r="W699" i="1"/>
  <c r="S699" i="1"/>
  <c r="O699" i="1"/>
  <c r="P699" i="1" s="1"/>
  <c r="C699" i="1"/>
  <c r="AA698" i="1"/>
  <c r="Y698" i="1"/>
  <c r="W698" i="1"/>
  <c r="S698" i="1"/>
  <c r="O698" i="1"/>
  <c r="P698" i="1" s="1"/>
  <c r="C698" i="1"/>
  <c r="AA697" i="1"/>
  <c r="Y697" i="1"/>
  <c r="W697" i="1"/>
  <c r="S697" i="1"/>
  <c r="O697" i="1"/>
  <c r="P697" i="1" s="1"/>
  <c r="C697" i="1"/>
  <c r="AA696" i="1"/>
  <c r="Y696" i="1"/>
  <c r="W696" i="1"/>
  <c r="S696" i="1"/>
  <c r="O696" i="1"/>
  <c r="P696" i="1" s="1"/>
  <c r="C696" i="1"/>
  <c r="AA695" i="1"/>
  <c r="Y695" i="1"/>
  <c r="W695" i="1"/>
  <c r="S695" i="1"/>
  <c r="O695" i="1"/>
  <c r="P695" i="1" s="1"/>
  <c r="C695" i="1"/>
  <c r="AA694" i="1"/>
  <c r="Y694" i="1"/>
  <c r="W694" i="1"/>
  <c r="S694" i="1"/>
  <c r="O694" i="1"/>
  <c r="P694" i="1" s="1"/>
  <c r="C694" i="1"/>
  <c r="AA693" i="1"/>
  <c r="Y693" i="1"/>
  <c r="W693" i="1"/>
  <c r="S693" i="1"/>
  <c r="O693" i="1"/>
  <c r="P693" i="1" s="1"/>
  <c r="C693" i="1"/>
  <c r="AA692" i="1"/>
  <c r="Y692" i="1"/>
  <c r="W692" i="1"/>
  <c r="S692" i="1"/>
  <c r="O692" i="1"/>
  <c r="P692" i="1" s="1"/>
  <c r="C692" i="1"/>
  <c r="AA691" i="1"/>
  <c r="Y691" i="1"/>
  <c r="W691" i="1"/>
  <c r="S691" i="1"/>
  <c r="O691" i="1"/>
  <c r="P691" i="1" s="1"/>
  <c r="C691" i="1"/>
  <c r="AA690" i="1"/>
  <c r="Y690" i="1"/>
  <c r="W690" i="1"/>
  <c r="S690" i="1"/>
  <c r="O690" i="1"/>
  <c r="P690" i="1" s="1"/>
  <c r="C690" i="1"/>
  <c r="AA689" i="1"/>
  <c r="Y689" i="1"/>
  <c r="W689" i="1"/>
  <c r="S689" i="1"/>
  <c r="O689" i="1"/>
  <c r="P689" i="1" s="1"/>
  <c r="C689" i="1"/>
  <c r="AA688" i="1"/>
  <c r="Y688" i="1"/>
  <c r="W688" i="1"/>
  <c r="S688" i="1"/>
  <c r="O688" i="1"/>
  <c r="P688" i="1" s="1"/>
  <c r="C688" i="1"/>
  <c r="AA687" i="1"/>
  <c r="Y687" i="1"/>
  <c r="W687" i="1"/>
  <c r="S687" i="1"/>
  <c r="O687" i="1"/>
  <c r="P687" i="1" s="1"/>
  <c r="C687" i="1"/>
  <c r="AA686" i="1"/>
  <c r="Y686" i="1"/>
  <c r="W686" i="1"/>
  <c r="S686" i="1"/>
  <c r="O686" i="1"/>
  <c r="P686" i="1" s="1"/>
  <c r="C686" i="1"/>
  <c r="AA685" i="1"/>
  <c r="Y685" i="1"/>
  <c r="W685" i="1"/>
  <c r="S685" i="1"/>
  <c r="O685" i="1"/>
  <c r="P685" i="1" s="1"/>
  <c r="C685" i="1"/>
  <c r="AA684" i="1"/>
  <c r="Y684" i="1"/>
  <c r="W684" i="1"/>
  <c r="S684" i="1"/>
  <c r="O684" i="1"/>
  <c r="P684" i="1" s="1"/>
  <c r="C684" i="1"/>
  <c r="AA683" i="1"/>
  <c r="Y683" i="1"/>
  <c r="W683" i="1"/>
  <c r="S683" i="1"/>
  <c r="O683" i="1"/>
  <c r="P683" i="1" s="1"/>
  <c r="C683" i="1"/>
  <c r="AA682" i="1"/>
  <c r="Y682" i="1"/>
  <c r="W682" i="1"/>
  <c r="S682" i="1"/>
  <c r="O682" i="1"/>
  <c r="P682" i="1" s="1"/>
  <c r="C682" i="1"/>
  <c r="AA681" i="1"/>
  <c r="Y681" i="1"/>
  <c r="W681" i="1"/>
  <c r="S681" i="1"/>
  <c r="O681" i="1"/>
  <c r="P681" i="1" s="1"/>
  <c r="C681" i="1"/>
  <c r="AA680" i="1"/>
  <c r="Y680" i="1"/>
  <c r="W680" i="1"/>
  <c r="S680" i="1"/>
  <c r="O680" i="1"/>
  <c r="P680" i="1" s="1"/>
  <c r="C680" i="1"/>
  <c r="AA679" i="1"/>
  <c r="Y679" i="1"/>
  <c r="W679" i="1"/>
  <c r="S679" i="1"/>
  <c r="O679" i="1"/>
  <c r="P679" i="1" s="1"/>
  <c r="C679" i="1"/>
  <c r="AA678" i="1"/>
  <c r="Y678" i="1"/>
  <c r="W678" i="1"/>
  <c r="S678" i="1"/>
  <c r="O678" i="1"/>
  <c r="P678" i="1" s="1"/>
  <c r="C678" i="1"/>
  <c r="AA677" i="1"/>
  <c r="Y677" i="1"/>
  <c r="W677" i="1"/>
  <c r="S677" i="1"/>
  <c r="O677" i="1"/>
  <c r="P677" i="1" s="1"/>
  <c r="C677" i="1"/>
  <c r="AA676" i="1"/>
  <c r="Y676" i="1"/>
  <c r="W676" i="1"/>
  <c r="S676" i="1"/>
  <c r="O676" i="1"/>
  <c r="P676" i="1" s="1"/>
  <c r="C676" i="1"/>
  <c r="AA675" i="1"/>
  <c r="Y675" i="1"/>
  <c r="W675" i="1"/>
  <c r="S675" i="1"/>
  <c r="O675" i="1"/>
  <c r="P675" i="1" s="1"/>
  <c r="C675" i="1"/>
  <c r="AA674" i="1"/>
  <c r="Y674" i="1"/>
  <c r="W674" i="1"/>
  <c r="S674" i="1"/>
  <c r="O674" i="1"/>
  <c r="P674" i="1" s="1"/>
  <c r="C674" i="1"/>
  <c r="AA673" i="1"/>
  <c r="Y673" i="1"/>
  <c r="W673" i="1"/>
  <c r="S673" i="1"/>
  <c r="O673" i="1"/>
  <c r="P673" i="1" s="1"/>
  <c r="C673" i="1"/>
  <c r="AA672" i="1"/>
  <c r="Y672" i="1"/>
  <c r="W672" i="1"/>
  <c r="S672" i="1"/>
  <c r="O672" i="1"/>
  <c r="P672" i="1" s="1"/>
  <c r="C672" i="1"/>
  <c r="AA671" i="1"/>
  <c r="Y671" i="1"/>
  <c r="W671" i="1"/>
  <c r="S671" i="1"/>
  <c r="O671" i="1"/>
  <c r="P671" i="1" s="1"/>
  <c r="C671" i="1"/>
  <c r="AA670" i="1"/>
  <c r="Y670" i="1"/>
  <c r="W670" i="1"/>
  <c r="S670" i="1"/>
  <c r="O670" i="1"/>
  <c r="P670" i="1" s="1"/>
  <c r="C670" i="1"/>
  <c r="AA669" i="1"/>
  <c r="Y669" i="1"/>
  <c r="W669" i="1"/>
  <c r="S669" i="1"/>
  <c r="O669" i="1"/>
  <c r="P669" i="1" s="1"/>
  <c r="C669" i="1"/>
  <c r="AA668" i="1"/>
  <c r="Y668" i="1"/>
  <c r="W668" i="1"/>
  <c r="S668" i="1"/>
  <c r="O668" i="1"/>
  <c r="P668" i="1" s="1"/>
  <c r="C668" i="1"/>
  <c r="AA667" i="1"/>
  <c r="Y667" i="1"/>
  <c r="W667" i="1"/>
  <c r="S667" i="1"/>
  <c r="O667" i="1"/>
  <c r="P667" i="1" s="1"/>
  <c r="C667" i="1"/>
  <c r="AA666" i="1"/>
  <c r="Y666" i="1"/>
  <c r="W666" i="1"/>
  <c r="S666" i="1"/>
  <c r="O666" i="1"/>
  <c r="P666" i="1" s="1"/>
  <c r="C666" i="1"/>
  <c r="AA665" i="1"/>
  <c r="Y665" i="1"/>
  <c r="W665" i="1"/>
  <c r="S665" i="1"/>
  <c r="O665" i="1"/>
  <c r="P665" i="1" s="1"/>
  <c r="C665" i="1"/>
  <c r="AA664" i="1"/>
  <c r="Y664" i="1"/>
  <c r="W664" i="1"/>
  <c r="S664" i="1"/>
  <c r="O664" i="1"/>
  <c r="P664" i="1" s="1"/>
  <c r="C664" i="1"/>
  <c r="AA663" i="1"/>
  <c r="Y663" i="1"/>
  <c r="W663" i="1"/>
  <c r="S663" i="1"/>
  <c r="O663" i="1"/>
  <c r="P663" i="1" s="1"/>
  <c r="C663" i="1"/>
  <c r="AA662" i="1"/>
  <c r="Y662" i="1"/>
  <c r="W662" i="1"/>
  <c r="S662" i="1"/>
  <c r="O662" i="1"/>
  <c r="P662" i="1" s="1"/>
  <c r="C662" i="1"/>
  <c r="AA661" i="1"/>
  <c r="Y661" i="1"/>
  <c r="W661" i="1"/>
  <c r="S661" i="1"/>
  <c r="O661" i="1"/>
  <c r="P661" i="1" s="1"/>
  <c r="C661" i="1"/>
  <c r="AA660" i="1"/>
  <c r="Y660" i="1"/>
  <c r="W660" i="1"/>
  <c r="S660" i="1"/>
  <c r="O660" i="1"/>
  <c r="P660" i="1" s="1"/>
  <c r="C660" i="1"/>
  <c r="AA659" i="1"/>
  <c r="Y659" i="1"/>
  <c r="W659" i="1"/>
  <c r="S659" i="1"/>
  <c r="O659" i="1"/>
  <c r="P659" i="1" s="1"/>
  <c r="C659" i="1"/>
  <c r="AA658" i="1"/>
  <c r="Y658" i="1"/>
  <c r="W658" i="1"/>
  <c r="S658" i="1"/>
  <c r="O658" i="1"/>
  <c r="P658" i="1" s="1"/>
  <c r="C658" i="1"/>
  <c r="AA657" i="1"/>
  <c r="Y657" i="1"/>
  <c r="W657" i="1"/>
  <c r="S657" i="1"/>
  <c r="O657" i="1"/>
  <c r="P657" i="1" s="1"/>
  <c r="C657" i="1"/>
  <c r="AA656" i="1"/>
  <c r="Y656" i="1"/>
  <c r="W656" i="1"/>
  <c r="S656" i="1"/>
  <c r="O656" i="1"/>
  <c r="P656" i="1" s="1"/>
  <c r="C656" i="1"/>
  <c r="AA655" i="1"/>
  <c r="Y655" i="1"/>
  <c r="W655" i="1"/>
  <c r="S655" i="1"/>
  <c r="O655" i="1"/>
  <c r="P655" i="1" s="1"/>
  <c r="C655" i="1"/>
  <c r="AA654" i="1"/>
  <c r="Y654" i="1"/>
  <c r="W654" i="1"/>
  <c r="S654" i="1"/>
  <c r="O654" i="1"/>
  <c r="P654" i="1" s="1"/>
  <c r="C654" i="1"/>
  <c r="AA653" i="1"/>
  <c r="Y653" i="1"/>
  <c r="W653" i="1"/>
  <c r="S653" i="1"/>
  <c r="O653" i="1"/>
  <c r="P653" i="1" s="1"/>
  <c r="C653" i="1"/>
  <c r="AA652" i="1"/>
  <c r="Y652" i="1"/>
  <c r="W652" i="1"/>
  <c r="S652" i="1"/>
  <c r="O652" i="1"/>
  <c r="P652" i="1" s="1"/>
  <c r="C652" i="1"/>
  <c r="AA651" i="1"/>
  <c r="Y651" i="1"/>
  <c r="W651" i="1"/>
  <c r="S651" i="1"/>
  <c r="O651" i="1"/>
  <c r="P651" i="1" s="1"/>
  <c r="C651" i="1"/>
  <c r="AA650" i="1"/>
  <c r="Y650" i="1"/>
  <c r="W650" i="1"/>
  <c r="S650" i="1"/>
  <c r="O650" i="1"/>
  <c r="P650" i="1" s="1"/>
  <c r="C650" i="1"/>
  <c r="AA649" i="1"/>
  <c r="Y649" i="1"/>
  <c r="W649" i="1"/>
  <c r="S649" i="1"/>
  <c r="O649" i="1"/>
  <c r="P649" i="1" s="1"/>
  <c r="C649" i="1"/>
  <c r="AA648" i="1"/>
  <c r="Y648" i="1"/>
  <c r="W648" i="1"/>
  <c r="S648" i="1"/>
  <c r="O648" i="1"/>
  <c r="P648" i="1" s="1"/>
  <c r="C648" i="1"/>
  <c r="AA647" i="1"/>
  <c r="Y647" i="1"/>
  <c r="W647" i="1"/>
  <c r="S647" i="1"/>
  <c r="O647" i="1"/>
  <c r="P647" i="1" s="1"/>
  <c r="C647" i="1"/>
  <c r="AA646" i="1"/>
  <c r="Y646" i="1"/>
  <c r="W646" i="1"/>
  <c r="S646" i="1"/>
  <c r="O646" i="1"/>
  <c r="P646" i="1" s="1"/>
  <c r="C646" i="1"/>
  <c r="AA645" i="1"/>
  <c r="Y645" i="1"/>
  <c r="W645" i="1"/>
  <c r="S645" i="1"/>
  <c r="O645" i="1"/>
  <c r="P645" i="1" s="1"/>
  <c r="C645" i="1"/>
  <c r="AA644" i="1"/>
  <c r="Y644" i="1"/>
  <c r="W644" i="1"/>
  <c r="S644" i="1"/>
  <c r="O644" i="1"/>
  <c r="P644" i="1" s="1"/>
  <c r="C644" i="1"/>
  <c r="AA643" i="1"/>
  <c r="Y643" i="1"/>
  <c r="W643" i="1"/>
  <c r="S643" i="1"/>
  <c r="O643" i="1"/>
  <c r="P643" i="1" s="1"/>
  <c r="C643" i="1"/>
  <c r="AA642" i="1"/>
  <c r="Y642" i="1"/>
  <c r="W642" i="1"/>
  <c r="S642" i="1"/>
  <c r="O642" i="1"/>
  <c r="P642" i="1" s="1"/>
  <c r="C642" i="1"/>
  <c r="AA641" i="1"/>
  <c r="Y641" i="1"/>
  <c r="W641" i="1"/>
  <c r="S641" i="1"/>
  <c r="O641" i="1"/>
  <c r="P641" i="1" s="1"/>
  <c r="C641" i="1"/>
  <c r="AA640" i="1"/>
  <c r="Y640" i="1"/>
  <c r="W640" i="1"/>
  <c r="S640" i="1"/>
  <c r="O640" i="1"/>
  <c r="P640" i="1" s="1"/>
  <c r="C640" i="1"/>
  <c r="AA639" i="1"/>
  <c r="Y639" i="1"/>
  <c r="W639" i="1"/>
  <c r="S639" i="1"/>
  <c r="O639" i="1"/>
  <c r="P639" i="1" s="1"/>
  <c r="C639" i="1"/>
  <c r="AA638" i="1"/>
  <c r="Y638" i="1"/>
  <c r="W638" i="1"/>
  <c r="S638" i="1"/>
  <c r="O638" i="1"/>
  <c r="P638" i="1" s="1"/>
  <c r="C638" i="1"/>
  <c r="AA637" i="1"/>
  <c r="Y637" i="1"/>
  <c r="W637" i="1"/>
  <c r="S637" i="1"/>
  <c r="O637" i="1"/>
  <c r="P637" i="1" s="1"/>
  <c r="C637" i="1"/>
  <c r="AA636" i="1"/>
  <c r="Y636" i="1"/>
  <c r="W636" i="1"/>
  <c r="S636" i="1"/>
  <c r="O636" i="1"/>
  <c r="P636" i="1" s="1"/>
  <c r="C636" i="1"/>
  <c r="AA635" i="1"/>
  <c r="Y635" i="1"/>
  <c r="W635" i="1"/>
  <c r="S635" i="1"/>
  <c r="O635" i="1"/>
  <c r="P635" i="1" s="1"/>
  <c r="C635" i="1"/>
  <c r="AA634" i="1"/>
  <c r="Y634" i="1"/>
  <c r="W634" i="1"/>
  <c r="S634" i="1"/>
  <c r="O634" i="1"/>
  <c r="P634" i="1" s="1"/>
  <c r="C634" i="1"/>
  <c r="AA633" i="1"/>
  <c r="Y633" i="1"/>
  <c r="W633" i="1"/>
  <c r="S633" i="1"/>
  <c r="O633" i="1"/>
  <c r="P633" i="1" s="1"/>
  <c r="C633" i="1"/>
  <c r="AA632" i="1"/>
  <c r="Y632" i="1"/>
  <c r="W632" i="1"/>
  <c r="S632" i="1"/>
  <c r="O632" i="1"/>
  <c r="P632" i="1" s="1"/>
  <c r="C632" i="1"/>
  <c r="AA631" i="1"/>
  <c r="Y631" i="1"/>
  <c r="W631" i="1"/>
  <c r="S631" i="1"/>
  <c r="O631" i="1"/>
  <c r="P631" i="1" s="1"/>
  <c r="C631" i="1"/>
  <c r="AA630" i="1"/>
  <c r="Y630" i="1"/>
  <c r="W630" i="1"/>
  <c r="S630" i="1"/>
  <c r="O630" i="1"/>
  <c r="P630" i="1" s="1"/>
  <c r="C630" i="1"/>
  <c r="AA629" i="1"/>
  <c r="Y629" i="1"/>
  <c r="W629" i="1"/>
  <c r="S629" i="1"/>
  <c r="O629" i="1"/>
  <c r="P629" i="1" s="1"/>
  <c r="C629" i="1"/>
  <c r="AA628" i="1"/>
  <c r="Y628" i="1"/>
  <c r="W628" i="1"/>
  <c r="S628" i="1"/>
  <c r="O628" i="1"/>
  <c r="P628" i="1" s="1"/>
  <c r="C628" i="1"/>
  <c r="AA627" i="1"/>
  <c r="Y627" i="1"/>
  <c r="W627" i="1"/>
  <c r="S627" i="1"/>
  <c r="O627" i="1"/>
  <c r="P627" i="1" s="1"/>
  <c r="C627" i="1"/>
  <c r="AA626" i="1"/>
  <c r="Y626" i="1"/>
  <c r="W626" i="1"/>
  <c r="S626" i="1"/>
  <c r="O626" i="1"/>
  <c r="P626" i="1" s="1"/>
  <c r="C626" i="1"/>
  <c r="AA625" i="1"/>
  <c r="Y625" i="1"/>
  <c r="W625" i="1"/>
  <c r="S625" i="1"/>
  <c r="O625" i="1"/>
  <c r="P625" i="1" s="1"/>
  <c r="C625" i="1"/>
  <c r="AA624" i="1"/>
  <c r="Y624" i="1"/>
  <c r="W624" i="1"/>
  <c r="S624" i="1"/>
  <c r="O624" i="1"/>
  <c r="P624" i="1" s="1"/>
  <c r="C624" i="1"/>
  <c r="AA623" i="1"/>
  <c r="Y623" i="1"/>
  <c r="W623" i="1"/>
  <c r="S623" i="1"/>
  <c r="O623" i="1"/>
  <c r="P623" i="1" s="1"/>
  <c r="C623" i="1"/>
  <c r="AA622" i="1"/>
  <c r="Y622" i="1"/>
  <c r="W622" i="1"/>
  <c r="S622" i="1"/>
  <c r="O622" i="1"/>
  <c r="P622" i="1" s="1"/>
  <c r="C622" i="1"/>
  <c r="AA621" i="1"/>
  <c r="Y621" i="1"/>
  <c r="W621" i="1"/>
  <c r="S621" i="1"/>
  <c r="O621" i="1"/>
  <c r="P621" i="1" s="1"/>
  <c r="C621" i="1"/>
  <c r="AA620" i="1"/>
  <c r="Y620" i="1"/>
  <c r="W620" i="1"/>
  <c r="S620" i="1"/>
  <c r="O620" i="1"/>
  <c r="P620" i="1" s="1"/>
  <c r="C620" i="1"/>
  <c r="AA619" i="1"/>
  <c r="Y619" i="1"/>
  <c r="W619" i="1"/>
  <c r="S619" i="1"/>
  <c r="O619" i="1"/>
  <c r="P619" i="1" s="1"/>
  <c r="C619" i="1"/>
  <c r="AA618" i="1"/>
  <c r="Y618" i="1"/>
  <c r="W618" i="1"/>
  <c r="S618" i="1"/>
  <c r="O618" i="1"/>
  <c r="P618" i="1" s="1"/>
  <c r="C618" i="1"/>
  <c r="AA617" i="1"/>
  <c r="Y617" i="1"/>
  <c r="W617" i="1"/>
  <c r="S617" i="1"/>
  <c r="O617" i="1"/>
  <c r="P617" i="1" s="1"/>
  <c r="C617" i="1"/>
  <c r="AA616" i="1"/>
  <c r="Y616" i="1"/>
  <c r="W616" i="1"/>
  <c r="S616" i="1"/>
  <c r="O616" i="1"/>
  <c r="P616" i="1" s="1"/>
  <c r="C616" i="1"/>
  <c r="AA615" i="1"/>
  <c r="Y615" i="1"/>
  <c r="W615" i="1"/>
  <c r="S615" i="1"/>
  <c r="O615" i="1"/>
  <c r="P615" i="1" s="1"/>
  <c r="C615" i="1"/>
  <c r="AA614" i="1"/>
  <c r="Y614" i="1"/>
  <c r="W614" i="1"/>
  <c r="S614" i="1"/>
  <c r="O614" i="1"/>
  <c r="P614" i="1" s="1"/>
  <c r="C614" i="1"/>
  <c r="AA613" i="1"/>
  <c r="Y613" i="1"/>
  <c r="W613" i="1"/>
  <c r="S613" i="1"/>
  <c r="O613" i="1"/>
  <c r="P613" i="1" s="1"/>
  <c r="C613" i="1"/>
  <c r="AA612" i="1"/>
  <c r="Y612" i="1"/>
  <c r="W612" i="1"/>
  <c r="S612" i="1"/>
  <c r="O612" i="1"/>
  <c r="P612" i="1" s="1"/>
  <c r="C612" i="1"/>
  <c r="AA611" i="1"/>
  <c r="Y611" i="1"/>
  <c r="W611" i="1"/>
  <c r="S611" i="1"/>
  <c r="O611" i="1"/>
  <c r="P611" i="1" s="1"/>
  <c r="C611" i="1"/>
  <c r="AA610" i="1"/>
  <c r="Y610" i="1"/>
  <c r="W610" i="1"/>
  <c r="S610" i="1"/>
  <c r="O610" i="1"/>
  <c r="P610" i="1" s="1"/>
  <c r="C610" i="1"/>
  <c r="AA609" i="1"/>
  <c r="Y609" i="1"/>
  <c r="W609" i="1"/>
  <c r="S609" i="1"/>
  <c r="O609" i="1"/>
  <c r="P609" i="1" s="1"/>
  <c r="C609" i="1"/>
  <c r="AA608" i="1"/>
  <c r="Y608" i="1"/>
  <c r="W608" i="1"/>
  <c r="S608" i="1"/>
  <c r="O608" i="1"/>
  <c r="P608" i="1" s="1"/>
  <c r="C608" i="1"/>
  <c r="AA607" i="1"/>
  <c r="Y607" i="1"/>
  <c r="W607" i="1"/>
  <c r="S607" i="1"/>
  <c r="O607" i="1"/>
  <c r="P607" i="1" s="1"/>
  <c r="C607" i="1"/>
  <c r="AA606" i="1"/>
  <c r="Y606" i="1"/>
  <c r="W606" i="1"/>
  <c r="S606" i="1"/>
  <c r="O606" i="1"/>
  <c r="P606" i="1" s="1"/>
  <c r="C606" i="1"/>
  <c r="AA605" i="1"/>
  <c r="Y605" i="1"/>
  <c r="W605" i="1"/>
  <c r="S605" i="1"/>
  <c r="O605" i="1"/>
  <c r="P605" i="1" s="1"/>
  <c r="C605" i="1"/>
  <c r="AA604" i="1"/>
  <c r="Y604" i="1"/>
  <c r="W604" i="1"/>
  <c r="S604" i="1"/>
  <c r="O604" i="1"/>
  <c r="P604" i="1" s="1"/>
  <c r="C604" i="1"/>
  <c r="AA603" i="1"/>
  <c r="Y603" i="1"/>
  <c r="W603" i="1"/>
  <c r="S603" i="1"/>
  <c r="O603" i="1"/>
  <c r="P603" i="1" s="1"/>
  <c r="C603" i="1"/>
  <c r="AA602" i="1"/>
  <c r="Y602" i="1"/>
  <c r="W602" i="1"/>
  <c r="S602" i="1"/>
  <c r="O602" i="1"/>
  <c r="P602" i="1" s="1"/>
  <c r="C602" i="1"/>
  <c r="AA601" i="1"/>
  <c r="Y601" i="1"/>
  <c r="W601" i="1"/>
  <c r="S601" i="1"/>
  <c r="O601" i="1"/>
  <c r="P601" i="1" s="1"/>
  <c r="C601" i="1"/>
  <c r="AA600" i="1"/>
  <c r="Y600" i="1"/>
  <c r="W600" i="1"/>
  <c r="S600" i="1"/>
  <c r="O600" i="1"/>
  <c r="P600" i="1" s="1"/>
  <c r="C600" i="1"/>
  <c r="AA599" i="1"/>
  <c r="Y599" i="1"/>
  <c r="W599" i="1"/>
  <c r="S599" i="1"/>
  <c r="O599" i="1"/>
  <c r="P599" i="1" s="1"/>
  <c r="C599" i="1"/>
  <c r="AA598" i="1"/>
  <c r="Y598" i="1"/>
  <c r="W598" i="1"/>
  <c r="S598" i="1"/>
  <c r="O598" i="1"/>
  <c r="P598" i="1" s="1"/>
  <c r="C598" i="1"/>
  <c r="AA597" i="1"/>
  <c r="Y597" i="1"/>
  <c r="W597" i="1"/>
  <c r="S597" i="1"/>
  <c r="O597" i="1"/>
  <c r="P597" i="1" s="1"/>
  <c r="C597" i="1"/>
  <c r="AA596" i="1"/>
  <c r="Y596" i="1"/>
  <c r="W596" i="1"/>
  <c r="S596" i="1"/>
  <c r="O596" i="1"/>
  <c r="P596" i="1" s="1"/>
  <c r="C596" i="1"/>
  <c r="AA595" i="1"/>
  <c r="Y595" i="1"/>
  <c r="W595" i="1"/>
  <c r="S595" i="1"/>
  <c r="O595" i="1"/>
  <c r="P595" i="1" s="1"/>
  <c r="C595" i="1"/>
  <c r="AA594" i="1"/>
  <c r="Y594" i="1"/>
  <c r="W594" i="1"/>
  <c r="S594" i="1"/>
  <c r="O594" i="1"/>
  <c r="P594" i="1" s="1"/>
  <c r="C594" i="1"/>
  <c r="AA593" i="1"/>
  <c r="Y593" i="1"/>
  <c r="W593" i="1"/>
  <c r="S593" i="1"/>
  <c r="O593" i="1"/>
  <c r="P593" i="1" s="1"/>
  <c r="C593" i="1"/>
  <c r="AA592" i="1"/>
  <c r="Y592" i="1"/>
  <c r="W592" i="1"/>
  <c r="S592" i="1"/>
  <c r="O592" i="1"/>
  <c r="P592" i="1" s="1"/>
  <c r="C592" i="1"/>
  <c r="AA591" i="1"/>
  <c r="Y591" i="1"/>
  <c r="W591" i="1"/>
  <c r="S591" i="1"/>
  <c r="O591" i="1"/>
  <c r="P591" i="1" s="1"/>
  <c r="C591" i="1"/>
  <c r="AA590" i="1"/>
  <c r="Y590" i="1"/>
  <c r="W590" i="1"/>
  <c r="S590" i="1"/>
  <c r="O590" i="1"/>
  <c r="P590" i="1" s="1"/>
  <c r="C590" i="1"/>
  <c r="AA589" i="1"/>
  <c r="Y589" i="1"/>
  <c r="W589" i="1"/>
  <c r="S589" i="1"/>
  <c r="O589" i="1"/>
  <c r="P589" i="1" s="1"/>
  <c r="C589" i="1"/>
  <c r="AA588" i="1"/>
  <c r="Y588" i="1"/>
  <c r="W588" i="1"/>
  <c r="S588" i="1"/>
  <c r="O588" i="1"/>
  <c r="P588" i="1" s="1"/>
  <c r="C588" i="1"/>
  <c r="AA587" i="1"/>
  <c r="Y587" i="1"/>
  <c r="W587" i="1"/>
  <c r="S587" i="1"/>
  <c r="O587" i="1"/>
  <c r="P587" i="1" s="1"/>
  <c r="C587" i="1"/>
  <c r="AA586" i="1"/>
  <c r="Y586" i="1"/>
  <c r="W586" i="1"/>
  <c r="S586" i="1"/>
  <c r="O586" i="1"/>
  <c r="P586" i="1" s="1"/>
  <c r="C586" i="1"/>
  <c r="AA585" i="1"/>
  <c r="Y585" i="1"/>
  <c r="W585" i="1"/>
  <c r="S585" i="1"/>
  <c r="O585" i="1"/>
  <c r="P585" i="1" s="1"/>
  <c r="C585" i="1"/>
  <c r="AA584" i="1"/>
  <c r="Y584" i="1"/>
  <c r="W584" i="1"/>
  <c r="S584" i="1"/>
  <c r="O584" i="1"/>
  <c r="P584" i="1" s="1"/>
  <c r="C584" i="1"/>
  <c r="AA583" i="1"/>
  <c r="Y583" i="1"/>
  <c r="W583" i="1"/>
  <c r="S583" i="1"/>
  <c r="O583" i="1"/>
  <c r="P583" i="1" s="1"/>
  <c r="C583" i="1"/>
  <c r="AA582" i="1"/>
  <c r="Y582" i="1"/>
  <c r="W582" i="1"/>
  <c r="S582" i="1"/>
  <c r="O582" i="1"/>
  <c r="P582" i="1" s="1"/>
  <c r="C582" i="1"/>
  <c r="AA581" i="1"/>
  <c r="Y581" i="1"/>
  <c r="W581" i="1"/>
  <c r="S581" i="1"/>
  <c r="O581" i="1"/>
  <c r="P581" i="1" s="1"/>
  <c r="C581" i="1"/>
  <c r="AA580" i="1"/>
  <c r="Y580" i="1"/>
  <c r="W580" i="1"/>
  <c r="S580" i="1"/>
  <c r="O580" i="1"/>
  <c r="P580" i="1" s="1"/>
  <c r="C580" i="1"/>
  <c r="AA579" i="1"/>
  <c r="Y579" i="1"/>
  <c r="W579" i="1"/>
  <c r="S579" i="1"/>
  <c r="O579" i="1"/>
  <c r="P579" i="1" s="1"/>
  <c r="C579" i="1"/>
  <c r="AA578" i="1"/>
  <c r="Y578" i="1"/>
  <c r="W578" i="1"/>
  <c r="S578" i="1"/>
  <c r="O578" i="1"/>
  <c r="P578" i="1" s="1"/>
  <c r="C578" i="1"/>
  <c r="AA577" i="1"/>
  <c r="Y577" i="1"/>
  <c r="W577" i="1"/>
  <c r="S577" i="1"/>
  <c r="O577" i="1"/>
  <c r="P577" i="1" s="1"/>
  <c r="C577" i="1"/>
  <c r="AA576" i="1"/>
  <c r="Y576" i="1"/>
  <c r="W576" i="1"/>
  <c r="S576" i="1"/>
  <c r="O576" i="1"/>
  <c r="P576" i="1" s="1"/>
  <c r="C576" i="1"/>
  <c r="AA575" i="1"/>
  <c r="Y575" i="1"/>
  <c r="W575" i="1"/>
  <c r="S575" i="1"/>
  <c r="O575" i="1"/>
  <c r="P575" i="1" s="1"/>
  <c r="C575" i="1"/>
  <c r="AA574" i="1"/>
  <c r="Y574" i="1"/>
  <c r="W574" i="1"/>
  <c r="S574" i="1"/>
  <c r="O574" i="1"/>
  <c r="P574" i="1" s="1"/>
  <c r="C574" i="1"/>
  <c r="AA573" i="1"/>
  <c r="Y573" i="1"/>
  <c r="W573" i="1"/>
  <c r="S573" i="1"/>
  <c r="O573" i="1"/>
  <c r="P573" i="1" s="1"/>
  <c r="C573" i="1"/>
  <c r="AA572" i="1"/>
  <c r="Y572" i="1"/>
  <c r="W572" i="1"/>
  <c r="S572" i="1"/>
  <c r="O572" i="1"/>
  <c r="P572" i="1" s="1"/>
  <c r="C572" i="1"/>
  <c r="AA571" i="1"/>
  <c r="Y571" i="1"/>
  <c r="W571" i="1"/>
  <c r="S571" i="1"/>
  <c r="O571" i="1"/>
  <c r="P571" i="1" s="1"/>
  <c r="C571" i="1"/>
  <c r="AA570" i="1"/>
  <c r="Y570" i="1"/>
  <c r="W570" i="1"/>
  <c r="S570" i="1"/>
  <c r="O570" i="1"/>
  <c r="P570" i="1" s="1"/>
  <c r="C570" i="1"/>
  <c r="AA569" i="1"/>
  <c r="Y569" i="1"/>
  <c r="W569" i="1"/>
  <c r="S569" i="1"/>
  <c r="O569" i="1"/>
  <c r="P569" i="1" s="1"/>
  <c r="C569" i="1"/>
  <c r="AA568" i="1"/>
  <c r="Y568" i="1"/>
  <c r="W568" i="1"/>
  <c r="S568" i="1"/>
  <c r="O568" i="1"/>
  <c r="P568" i="1" s="1"/>
  <c r="C568" i="1"/>
  <c r="AA567" i="1"/>
  <c r="Y567" i="1"/>
  <c r="W567" i="1"/>
  <c r="S567" i="1"/>
  <c r="O567" i="1"/>
  <c r="P567" i="1" s="1"/>
  <c r="C567" i="1"/>
  <c r="AA566" i="1"/>
  <c r="Y566" i="1"/>
  <c r="W566" i="1"/>
  <c r="S566" i="1"/>
  <c r="O566" i="1"/>
  <c r="P566" i="1" s="1"/>
  <c r="C566" i="1"/>
  <c r="AA565" i="1"/>
  <c r="Y565" i="1"/>
  <c r="W565" i="1"/>
  <c r="S565" i="1"/>
  <c r="O565" i="1"/>
  <c r="P565" i="1" s="1"/>
  <c r="C565" i="1"/>
  <c r="AA564" i="1"/>
  <c r="Y564" i="1"/>
  <c r="W564" i="1"/>
  <c r="S564" i="1"/>
  <c r="O564" i="1"/>
  <c r="P564" i="1" s="1"/>
  <c r="C564" i="1"/>
  <c r="AA563" i="1"/>
  <c r="Y563" i="1"/>
  <c r="W563" i="1"/>
  <c r="S563" i="1"/>
  <c r="O563" i="1"/>
  <c r="P563" i="1" s="1"/>
  <c r="C563" i="1"/>
  <c r="AA562" i="1"/>
  <c r="Y562" i="1"/>
  <c r="W562" i="1"/>
  <c r="S562" i="1"/>
  <c r="O562" i="1"/>
  <c r="P562" i="1" s="1"/>
  <c r="C562" i="1"/>
  <c r="AA561" i="1"/>
  <c r="Y561" i="1"/>
  <c r="W561" i="1"/>
  <c r="S561" i="1"/>
  <c r="O561" i="1"/>
  <c r="P561" i="1" s="1"/>
  <c r="C561" i="1"/>
  <c r="AA560" i="1"/>
  <c r="Y560" i="1"/>
  <c r="W560" i="1"/>
  <c r="S560" i="1"/>
  <c r="O560" i="1"/>
  <c r="P560" i="1" s="1"/>
  <c r="C560" i="1"/>
  <c r="AA559" i="1"/>
  <c r="Y559" i="1"/>
  <c r="W559" i="1"/>
  <c r="S559" i="1"/>
  <c r="O559" i="1"/>
  <c r="P559" i="1" s="1"/>
  <c r="C559" i="1"/>
  <c r="AA558" i="1"/>
  <c r="Y558" i="1"/>
  <c r="W558" i="1"/>
  <c r="S558" i="1"/>
  <c r="O558" i="1"/>
  <c r="P558" i="1" s="1"/>
  <c r="C558" i="1"/>
  <c r="AA557" i="1"/>
  <c r="Y557" i="1"/>
  <c r="W557" i="1"/>
  <c r="S557" i="1"/>
  <c r="O557" i="1"/>
  <c r="P557" i="1" s="1"/>
  <c r="C557" i="1"/>
  <c r="AA556" i="1"/>
  <c r="Y556" i="1"/>
  <c r="W556" i="1"/>
  <c r="S556" i="1"/>
  <c r="O556" i="1"/>
  <c r="P556" i="1" s="1"/>
  <c r="C556" i="1"/>
  <c r="AA555" i="1"/>
  <c r="Y555" i="1"/>
  <c r="W555" i="1"/>
  <c r="S555" i="1"/>
  <c r="O555" i="1"/>
  <c r="P555" i="1" s="1"/>
  <c r="C555" i="1"/>
  <c r="AA554" i="1"/>
  <c r="Y554" i="1"/>
  <c r="W554" i="1"/>
  <c r="S554" i="1"/>
  <c r="O554" i="1"/>
  <c r="P554" i="1" s="1"/>
  <c r="C554" i="1"/>
  <c r="AA553" i="1"/>
  <c r="Y553" i="1"/>
  <c r="W553" i="1"/>
  <c r="S553" i="1"/>
  <c r="O553" i="1"/>
  <c r="P553" i="1" s="1"/>
  <c r="C553" i="1"/>
  <c r="AA552" i="1"/>
  <c r="Y552" i="1"/>
  <c r="W552" i="1"/>
  <c r="S552" i="1"/>
  <c r="O552" i="1"/>
  <c r="P552" i="1" s="1"/>
  <c r="C552" i="1"/>
  <c r="AA551" i="1"/>
  <c r="Y551" i="1"/>
  <c r="W551" i="1"/>
  <c r="S551" i="1"/>
  <c r="O551" i="1"/>
  <c r="P551" i="1" s="1"/>
  <c r="C551" i="1"/>
  <c r="AA550" i="1"/>
  <c r="Y550" i="1"/>
  <c r="W550" i="1"/>
  <c r="S550" i="1"/>
  <c r="O550" i="1"/>
  <c r="P550" i="1" s="1"/>
  <c r="C550" i="1"/>
  <c r="AA549" i="1"/>
  <c r="Y549" i="1"/>
  <c r="W549" i="1"/>
  <c r="S549" i="1"/>
  <c r="O549" i="1"/>
  <c r="P549" i="1" s="1"/>
  <c r="C549" i="1"/>
  <c r="AA548" i="1"/>
  <c r="Y548" i="1"/>
  <c r="W548" i="1"/>
  <c r="S548" i="1"/>
  <c r="O548" i="1"/>
  <c r="P548" i="1" s="1"/>
  <c r="C548" i="1"/>
  <c r="AA547" i="1"/>
  <c r="Y547" i="1"/>
  <c r="W547" i="1"/>
  <c r="S547" i="1"/>
  <c r="O547" i="1"/>
  <c r="P547" i="1" s="1"/>
  <c r="C547" i="1"/>
  <c r="AA546" i="1"/>
  <c r="Y546" i="1"/>
  <c r="W546" i="1"/>
  <c r="S546" i="1"/>
  <c r="O546" i="1"/>
  <c r="P546" i="1" s="1"/>
  <c r="C546" i="1"/>
  <c r="AA545" i="1"/>
  <c r="Y545" i="1"/>
  <c r="W545" i="1"/>
  <c r="S545" i="1"/>
  <c r="O545" i="1"/>
  <c r="P545" i="1" s="1"/>
  <c r="C545" i="1"/>
  <c r="AA544" i="1"/>
  <c r="Y544" i="1"/>
  <c r="W544" i="1"/>
  <c r="S544" i="1"/>
  <c r="O544" i="1"/>
  <c r="P544" i="1" s="1"/>
  <c r="C544" i="1"/>
  <c r="AA543" i="1"/>
  <c r="Y543" i="1"/>
  <c r="W543" i="1"/>
  <c r="S543" i="1"/>
  <c r="O543" i="1"/>
  <c r="P543" i="1" s="1"/>
  <c r="C543" i="1"/>
  <c r="AA542" i="1"/>
  <c r="Y542" i="1"/>
  <c r="W542" i="1"/>
  <c r="S542" i="1"/>
  <c r="O542" i="1"/>
  <c r="P542" i="1" s="1"/>
  <c r="C542" i="1"/>
  <c r="AA541" i="1"/>
  <c r="Y541" i="1"/>
  <c r="W541" i="1"/>
  <c r="S541" i="1"/>
  <c r="O541" i="1"/>
  <c r="P541" i="1" s="1"/>
  <c r="C541" i="1"/>
  <c r="AA540" i="1"/>
  <c r="Y540" i="1"/>
  <c r="W540" i="1"/>
  <c r="S540" i="1"/>
  <c r="O540" i="1"/>
  <c r="P540" i="1" s="1"/>
  <c r="C540" i="1"/>
  <c r="AA539" i="1"/>
  <c r="Y539" i="1"/>
  <c r="W539" i="1"/>
  <c r="S539" i="1"/>
  <c r="O539" i="1"/>
  <c r="P539" i="1" s="1"/>
  <c r="C539" i="1"/>
  <c r="AA538" i="1"/>
  <c r="Y538" i="1"/>
  <c r="W538" i="1"/>
  <c r="S538" i="1"/>
  <c r="O538" i="1"/>
  <c r="P538" i="1" s="1"/>
  <c r="C538" i="1"/>
  <c r="AA537" i="1"/>
  <c r="Y537" i="1"/>
  <c r="W537" i="1"/>
  <c r="S537" i="1"/>
  <c r="O537" i="1"/>
  <c r="P537" i="1" s="1"/>
  <c r="C537" i="1"/>
  <c r="AA536" i="1"/>
  <c r="Y536" i="1"/>
  <c r="W536" i="1"/>
  <c r="S536" i="1"/>
  <c r="O536" i="1"/>
  <c r="P536" i="1" s="1"/>
  <c r="C536" i="1"/>
  <c r="AA535" i="1"/>
  <c r="Y535" i="1"/>
  <c r="W535" i="1"/>
  <c r="S535" i="1"/>
  <c r="O535" i="1"/>
  <c r="P535" i="1" s="1"/>
  <c r="C535" i="1"/>
  <c r="AA534" i="1"/>
  <c r="Y534" i="1"/>
  <c r="W534" i="1"/>
  <c r="S534" i="1"/>
  <c r="O534" i="1"/>
  <c r="P534" i="1" s="1"/>
  <c r="C534" i="1"/>
  <c r="AA533" i="1"/>
  <c r="Y533" i="1"/>
  <c r="W533" i="1"/>
  <c r="S533" i="1"/>
  <c r="O533" i="1"/>
  <c r="P533" i="1" s="1"/>
  <c r="C533" i="1"/>
  <c r="AA532" i="1"/>
  <c r="Y532" i="1"/>
  <c r="W532" i="1"/>
  <c r="S532" i="1"/>
  <c r="O532" i="1"/>
  <c r="P532" i="1" s="1"/>
  <c r="C532" i="1"/>
  <c r="AA531" i="1"/>
  <c r="Y531" i="1"/>
  <c r="W531" i="1"/>
  <c r="S531" i="1"/>
  <c r="O531" i="1"/>
  <c r="P531" i="1" s="1"/>
  <c r="C531" i="1"/>
  <c r="AA530" i="1"/>
  <c r="Y530" i="1"/>
  <c r="W530" i="1"/>
  <c r="S530" i="1"/>
  <c r="O530" i="1"/>
  <c r="P530" i="1" s="1"/>
  <c r="C530" i="1"/>
  <c r="AA529" i="1"/>
  <c r="Y529" i="1"/>
  <c r="W529" i="1"/>
  <c r="S529" i="1"/>
  <c r="O529" i="1"/>
  <c r="P529" i="1" s="1"/>
  <c r="C529" i="1"/>
  <c r="AA528" i="1"/>
  <c r="Y528" i="1"/>
  <c r="W528" i="1"/>
  <c r="S528" i="1"/>
  <c r="O528" i="1"/>
  <c r="P528" i="1" s="1"/>
  <c r="C528" i="1"/>
  <c r="AA527" i="1"/>
  <c r="Y527" i="1"/>
  <c r="W527" i="1"/>
  <c r="S527" i="1"/>
  <c r="O527" i="1"/>
  <c r="P527" i="1" s="1"/>
  <c r="C527" i="1"/>
  <c r="AA526" i="1"/>
  <c r="Y526" i="1"/>
  <c r="W526" i="1"/>
  <c r="S526" i="1"/>
  <c r="O526" i="1"/>
  <c r="P526" i="1" s="1"/>
  <c r="C526" i="1"/>
  <c r="AA525" i="1"/>
  <c r="Y525" i="1"/>
  <c r="W525" i="1"/>
  <c r="S525" i="1"/>
  <c r="O525" i="1"/>
  <c r="P525" i="1" s="1"/>
  <c r="C525" i="1"/>
  <c r="AA524" i="1"/>
  <c r="Y524" i="1"/>
  <c r="W524" i="1"/>
  <c r="S524" i="1"/>
  <c r="O524" i="1"/>
  <c r="P524" i="1" s="1"/>
  <c r="C524" i="1"/>
  <c r="AA523" i="1"/>
  <c r="Y523" i="1"/>
  <c r="W523" i="1"/>
  <c r="S523" i="1"/>
  <c r="O523" i="1"/>
  <c r="P523" i="1" s="1"/>
  <c r="C523" i="1"/>
  <c r="AA522" i="1"/>
  <c r="Y522" i="1"/>
  <c r="W522" i="1"/>
  <c r="S522" i="1"/>
  <c r="O522" i="1"/>
  <c r="P522" i="1" s="1"/>
  <c r="C522" i="1"/>
  <c r="AA521" i="1"/>
  <c r="Y521" i="1"/>
  <c r="W521" i="1"/>
  <c r="S521" i="1"/>
  <c r="O521" i="1"/>
  <c r="P521" i="1" s="1"/>
  <c r="C521" i="1"/>
  <c r="AA520" i="1"/>
  <c r="Y520" i="1"/>
  <c r="W520" i="1"/>
  <c r="S520" i="1"/>
  <c r="O520" i="1"/>
  <c r="P520" i="1" s="1"/>
  <c r="C520" i="1"/>
  <c r="AA519" i="1"/>
  <c r="Y519" i="1"/>
  <c r="W519" i="1"/>
  <c r="S519" i="1"/>
  <c r="O519" i="1"/>
  <c r="P519" i="1" s="1"/>
  <c r="C519" i="1"/>
  <c r="AA518" i="1"/>
  <c r="Y518" i="1"/>
  <c r="W518" i="1"/>
  <c r="S518" i="1"/>
  <c r="O518" i="1"/>
  <c r="P518" i="1" s="1"/>
  <c r="C518" i="1"/>
  <c r="AA517" i="1"/>
  <c r="Y517" i="1"/>
  <c r="W517" i="1"/>
  <c r="S517" i="1"/>
  <c r="O517" i="1"/>
  <c r="P517" i="1" s="1"/>
  <c r="C517" i="1"/>
  <c r="AA516" i="1"/>
  <c r="Y516" i="1"/>
  <c r="W516" i="1"/>
  <c r="S516" i="1"/>
  <c r="O516" i="1"/>
  <c r="P516" i="1" s="1"/>
  <c r="C516" i="1"/>
  <c r="AA515" i="1"/>
  <c r="Y515" i="1"/>
  <c r="W515" i="1"/>
  <c r="S515" i="1"/>
  <c r="O515" i="1"/>
  <c r="P515" i="1" s="1"/>
  <c r="C515" i="1"/>
  <c r="AA514" i="1"/>
  <c r="Y514" i="1"/>
  <c r="W514" i="1"/>
  <c r="S514" i="1"/>
  <c r="O514" i="1"/>
  <c r="P514" i="1" s="1"/>
  <c r="C514" i="1"/>
  <c r="AA513" i="1"/>
  <c r="Y513" i="1"/>
  <c r="W513" i="1"/>
  <c r="S513" i="1"/>
  <c r="O513" i="1"/>
  <c r="P513" i="1" s="1"/>
  <c r="C513" i="1"/>
  <c r="AA512" i="1"/>
  <c r="Y512" i="1"/>
  <c r="W512" i="1"/>
  <c r="S512" i="1"/>
  <c r="O512" i="1"/>
  <c r="P512" i="1" s="1"/>
  <c r="C512" i="1"/>
  <c r="AA511" i="1"/>
  <c r="Y511" i="1"/>
  <c r="W511" i="1"/>
  <c r="S511" i="1"/>
  <c r="O511" i="1"/>
  <c r="P511" i="1" s="1"/>
  <c r="C511" i="1"/>
  <c r="AA510" i="1"/>
  <c r="Y510" i="1"/>
  <c r="W510" i="1"/>
  <c r="S510" i="1"/>
  <c r="O510" i="1"/>
  <c r="P510" i="1" s="1"/>
  <c r="C510" i="1"/>
  <c r="AA509" i="1"/>
  <c r="Y509" i="1"/>
  <c r="W509" i="1"/>
  <c r="S509" i="1"/>
  <c r="O509" i="1"/>
  <c r="P509" i="1" s="1"/>
  <c r="C509" i="1"/>
  <c r="AA508" i="1"/>
  <c r="Y508" i="1"/>
  <c r="W508" i="1"/>
  <c r="S508" i="1"/>
  <c r="O508" i="1"/>
  <c r="P508" i="1" s="1"/>
  <c r="C508" i="1"/>
  <c r="AA507" i="1"/>
  <c r="Y507" i="1"/>
  <c r="W507" i="1"/>
  <c r="S507" i="1"/>
  <c r="O507" i="1"/>
  <c r="P507" i="1" s="1"/>
  <c r="C507" i="1"/>
  <c r="AA506" i="1"/>
  <c r="Y506" i="1"/>
  <c r="W506" i="1"/>
  <c r="S506" i="1"/>
  <c r="O506" i="1"/>
  <c r="P506" i="1" s="1"/>
  <c r="C506" i="1"/>
  <c r="AA505" i="1"/>
  <c r="Y505" i="1"/>
  <c r="W505" i="1"/>
  <c r="S505" i="1"/>
  <c r="O505" i="1"/>
  <c r="P505" i="1" s="1"/>
  <c r="C505" i="1"/>
  <c r="AA504" i="1"/>
  <c r="Y504" i="1"/>
  <c r="W504" i="1"/>
  <c r="S504" i="1"/>
  <c r="O504" i="1"/>
  <c r="P504" i="1" s="1"/>
  <c r="C504" i="1"/>
  <c r="AA503" i="1"/>
  <c r="Y503" i="1"/>
  <c r="W503" i="1"/>
  <c r="S503" i="1"/>
  <c r="O503" i="1"/>
  <c r="P503" i="1" s="1"/>
  <c r="C503" i="1"/>
  <c r="AA502" i="1"/>
  <c r="Y502" i="1"/>
  <c r="W502" i="1"/>
  <c r="S502" i="1"/>
  <c r="O502" i="1"/>
  <c r="P502" i="1" s="1"/>
  <c r="C502" i="1"/>
  <c r="AA501" i="1"/>
  <c r="Y501" i="1"/>
  <c r="W501" i="1"/>
  <c r="S501" i="1"/>
  <c r="O501" i="1"/>
  <c r="P501" i="1" s="1"/>
  <c r="C501" i="1"/>
  <c r="AA500" i="1"/>
  <c r="Y500" i="1"/>
  <c r="W500" i="1"/>
  <c r="S500" i="1"/>
  <c r="O500" i="1"/>
  <c r="P500" i="1" s="1"/>
  <c r="C500" i="1"/>
  <c r="AA499" i="1"/>
  <c r="Y499" i="1"/>
  <c r="W499" i="1"/>
  <c r="S499" i="1"/>
  <c r="O499" i="1"/>
  <c r="P499" i="1" s="1"/>
  <c r="C499" i="1"/>
  <c r="AA498" i="1"/>
  <c r="Y498" i="1"/>
  <c r="W498" i="1"/>
  <c r="S498" i="1"/>
  <c r="O498" i="1"/>
  <c r="P498" i="1" s="1"/>
  <c r="C498" i="1"/>
  <c r="AA497" i="1"/>
  <c r="Y497" i="1"/>
  <c r="W497" i="1"/>
  <c r="S497" i="1"/>
  <c r="O497" i="1"/>
  <c r="P497" i="1" s="1"/>
  <c r="C497" i="1"/>
  <c r="AA496" i="1"/>
  <c r="Y496" i="1"/>
  <c r="W496" i="1"/>
  <c r="S496" i="1"/>
  <c r="O496" i="1"/>
  <c r="P496" i="1" s="1"/>
  <c r="C496" i="1"/>
  <c r="AA495" i="1"/>
  <c r="Y495" i="1"/>
  <c r="W495" i="1"/>
  <c r="S495" i="1"/>
  <c r="O495" i="1"/>
  <c r="P495" i="1" s="1"/>
  <c r="C495" i="1"/>
  <c r="AA494" i="1"/>
  <c r="Y494" i="1"/>
  <c r="W494" i="1"/>
  <c r="S494" i="1"/>
  <c r="O494" i="1"/>
  <c r="P494" i="1" s="1"/>
  <c r="C494" i="1"/>
  <c r="AA493" i="1"/>
  <c r="Y493" i="1"/>
  <c r="W493" i="1"/>
  <c r="S493" i="1"/>
  <c r="O493" i="1"/>
  <c r="P493" i="1" s="1"/>
  <c r="C493" i="1"/>
  <c r="AA492" i="1"/>
  <c r="Y492" i="1"/>
  <c r="W492" i="1"/>
  <c r="S492" i="1"/>
  <c r="O492" i="1"/>
  <c r="P492" i="1" s="1"/>
  <c r="C492" i="1"/>
  <c r="AA491" i="1"/>
  <c r="Y491" i="1"/>
  <c r="W491" i="1"/>
  <c r="S491" i="1"/>
  <c r="O491" i="1"/>
  <c r="P491" i="1" s="1"/>
  <c r="C491" i="1"/>
  <c r="AA490" i="1"/>
  <c r="Y490" i="1"/>
  <c r="W490" i="1"/>
  <c r="S490" i="1"/>
  <c r="O490" i="1"/>
  <c r="P490" i="1" s="1"/>
  <c r="C490" i="1"/>
  <c r="AA489" i="1"/>
  <c r="Y489" i="1"/>
  <c r="W489" i="1"/>
  <c r="S489" i="1"/>
  <c r="O489" i="1"/>
  <c r="P489" i="1" s="1"/>
  <c r="C489" i="1"/>
  <c r="AA488" i="1"/>
  <c r="Y488" i="1"/>
  <c r="W488" i="1"/>
  <c r="S488" i="1"/>
  <c r="O488" i="1"/>
  <c r="P488" i="1" s="1"/>
  <c r="C488" i="1"/>
  <c r="AA487" i="1"/>
  <c r="Y487" i="1"/>
  <c r="W487" i="1"/>
  <c r="S487" i="1"/>
  <c r="O487" i="1"/>
  <c r="P487" i="1" s="1"/>
  <c r="C487" i="1"/>
  <c r="AA486" i="1"/>
  <c r="Y486" i="1"/>
  <c r="W486" i="1"/>
  <c r="S486" i="1"/>
  <c r="O486" i="1"/>
  <c r="P486" i="1" s="1"/>
  <c r="C486" i="1"/>
  <c r="AA485" i="1"/>
  <c r="Y485" i="1"/>
  <c r="W485" i="1"/>
  <c r="S485" i="1"/>
  <c r="O485" i="1"/>
  <c r="P485" i="1" s="1"/>
  <c r="C485" i="1"/>
  <c r="AA484" i="1"/>
  <c r="Y484" i="1"/>
  <c r="W484" i="1"/>
  <c r="S484" i="1"/>
  <c r="O484" i="1"/>
  <c r="P484" i="1" s="1"/>
  <c r="C484" i="1"/>
  <c r="AA483" i="1"/>
  <c r="Y483" i="1"/>
  <c r="W483" i="1"/>
  <c r="S483" i="1"/>
  <c r="O483" i="1"/>
  <c r="P483" i="1" s="1"/>
  <c r="C483" i="1"/>
  <c r="AA482" i="1"/>
  <c r="Y482" i="1"/>
  <c r="W482" i="1"/>
  <c r="S482" i="1"/>
  <c r="O482" i="1"/>
  <c r="P482" i="1" s="1"/>
  <c r="C482" i="1"/>
  <c r="AA481" i="1"/>
  <c r="Y481" i="1"/>
  <c r="W481" i="1"/>
  <c r="S481" i="1"/>
  <c r="O481" i="1"/>
  <c r="P481" i="1" s="1"/>
  <c r="C481" i="1"/>
  <c r="AA480" i="1"/>
  <c r="Y480" i="1"/>
  <c r="W480" i="1"/>
  <c r="S480" i="1"/>
  <c r="O480" i="1"/>
  <c r="P480" i="1" s="1"/>
  <c r="C480" i="1"/>
  <c r="AA479" i="1"/>
  <c r="Y479" i="1"/>
  <c r="W479" i="1"/>
  <c r="S479" i="1"/>
  <c r="O479" i="1"/>
  <c r="P479" i="1" s="1"/>
  <c r="C479" i="1"/>
  <c r="AA478" i="1"/>
  <c r="Y478" i="1"/>
  <c r="W478" i="1"/>
  <c r="S478" i="1"/>
  <c r="O478" i="1"/>
  <c r="P478" i="1" s="1"/>
  <c r="C478" i="1"/>
  <c r="AA477" i="1"/>
  <c r="Y477" i="1"/>
  <c r="W477" i="1"/>
  <c r="S477" i="1"/>
  <c r="O477" i="1"/>
  <c r="P477" i="1" s="1"/>
  <c r="C477" i="1"/>
  <c r="AA476" i="1"/>
  <c r="Y476" i="1"/>
  <c r="W476" i="1"/>
  <c r="S476" i="1"/>
  <c r="O476" i="1"/>
  <c r="P476" i="1" s="1"/>
  <c r="C476" i="1"/>
  <c r="AA475" i="1"/>
  <c r="Y475" i="1"/>
  <c r="W475" i="1"/>
  <c r="S475" i="1"/>
  <c r="O475" i="1"/>
  <c r="P475" i="1" s="1"/>
  <c r="C475" i="1"/>
  <c r="AA474" i="1"/>
  <c r="Y474" i="1"/>
  <c r="W474" i="1"/>
  <c r="S474" i="1"/>
  <c r="O474" i="1"/>
  <c r="P474" i="1" s="1"/>
  <c r="C474" i="1"/>
  <c r="AA473" i="1"/>
  <c r="Y473" i="1"/>
  <c r="W473" i="1"/>
  <c r="S473" i="1"/>
  <c r="O473" i="1"/>
  <c r="P473" i="1" s="1"/>
  <c r="C473" i="1"/>
  <c r="AA472" i="1"/>
  <c r="Y472" i="1"/>
  <c r="W472" i="1"/>
  <c r="S472" i="1"/>
  <c r="O472" i="1"/>
  <c r="P472" i="1" s="1"/>
  <c r="C472" i="1"/>
  <c r="AA471" i="1"/>
  <c r="Y471" i="1"/>
  <c r="W471" i="1"/>
  <c r="S471" i="1"/>
  <c r="O471" i="1"/>
  <c r="P471" i="1" s="1"/>
  <c r="C471" i="1"/>
  <c r="AA470" i="1"/>
  <c r="Y470" i="1"/>
  <c r="W470" i="1"/>
  <c r="S470" i="1"/>
  <c r="O470" i="1"/>
  <c r="P470" i="1" s="1"/>
  <c r="C470" i="1"/>
  <c r="AA469" i="1"/>
  <c r="Y469" i="1"/>
  <c r="W469" i="1"/>
  <c r="S469" i="1"/>
  <c r="O469" i="1"/>
  <c r="P469" i="1" s="1"/>
  <c r="C469" i="1"/>
  <c r="AA468" i="1"/>
  <c r="Y468" i="1"/>
  <c r="W468" i="1"/>
  <c r="S468" i="1"/>
  <c r="O468" i="1"/>
  <c r="P468" i="1" s="1"/>
  <c r="C468" i="1"/>
  <c r="AA467" i="1"/>
  <c r="Y467" i="1"/>
  <c r="W467" i="1"/>
  <c r="S467" i="1"/>
  <c r="O467" i="1"/>
  <c r="P467" i="1" s="1"/>
  <c r="C467" i="1"/>
  <c r="AA466" i="1"/>
  <c r="Y466" i="1"/>
  <c r="W466" i="1"/>
  <c r="S466" i="1"/>
  <c r="O466" i="1"/>
  <c r="P466" i="1" s="1"/>
  <c r="C466" i="1"/>
  <c r="AA465" i="1"/>
  <c r="Y465" i="1"/>
  <c r="W465" i="1"/>
  <c r="S465" i="1"/>
  <c r="O465" i="1"/>
  <c r="P465" i="1" s="1"/>
  <c r="C465" i="1"/>
  <c r="AA464" i="1"/>
  <c r="Y464" i="1"/>
  <c r="W464" i="1"/>
  <c r="S464" i="1"/>
  <c r="O464" i="1"/>
  <c r="P464" i="1" s="1"/>
  <c r="C464" i="1"/>
  <c r="AA463" i="1"/>
  <c r="Y463" i="1"/>
  <c r="W463" i="1"/>
  <c r="S463" i="1"/>
  <c r="O463" i="1"/>
  <c r="P463" i="1" s="1"/>
  <c r="C463" i="1"/>
  <c r="AA462" i="1"/>
  <c r="Y462" i="1"/>
  <c r="W462" i="1"/>
  <c r="S462" i="1"/>
  <c r="O462" i="1"/>
  <c r="P462" i="1" s="1"/>
  <c r="C462" i="1"/>
  <c r="AA461" i="1"/>
  <c r="Y461" i="1"/>
  <c r="W461" i="1"/>
  <c r="S461" i="1"/>
  <c r="O461" i="1"/>
  <c r="P461" i="1" s="1"/>
  <c r="C461" i="1"/>
  <c r="AA460" i="1"/>
  <c r="Y460" i="1"/>
  <c r="W460" i="1"/>
  <c r="S460" i="1"/>
  <c r="O460" i="1"/>
  <c r="P460" i="1" s="1"/>
  <c r="C460" i="1"/>
  <c r="AA459" i="1"/>
  <c r="Y459" i="1"/>
  <c r="W459" i="1"/>
  <c r="S459" i="1"/>
  <c r="O459" i="1"/>
  <c r="P459" i="1" s="1"/>
  <c r="C459" i="1"/>
  <c r="AA458" i="1"/>
  <c r="Y458" i="1"/>
  <c r="W458" i="1"/>
  <c r="S458" i="1"/>
  <c r="O458" i="1"/>
  <c r="P458" i="1" s="1"/>
  <c r="C458" i="1"/>
  <c r="AA457" i="1"/>
  <c r="Y457" i="1"/>
  <c r="W457" i="1"/>
  <c r="S457" i="1"/>
  <c r="O457" i="1"/>
  <c r="P457" i="1" s="1"/>
  <c r="C457" i="1"/>
  <c r="AA456" i="1"/>
  <c r="Y456" i="1"/>
  <c r="W456" i="1"/>
  <c r="S456" i="1"/>
  <c r="O456" i="1"/>
  <c r="P456" i="1" s="1"/>
  <c r="C456" i="1"/>
  <c r="AA455" i="1"/>
  <c r="Y455" i="1"/>
  <c r="W455" i="1"/>
  <c r="S455" i="1"/>
  <c r="O455" i="1"/>
  <c r="P455" i="1" s="1"/>
  <c r="C455" i="1"/>
  <c r="AA454" i="1"/>
  <c r="Y454" i="1"/>
  <c r="W454" i="1"/>
  <c r="S454" i="1"/>
  <c r="O454" i="1"/>
  <c r="P454" i="1" s="1"/>
  <c r="C454" i="1"/>
  <c r="AA453" i="1"/>
  <c r="Y453" i="1"/>
  <c r="W453" i="1"/>
  <c r="S453" i="1"/>
  <c r="O453" i="1"/>
  <c r="P453" i="1" s="1"/>
  <c r="C453" i="1"/>
  <c r="AA452" i="1"/>
  <c r="Y452" i="1"/>
  <c r="W452" i="1"/>
  <c r="S452" i="1"/>
  <c r="O452" i="1"/>
  <c r="P452" i="1" s="1"/>
  <c r="C452" i="1"/>
  <c r="AA451" i="1"/>
  <c r="Y451" i="1"/>
  <c r="W451" i="1"/>
  <c r="S451" i="1"/>
  <c r="O451" i="1"/>
  <c r="P451" i="1" s="1"/>
  <c r="C451" i="1"/>
  <c r="AA450" i="1"/>
  <c r="Y450" i="1"/>
  <c r="W450" i="1"/>
  <c r="S450" i="1"/>
  <c r="O450" i="1"/>
  <c r="P450" i="1" s="1"/>
  <c r="C450" i="1"/>
  <c r="AA449" i="1"/>
  <c r="Y449" i="1"/>
  <c r="W449" i="1"/>
  <c r="S449" i="1"/>
  <c r="O449" i="1"/>
  <c r="P449" i="1" s="1"/>
  <c r="C449" i="1"/>
  <c r="AA448" i="1"/>
  <c r="Y448" i="1"/>
  <c r="W448" i="1"/>
  <c r="S448" i="1"/>
  <c r="O448" i="1"/>
  <c r="P448" i="1" s="1"/>
  <c r="C448" i="1"/>
  <c r="AA447" i="1"/>
  <c r="Y447" i="1"/>
  <c r="W447" i="1"/>
  <c r="S447" i="1"/>
  <c r="O447" i="1"/>
  <c r="P447" i="1" s="1"/>
  <c r="C447" i="1"/>
  <c r="AA446" i="1"/>
  <c r="Y446" i="1"/>
  <c r="W446" i="1"/>
  <c r="S446" i="1"/>
  <c r="O446" i="1"/>
  <c r="P446" i="1" s="1"/>
  <c r="C446" i="1"/>
  <c r="AA445" i="1"/>
  <c r="Y445" i="1"/>
  <c r="W445" i="1"/>
  <c r="S445" i="1"/>
  <c r="O445" i="1"/>
  <c r="P445" i="1" s="1"/>
  <c r="C445" i="1"/>
  <c r="AA444" i="1"/>
  <c r="Y444" i="1"/>
  <c r="W444" i="1"/>
  <c r="S444" i="1"/>
  <c r="O444" i="1"/>
  <c r="P444" i="1" s="1"/>
  <c r="C444" i="1"/>
  <c r="AA443" i="1"/>
  <c r="Y443" i="1"/>
  <c r="W443" i="1"/>
  <c r="S443" i="1"/>
  <c r="O443" i="1"/>
  <c r="P443" i="1" s="1"/>
  <c r="C443" i="1"/>
  <c r="AA442" i="1"/>
  <c r="Y442" i="1"/>
  <c r="W442" i="1"/>
  <c r="S442" i="1"/>
  <c r="O442" i="1"/>
  <c r="P442" i="1" s="1"/>
  <c r="C442" i="1"/>
  <c r="AA441" i="1"/>
  <c r="Y441" i="1"/>
  <c r="W441" i="1"/>
  <c r="S441" i="1"/>
  <c r="O441" i="1"/>
  <c r="P441" i="1" s="1"/>
  <c r="C441" i="1"/>
  <c r="AA440" i="1"/>
  <c r="Y440" i="1"/>
  <c r="W440" i="1"/>
  <c r="S440" i="1"/>
  <c r="O440" i="1"/>
  <c r="P440" i="1" s="1"/>
  <c r="C440" i="1"/>
  <c r="AA439" i="1"/>
  <c r="Y439" i="1"/>
  <c r="W439" i="1"/>
  <c r="S439" i="1"/>
  <c r="O439" i="1"/>
  <c r="P439" i="1" s="1"/>
  <c r="C439" i="1"/>
  <c r="AA438" i="1"/>
  <c r="Y438" i="1"/>
  <c r="W438" i="1"/>
  <c r="S438" i="1"/>
  <c r="O438" i="1"/>
  <c r="P438" i="1" s="1"/>
  <c r="C438" i="1"/>
  <c r="AA437" i="1"/>
  <c r="Y437" i="1"/>
  <c r="W437" i="1"/>
  <c r="S437" i="1"/>
  <c r="O437" i="1"/>
  <c r="P437" i="1" s="1"/>
  <c r="C437" i="1"/>
  <c r="AA436" i="1"/>
  <c r="Y436" i="1"/>
  <c r="W436" i="1"/>
  <c r="S436" i="1"/>
  <c r="O436" i="1"/>
  <c r="P436" i="1" s="1"/>
  <c r="C436" i="1"/>
  <c r="AA435" i="1"/>
  <c r="Y435" i="1"/>
  <c r="W435" i="1"/>
  <c r="S435" i="1"/>
  <c r="O435" i="1"/>
  <c r="P435" i="1" s="1"/>
  <c r="C435" i="1"/>
  <c r="AA434" i="1"/>
  <c r="Y434" i="1"/>
  <c r="W434" i="1"/>
  <c r="S434" i="1"/>
  <c r="O434" i="1"/>
  <c r="P434" i="1" s="1"/>
  <c r="C434" i="1"/>
  <c r="AA433" i="1"/>
  <c r="Y433" i="1"/>
  <c r="W433" i="1"/>
  <c r="S433" i="1"/>
  <c r="O433" i="1"/>
  <c r="P433" i="1" s="1"/>
  <c r="C433" i="1"/>
  <c r="AA432" i="1"/>
  <c r="Y432" i="1"/>
  <c r="W432" i="1"/>
  <c r="S432" i="1"/>
  <c r="O432" i="1"/>
  <c r="P432" i="1" s="1"/>
  <c r="C432" i="1"/>
  <c r="AA431" i="1"/>
  <c r="Y431" i="1"/>
  <c r="W431" i="1"/>
  <c r="S431" i="1"/>
  <c r="O431" i="1"/>
  <c r="P431" i="1" s="1"/>
  <c r="C431" i="1"/>
  <c r="AA430" i="1"/>
  <c r="Y430" i="1"/>
  <c r="W430" i="1"/>
  <c r="S430" i="1"/>
  <c r="O430" i="1"/>
  <c r="P430" i="1" s="1"/>
  <c r="C430" i="1"/>
  <c r="AA429" i="1"/>
  <c r="Y429" i="1"/>
  <c r="W429" i="1"/>
  <c r="S429" i="1"/>
  <c r="O429" i="1"/>
  <c r="P429" i="1" s="1"/>
  <c r="C429" i="1"/>
  <c r="AA428" i="1"/>
  <c r="Y428" i="1"/>
  <c r="W428" i="1"/>
  <c r="S428" i="1"/>
  <c r="O428" i="1"/>
  <c r="P428" i="1" s="1"/>
  <c r="C428" i="1"/>
  <c r="AA427" i="1"/>
  <c r="Y427" i="1"/>
  <c r="W427" i="1"/>
  <c r="S427" i="1"/>
  <c r="O427" i="1"/>
  <c r="P427" i="1" s="1"/>
  <c r="C427" i="1"/>
  <c r="AA426" i="1"/>
  <c r="Y426" i="1"/>
  <c r="W426" i="1"/>
  <c r="S426" i="1"/>
  <c r="O426" i="1"/>
  <c r="P426" i="1" s="1"/>
  <c r="C426" i="1"/>
  <c r="AA425" i="1"/>
  <c r="Y425" i="1"/>
  <c r="W425" i="1"/>
  <c r="S425" i="1"/>
  <c r="O425" i="1"/>
  <c r="P425" i="1" s="1"/>
  <c r="C425" i="1"/>
  <c r="AA424" i="1"/>
  <c r="Y424" i="1"/>
  <c r="W424" i="1"/>
  <c r="S424" i="1"/>
  <c r="O424" i="1"/>
  <c r="P424" i="1" s="1"/>
  <c r="C424" i="1"/>
  <c r="AA423" i="1"/>
  <c r="Y423" i="1"/>
  <c r="W423" i="1"/>
  <c r="S423" i="1"/>
  <c r="O423" i="1"/>
  <c r="P423" i="1" s="1"/>
  <c r="C423" i="1"/>
  <c r="AA422" i="1"/>
  <c r="Y422" i="1"/>
  <c r="W422" i="1"/>
  <c r="S422" i="1"/>
  <c r="O422" i="1"/>
  <c r="P422" i="1" s="1"/>
  <c r="C422" i="1"/>
  <c r="AA421" i="1"/>
  <c r="Y421" i="1"/>
  <c r="W421" i="1"/>
  <c r="S421" i="1"/>
  <c r="O421" i="1"/>
  <c r="P421" i="1" s="1"/>
  <c r="C421" i="1"/>
  <c r="AA420" i="1"/>
  <c r="Y420" i="1"/>
  <c r="W420" i="1"/>
  <c r="S420" i="1"/>
  <c r="O420" i="1"/>
  <c r="P420" i="1" s="1"/>
  <c r="C420" i="1"/>
  <c r="AA419" i="1"/>
  <c r="Y419" i="1"/>
  <c r="W419" i="1"/>
  <c r="S419" i="1"/>
  <c r="O419" i="1"/>
  <c r="P419" i="1" s="1"/>
  <c r="C419" i="1"/>
  <c r="AA418" i="1"/>
  <c r="Y418" i="1"/>
  <c r="W418" i="1"/>
  <c r="S418" i="1"/>
  <c r="O418" i="1"/>
  <c r="P418" i="1" s="1"/>
  <c r="C418" i="1"/>
  <c r="AA417" i="1"/>
  <c r="Y417" i="1"/>
  <c r="W417" i="1"/>
  <c r="S417" i="1"/>
  <c r="O417" i="1"/>
  <c r="P417" i="1" s="1"/>
  <c r="C417" i="1"/>
  <c r="AA416" i="1"/>
  <c r="Y416" i="1"/>
  <c r="W416" i="1"/>
  <c r="S416" i="1"/>
  <c r="O416" i="1"/>
  <c r="P416" i="1" s="1"/>
  <c r="C416" i="1"/>
  <c r="AA415" i="1"/>
  <c r="Y415" i="1"/>
  <c r="W415" i="1"/>
  <c r="S415" i="1"/>
  <c r="O415" i="1"/>
  <c r="P415" i="1" s="1"/>
  <c r="C415" i="1"/>
  <c r="AA414" i="1"/>
  <c r="Y414" i="1"/>
  <c r="W414" i="1"/>
  <c r="S414" i="1"/>
  <c r="O414" i="1"/>
  <c r="P414" i="1" s="1"/>
  <c r="C414" i="1"/>
  <c r="AA413" i="1"/>
  <c r="Y413" i="1"/>
  <c r="W413" i="1"/>
  <c r="S413" i="1"/>
  <c r="O413" i="1"/>
  <c r="P413" i="1" s="1"/>
  <c r="C413" i="1"/>
  <c r="AA412" i="1"/>
  <c r="Y412" i="1"/>
  <c r="W412" i="1"/>
  <c r="S412" i="1"/>
  <c r="O412" i="1"/>
  <c r="P412" i="1" s="1"/>
  <c r="C412" i="1"/>
  <c r="AA411" i="1"/>
  <c r="Y411" i="1"/>
  <c r="W411" i="1"/>
  <c r="S411" i="1"/>
  <c r="O411" i="1"/>
  <c r="P411" i="1" s="1"/>
  <c r="C411" i="1"/>
  <c r="AA410" i="1"/>
  <c r="Y410" i="1"/>
  <c r="W410" i="1"/>
  <c r="S410" i="1"/>
  <c r="O410" i="1"/>
  <c r="P410" i="1" s="1"/>
  <c r="C410" i="1"/>
  <c r="AA409" i="1"/>
  <c r="Y409" i="1"/>
  <c r="W409" i="1"/>
  <c r="S409" i="1"/>
  <c r="O409" i="1"/>
  <c r="P409" i="1" s="1"/>
  <c r="C409" i="1"/>
  <c r="AA408" i="1"/>
  <c r="Y408" i="1"/>
  <c r="W408" i="1"/>
  <c r="S408" i="1"/>
  <c r="O408" i="1"/>
  <c r="P408" i="1" s="1"/>
  <c r="C408" i="1"/>
  <c r="AA407" i="1"/>
  <c r="Y407" i="1"/>
  <c r="W407" i="1"/>
  <c r="S407" i="1"/>
  <c r="O407" i="1"/>
  <c r="P407" i="1" s="1"/>
  <c r="C407" i="1"/>
  <c r="AA406" i="1"/>
  <c r="Y406" i="1"/>
  <c r="W406" i="1"/>
  <c r="S406" i="1"/>
  <c r="O406" i="1"/>
  <c r="P406" i="1" s="1"/>
  <c r="C406" i="1"/>
  <c r="AA405" i="1"/>
  <c r="Y405" i="1"/>
  <c r="W405" i="1"/>
  <c r="S405" i="1"/>
  <c r="O405" i="1"/>
  <c r="P405" i="1" s="1"/>
  <c r="C405" i="1"/>
  <c r="AA404" i="1"/>
  <c r="Y404" i="1"/>
  <c r="W404" i="1"/>
  <c r="S404" i="1"/>
  <c r="O404" i="1"/>
  <c r="P404" i="1" s="1"/>
  <c r="C404" i="1"/>
  <c r="AA403" i="1"/>
  <c r="Y403" i="1"/>
  <c r="W403" i="1"/>
  <c r="S403" i="1"/>
  <c r="O403" i="1"/>
  <c r="P403" i="1" s="1"/>
  <c r="C403" i="1"/>
  <c r="AA402" i="1"/>
  <c r="Y402" i="1"/>
  <c r="W402" i="1"/>
  <c r="S402" i="1"/>
  <c r="O402" i="1"/>
  <c r="P402" i="1" s="1"/>
  <c r="C402" i="1"/>
  <c r="AA401" i="1"/>
  <c r="Y401" i="1"/>
  <c r="W401" i="1"/>
  <c r="S401" i="1"/>
  <c r="O401" i="1"/>
  <c r="P401" i="1" s="1"/>
  <c r="C401" i="1"/>
  <c r="AA400" i="1"/>
  <c r="Y400" i="1"/>
  <c r="W400" i="1"/>
  <c r="S400" i="1"/>
  <c r="O400" i="1"/>
  <c r="P400" i="1" s="1"/>
  <c r="C400" i="1"/>
  <c r="AA399" i="1"/>
  <c r="Y399" i="1"/>
  <c r="W399" i="1"/>
  <c r="S399" i="1"/>
  <c r="O399" i="1"/>
  <c r="P399" i="1" s="1"/>
  <c r="C399" i="1"/>
  <c r="AA398" i="1"/>
  <c r="Y398" i="1"/>
  <c r="W398" i="1"/>
  <c r="S398" i="1"/>
  <c r="O398" i="1"/>
  <c r="P398" i="1" s="1"/>
  <c r="C398" i="1"/>
  <c r="AA397" i="1"/>
  <c r="Y397" i="1"/>
  <c r="W397" i="1"/>
  <c r="S397" i="1"/>
  <c r="O397" i="1"/>
  <c r="P397" i="1" s="1"/>
  <c r="C397" i="1"/>
  <c r="AA396" i="1"/>
  <c r="Y396" i="1"/>
  <c r="W396" i="1"/>
  <c r="S396" i="1"/>
  <c r="O396" i="1"/>
  <c r="P396" i="1" s="1"/>
  <c r="C396" i="1"/>
  <c r="AA395" i="1"/>
  <c r="Y395" i="1"/>
  <c r="W395" i="1"/>
  <c r="S395" i="1"/>
  <c r="O395" i="1"/>
  <c r="P395" i="1" s="1"/>
  <c r="C395" i="1"/>
  <c r="AA394" i="1"/>
  <c r="Y394" i="1"/>
  <c r="W394" i="1"/>
  <c r="S394" i="1"/>
  <c r="O394" i="1"/>
  <c r="P394" i="1" s="1"/>
  <c r="C394" i="1"/>
  <c r="AA393" i="1"/>
  <c r="Y393" i="1"/>
  <c r="W393" i="1"/>
  <c r="S393" i="1"/>
  <c r="O393" i="1"/>
  <c r="P393" i="1" s="1"/>
  <c r="C393" i="1"/>
  <c r="AA392" i="1"/>
  <c r="Y392" i="1"/>
  <c r="W392" i="1"/>
  <c r="S392" i="1"/>
  <c r="O392" i="1"/>
  <c r="P392" i="1" s="1"/>
  <c r="C392" i="1"/>
  <c r="AA391" i="1"/>
  <c r="Y391" i="1"/>
  <c r="W391" i="1"/>
  <c r="S391" i="1"/>
  <c r="O391" i="1"/>
  <c r="P391" i="1" s="1"/>
  <c r="C391" i="1"/>
  <c r="AA390" i="1"/>
  <c r="Y390" i="1"/>
  <c r="W390" i="1"/>
  <c r="S390" i="1"/>
  <c r="O390" i="1"/>
  <c r="P390" i="1" s="1"/>
  <c r="C390" i="1"/>
  <c r="AA389" i="1"/>
  <c r="Y389" i="1"/>
  <c r="W389" i="1"/>
  <c r="S389" i="1"/>
  <c r="O389" i="1"/>
  <c r="P389" i="1" s="1"/>
  <c r="C389" i="1"/>
  <c r="AA388" i="1"/>
  <c r="Y388" i="1"/>
  <c r="W388" i="1"/>
  <c r="S388" i="1"/>
  <c r="O388" i="1"/>
  <c r="P388" i="1" s="1"/>
  <c r="C388" i="1"/>
  <c r="AA387" i="1"/>
  <c r="Y387" i="1"/>
  <c r="W387" i="1"/>
  <c r="S387" i="1"/>
  <c r="O387" i="1"/>
  <c r="P387" i="1" s="1"/>
  <c r="C387" i="1"/>
  <c r="AA386" i="1"/>
  <c r="Y386" i="1"/>
  <c r="W386" i="1"/>
  <c r="S386" i="1"/>
  <c r="O386" i="1"/>
  <c r="P386" i="1" s="1"/>
  <c r="C386" i="1"/>
  <c r="AA385" i="1"/>
  <c r="Y385" i="1"/>
  <c r="W385" i="1"/>
  <c r="S385" i="1"/>
  <c r="O385" i="1"/>
  <c r="P385" i="1" s="1"/>
  <c r="C385" i="1"/>
  <c r="AA384" i="1"/>
  <c r="Y384" i="1"/>
  <c r="W384" i="1"/>
  <c r="S384" i="1"/>
  <c r="O384" i="1"/>
  <c r="P384" i="1" s="1"/>
  <c r="C384" i="1"/>
  <c r="AA383" i="1"/>
  <c r="Y383" i="1"/>
  <c r="W383" i="1"/>
  <c r="S383" i="1"/>
  <c r="O383" i="1"/>
  <c r="P383" i="1" s="1"/>
  <c r="C383" i="1"/>
  <c r="AA382" i="1"/>
  <c r="Y382" i="1"/>
  <c r="W382" i="1"/>
  <c r="S382" i="1"/>
  <c r="O382" i="1"/>
  <c r="P382" i="1" s="1"/>
  <c r="C382" i="1"/>
  <c r="AA381" i="1"/>
  <c r="Y381" i="1"/>
  <c r="W381" i="1"/>
  <c r="S381" i="1"/>
  <c r="O381" i="1"/>
  <c r="P381" i="1" s="1"/>
  <c r="C381" i="1"/>
  <c r="AA380" i="1"/>
  <c r="Y380" i="1"/>
  <c r="W380" i="1"/>
  <c r="S380" i="1"/>
  <c r="O380" i="1"/>
  <c r="P380" i="1" s="1"/>
  <c r="C380" i="1"/>
  <c r="AA379" i="1"/>
  <c r="Y379" i="1"/>
  <c r="W379" i="1"/>
  <c r="S379" i="1"/>
  <c r="O379" i="1"/>
  <c r="P379" i="1" s="1"/>
  <c r="C379" i="1"/>
  <c r="AA378" i="1"/>
  <c r="Y378" i="1"/>
  <c r="W378" i="1"/>
  <c r="S378" i="1"/>
  <c r="O378" i="1"/>
  <c r="P378" i="1" s="1"/>
  <c r="C378" i="1"/>
  <c r="AA377" i="1"/>
  <c r="Y377" i="1"/>
  <c r="W377" i="1"/>
  <c r="S377" i="1"/>
  <c r="O377" i="1"/>
  <c r="P377" i="1" s="1"/>
  <c r="C377" i="1"/>
  <c r="AA376" i="1"/>
  <c r="Y376" i="1"/>
  <c r="W376" i="1"/>
  <c r="S376" i="1"/>
  <c r="O376" i="1"/>
  <c r="P376" i="1" s="1"/>
  <c r="C376" i="1"/>
  <c r="AA375" i="1"/>
  <c r="Y375" i="1"/>
  <c r="W375" i="1"/>
  <c r="S375" i="1"/>
  <c r="O375" i="1"/>
  <c r="P375" i="1" s="1"/>
  <c r="C375" i="1"/>
  <c r="AA374" i="1"/>
  <c r="Y374" i="1"/>
  <c r="W374" i="1"/>
  <c r="S374" i="1"/>
  <c r="O374" i="1"/>
  <c r="P374" i="1" s="1"/>
  <c r="C374" i="1"/>
  <c r="AA373" i="1"/>
  <c r="Y373" i="1"/>
  <c r="W373" i="1"/>
  <c r="S373" i="1"/>
  <c r="O373" i="1"/>
  <c r="P373" i="1" s="1"/>
  <c r="C373" i="1"/>
  <c r="AA372" i="1"/>
  <c r="Y372" i="1"/>
  <c r="W372" i="1"/>
  <c r="S372" i="1"/>
  <c r="O372" i="1"/>
  <c r="P372" i="1" s="1"/>
  <c r="C372" i="1"/>
  <c r="AA371" i="1"/>
  <c r="Y371" i="1"/>
  <c r="W371" i="1"/>
  <c r="S371" i="1"/>
  <c r="O371" i="1"/>
  <c r="P371" i="1" s="1"/>
  <c r="C371" i="1"/>
  <c r="AA370" i="1"/>
  <c r="Y370" i="1"/>
  <c r="W370" i="1"/>
  <c r="S370" i="1"/>
  <c r="O370" i="1"/>
  <c r="P370" i="1" s="1"/>
  <c r="C370" i="1"/>
  <c r="AA369" i="1"/>
  <c r="Y369" i="1"/>
  <c r="W369" i="1"/>
  <c r="S369" i="1"/>
  <c r="O369" i="1"/>
  <c r="P369" i="1" s="1"/>
  <c r="C369" i="1"/>
  <c r="AA368" i="1"/>
  <c r="Y368" i="1"/>
  <c r="W368" i="1"/>
  <c r="S368" i="1"/>
  <c r="O368" i="1"/>
  <c r="P368" i="1" s="1"/>
  <c r="C368" i="1"/>
  <c r="AA367" i="1"/>
  <c r="Y367" i="1"/>
  <c r="W367" i="1"/>
  <c r="S367" i="1"/>
  <c r="O367" i="1"/>
  <c r="P367" i="1" s="1"/>
  <c r="C367" i="1"/>
  <c r="AA366" i="1"/>
  <c r="Y366" i="1"/>
  <c r="W366" i="1"/>
  <c r="S366" i="1"/>
  <c r="O366" i="1"/>
  <c r="P366" i="1" s="1"/>
  <c r="C366" i="1"/>
  <c r="AA365" i="1"/>
  <c r="Y365" i="1"/>
  <c r="W365" i="1"/>
  <c r="S365" i="1"/>
  <c r="O365" i="1"/>
  <c r="P365" i="1" s="1"/>
  <c r="C365" i="1"/>
  <c r="AA364" i="1"/>
  <c r="Y364" i="1"/>
  <c r="W364" i="1"/>
  <c r="S364" i="1"/>
  <c r="O364" i="1"/>
  <c r="P364" i="1" s="1"/>
  <c r="C364" i="1"/>
  <c r="AA363" i="1"/>
  <c r="Y363" i="1"/>
  <c r="W363" i="1"/>
  <c r="S363" i="1"/>
  <c r="O363" i="1"/>
  <c r="P363" i="1" s="1"/>
  <c r="C363" i="1"/>
  <c r="AA362" i="1"/>
  <c r="Y362" i="1"/>
  <c r="W362" i="1"/>
  <c r="S362" i="1"/>
  <c r="O362" i="1"/>
  <c r="P362" i="1" s="1"/>
  <c r="C362" i="1"/>
  <c r="AA361" i="1"/>
  <c r="Y361" i="1"/>
  <c r="W361" i="1"/>
  <c r="S361" i="1"/>
  <c r="O361" i="1"/>
  <c r="P361" i="1" s="1"/>
  <c r="C361" i="1"/>
  <c r="AA360" i="1"/>
  <c r="Y360" i="1"/>
  <c r="W360" i="1"/>
  <c r="S360" i="1"/>
  <c r="O360" i="1"/>
  <c r="P360" i="1" s="1"/>
  <c r="C360" i="1"/>
  <c r="AA359" i="1"/>
  <c r="Y359" i="1"/>
  <c r="W359" i="1"/>
  <c r="S359" i="1"/>
  <c r="O359" i="1"/>
  <c r="P359" i="1" s="1"/>
  <c r="C359" i="1"/>
  <c r="AA358" i="1"/>
  <c r="Y358" i="1"/>
  <c r="W358" i="1"/>
  <c r="S358" i="1"/>
  <c r="O358" i="1"/>
  <c r="P358" i="1" s="1"/>
  <c r="C358" i="1"/>
  <c r="AA357" i="1"/>
  <c r="Y357" i="1"/>
  <c r="W357" i="1"/>
  <c r="S357" i="1"/>
  <c r="O357" i="1"/>
  <c r="P357" i="1" s="1"/>
  <c r="C357" i="1"/>
  <c r="AA356" i="1"/>
  <c r="Y356" i="1"/>
  <c r="W356" i="1"/>
  <c r="S356" i="1"/>
  <c r="O356" i="1"/>
  <c r="P356" i="1" s="1"/>
  <c r="C356" i="1"/>
  <c r="AA355" i="1"/>
  <c r="Y355" i="1"/>
  <c r="W355" i="1"/>
  <c r="S355" i="1"/>
  <c r="O355" i="1"/>
  <c r="P355" i="1" s="1"/>
  <c r="C355" i="1"/>
  <c r="AA354" i="1"/>
  <c r="Y354" i="1"/>
  <c r="W354" i="1"/>
  <c r="S354" i="1"/>
  <c r="O354" i="1"/>
  <c r="P354" i="1" s="1"/>
  <c r="C354" i="1"/>
  <c r="AA353" i="1"/>
  <c r="Y353" i="1"/>
  <c r="W353" i="1"/>
  <c r="S353" i="1"/>
  <c r="O353" i="1"/>
  <c r="P353" i="1" s="1"/>
  <c r="C353" i="1"/>
  <c r="AA352" i="1"/>
  <c r="Y352" i="1"/>
  <c r="W352" i="1"/>
  <c r="S352" i="1"/>
  <c r="O352" i="1"/>
  <c r="P352" i="1" s="1"/>
  <c r="C352" i="1"/>
  <c r="AA351" i="1"/>
  <c r="Y351" i="1"/>
  <c r="W351" i="1"/>
  <c r="S351" i="1"/>
  <c r="O351" i="1"/>
  <c r="P351" i="1" s="1"/>
  <c r="C351" i="1"/>
  <c r="AA350" i="1"/>
  <c r="Y350" i="1"/>
  <c r="W350" i="1"/>
  <c r="S350" i="1"/>
  <c r="O350" i="1"/>
  <c r="P350" i="1" s="1"/>
  <c r="C350" i="1"/>
  <c r="AA349" i="1"/>
  <c r="Y349" i="1"/>
  <c r="W349" i="1"/>
  <c r="S349" i="1"/>
  <c r="O349" i="1"/>
  <c r="P349" i="1" s="1"/>
  <c r="C349" i="1"/>
  <c r="AA348" i="1"/>
  <c r="Y348" i="1"/>
  <c r="W348" i="1"/>
  <c r="S348" i="1"/>
  <c r="O348" i="1"/>
  <c r="P348" i="1" s="1"/>
  <c r="C348" i="1"/>
  <c r="AA347" i="1"/>
  <c r="Y347" i="1"/>
  <c r="W347" i="1"/>
  <c r="S347" i="1"/>
  <c r="O347" i="1"/>
  <c r="P347" i="1" s="1"/>
  <c r="C347" i="1"/>
  <c r="AA346" i="1"/>
  <c r="Y346" i="1"/>
  <c r="W346" i="1"/>
  <c r="S346" i="1"/>
  <c r="O346" i="1"/>
  <c r="P346" i="1" s="1"/>
  <c r="C346" i="1"/>
  <c r="AA345" i="1"/>
  <c r="Y345" i="1"/>
  <c r="W345" i="1"/>
  <c r="S345" i="1"/>
  <c r="O345" i="1"/>
  <c r="P345" i="1" s="1"/>
  <c r="C345" i="1"/>
  <c r="AA344" i="1"/>
  <c r="Y344" i="1"/>
  <c r="W344" i="1"/>
  <c r="S344" i="1"/>
  <c r="O344" i="1"/>
  <c r="P344" i="1" s="1"/>
  <c r="C344" i="1"/>
  <c r="AA343" i="1"/>
  <c r="Y343" i="1"/>
  <c r="W343" i="1"/>
  <c r="S343" i="1"/>
  <c r="O343" i="1"/>
  <c r="P343" i="1" s="1"/>
  <c r="C343" i="1"/>
  <c r="AA342" i="1"/>
  <c r="Y342" i="1"/>
  <c r="W342" i="1"/>
  <c r="S342" i="1"/>
  <c r="O342" i="1"/>
  <c r="P342" i="1" s="1"/>
  <c r="C342" i="1"/>
  <c r="AA341" i="1"/>
  <c r="Y341" i="1"/>
  <c r="W341" i="1"/>
  <c r="S341" i="1"/>
  <c r="O341" i="1"/>
  <c r="P341" i="1" s="1"/>
  <c r="C341" i="1"/>
  <c r="AA340" i="1"/>
  <c r="Y340" i="1"/>
  <c r="W340" i="1"/>
  <c r="S340" i="1"/>
  <c r="O340" i="1"/>
  <c r="P340" i="1" s="1"/>
  <c r="C340" i="1"/>
  <c r="AA339" i="1"/>
  <c r="Y339" i="1"/>
  <c r="W339" i="1"/>
  <c r="S339" i="1"/>
  <c r="O339" i="1"/>
  <c r="P339" i="1" s="1"/>
  <c r="C339" i="1"/>
  <c r="AA338" i="1"/>
  <c r="Y338" i="1"/>
  <c r="W338" i="1"/>
  <c r="S338" i="1"/>
  <c r="O338" i="1"/>
  <c r="P338" i="1" s="1"/>
  <c r="C338" i="1"/>
  <c r="AA337" i="1"/>
  <c r="Y337" i="1"/>
  <c r="W337" i="1"/>
  <c r="S337" i="1"/>
  <c r="O337" i="1"/>
  <c r="P337" i="1" s="1"/>
  <c r="C337" i="1"/>
  <c r="AA336" i="1"/>
  <c r="Y336" i="1"/>
  <c r="W336" i="1"/>
  <c r="S336" i="1"/>
  <c r="O336" i="1"/>
  <c r="P336" i="1" s="1"/>
  <c r="C336" i="1"/>
  <c r="AA335" i="1"/>
  <c r="Y335" i="1"/>
  <c r="W335" i="1"/>
  <c r="S335" i="1"/>
  <c r="O335" i="1"/>
  <c r="P335" i="1" s="1"/>
  <c r="C335" i="1"/>
  <c r="AA334" i="1"/>
  <c r="Y334" i="1"/>
  <c r="W334" i="1"/>
  <c r="S334" i="1"/>
  <c r="O334" i="1"/>
  <c r="P334" i="1" s="1"/>
  <c r="C334" i="1"/>
  <c r="AA333" i="1"/>
  <c r="Y333" i="1"/>
  <c r="W333" i="1"/>
  <c r="S333" i="1"/>
  <c r="O333" i="1"/>
  <c r="P333" i="1" s="1"/>
  <c r="C333" i="1"/>
  <c r="AA332" i="1"/>
  <c r="Y332" i="1"/>
  <c r="W332" i="1"/>
  <c r="S332" i="1"/>
  <c r="O332" i="1"/>
  <c r="P332" i="1" s="1"/>
  <c r="C332" i="1"/>
  <c r="AA331" i="1"/>
  <c r="Y331" i="1"/>
  <c r="W331" i="1"/>
  <c r="S331" i="1"/>
  <c r="O331" i="1"/>
  <c r="P331" i="1" s="1"/>
  <c r="C331" i="1"/>
  <c r="AA330" i="1"/>
  <c r="Y330" i="1"/>
  <c r="W330" i="1"/>
  <c r="S330" i="1"/>
  <c r="O330" i="1"/>
  <c r="P330" i="1" s="1"/>
  <c r="C330" i="1"/>
  <c r="AA329" i="1"/>
  <c r="Y329" i="1"/>
  <c r="W329" i="1"/>
  <c r="S329" i="1"/>
  <c r="O329" i="1"/>
  <c r="P329" i="1" s="1"/>
  <c r="C329" i="1"/>
  <c r="AA328" i="1"/>
  <c r="Y328" i="1"/>
  <c r="W328" i="1"/>
  <c r="S328" i="1"/>
  <c r="O328" i="1"/>
  <c r="P328" i="1" s="1"/>
  <c r="C328" i="1"/>
  <c r="AA327" i="1"/>
  <c r="Y327" i="1"/>
  <c r="W327" i="1"/>
  <c r="S327" i="1"/>
  <c r="O327" i="1"/>
  <c r="P327" i="1" s="1"/>
  <c r="C327" i="1"/>
  <c r="AA326" i="1"/>
  <c r="Y326" i="1"/>
  <c r="W326" i="1"/>
  <c r="S326" i="1"/>
  <c r="O326" i="1"/>
  <c r="P326" i="1" s="1"/>
  <c r="C326" i="1"/>
  <c r="AA325" i="1"/>
  <c r="Y325" i="1"/>
  <c r="W325" i="1"/>
  <c r="S325" i="1"/>
  <c r="O325" i="1"/>
  <c r="P325" i="1" s="1"/>
  <c r="C325" i="1"/>
  <c r="AA324" i="1"/>
  <c r="Y324" i="1"/>
  <c r="W324" i="1"/>
  <c r="S324" i="1"/>
  <c r="O324" i="1"/>
  <c r="P324" i="1" s="1"/>
  <c r="C324" i="1"/>
  <c r="AA323" i="1"/>
  <c r="Y323" i="1"/>
  <c r="W323" i="1"/>
  <c r="S323" i="1"/>
  <c r="O323" i="1"/>
  <c r="P323" i="1" s="1"/>
  <c r="C323" i="1"/>
  <c r="AA322" i="1"/>
  <c r="Y322" i="1"/>
  <c r="W322" i="1"/>
  <c r="S322" i="1"/>
  <c r="O322" i="1"/>
  <c r="P322" i="1" s="1"/>
  <c r="C322" i="1"/>
  <c r="AA321" i="1"/>
  <c r="Y321" i="1"/>
  <c r="W321" i="1"/>
  <c r="S321" i="1"/>
  <c r="O321" i="1"/>
  <c r="P321" i="1" s="1"/>
  <c r="C321" i="1"/>
  <c r="AA320" i="1"/>
  <c r="Y320" i="1"/>
  <c r="W320" i="1"/>
  <c r="S320" i="1"/>
  <c r="O320" i="1"/>
  <c r="P320" i="1" s="1"/>
  <c r="C320" i="1"/>
  <c r="AA319" i="1"/>
  <c r="Y319" i="1"/>
  <c r="W319" i="1"/>
  <c r="S319" i="1"/>
  <c r="O319" i="1"/>
  <c r="P319" i="1" s="1"/>
  <c r="C319" i="1"/>
  <c r="AA318" i="1"/>
  <c r="Y318" i="1"/>
  <c r="W318" i="1"/>
  <c r="S318" i="1"/>
  <c r="O318" i="1"/>
  <c r="P318" i="1" s="1"/>
  <c r="C318" i="1"/>
  <c r="AA317" i="1"/>
  <c r="Y317" i="1"/>
  <c r="W317" i="1"/>
  <c r="S317" i="1"/>
  <c r="O317" i="1"/>
  <c r="P317" i="1" s="1"/>
  <c r="C317" i="1"/>
  <c r="AA316" i="1"/>
  <c r="Y316" i="1"/>
  <c r="W316" i="1"/>
  <c r="S316" i="1"/>
  <c r="O316" i="1"/>
  <c r="P316" i="1" s="1"/>
  <c r="C316" i="1"/>
  <c r="AA315" i="1"/>
  <c r="Y315" i="1"/>
  <c r="W315" i="1"/>
  <c r="S315" i="1"/>
  <c r="O315" i="1"/>
  <c r="P315" i="1" s="1"/>
  <c r="C315" i="1"/>
  <c r="AA314" i="1"/>
  <c r="Y314" i="1"/>
  <c r="W314" i="1"/>
  <c r="S314" i="1"/>
  <c r="O314" i="1"/>
  <c r="P314" i="1" s="1"/>
  <c r="C314" i="1"/>
  <c r="AA313" i="1"/>
  <c r="Y313" i="1"/>
  <c r="W313" i="1"/>
  <c r="S313" i="1"/>
  <c r="O313" i="1"/>
  <c r="P313" i="1" s="1"/>
  <c r="C313" i="1"/>
  <c r="AA312" i="1"/>
  <c r="Y312" i="1"/>
  <c r="W312" i="1"/>
  <c r="S312" i="1"/>
  <c r="O312" i="1"/>
  <c r="P312" i="1" s="1"/>
  <c r="C312" i="1"/>
  <c r="AA311" i="1"/>
  <c r="Y311" i="1"/>
  <c r="W311" i="1"/>
  <c r="S311" i="1"/>
  <c r="O311" i="1"/>
  <c r="P311" i="1" s="1"/>
  <c r="C311" i="1"/>
  <c r="AA310" i="1"/>
  <c r="Y310" i="1"/>
  <c r="W310" i="1"/>
  <c r="S310" i="1"/>
  <c r="O310" i="1"/>
  <c r="P310" i="1" s="1"/>
  <c r="C310" i="1"/>
  <c r="AA309" i="1"/>
  <c r="Y309" i="1"/>
  <c r="W309" i="1"/>
  <c r="S309" i="1"/>
  <c r="O309" i="1"/>
  <c r="P309" i="1" s="1"/>
  <c r="C309" i="1"/>
  <c r="AA308" i="1"/>
  <c r="Y308" i="1"/>
  <c r="W308" i="1"/>
  <c r="S308" i="1"/>
  <c r="O308" i="1"/>
  <c r="P308" i="1" s="1"/>
  <c r="C308" i="1"/>
  <c r="AA307" i="1"/>
  <c r="Y307" i="1"/>
  <c r="W307" i="1"/>
  <c r="S307" i="1"/>
  <c r="O307" i="1"/>
  <c r="P307" i="1" s="1"/>
  <c r="C307" i="1"/>
  <c r="AA306" i="1"/>
  <c r="Y306" i="1"/>
  <c r="W306" i="1"/>
  <c r="S306" i="1"/>
  <c r="O306" i="1"/>
  <c r="P306" i="1" s="1"/>
  <c r="C306" i="1"/>
  <c r="AA305" i="1"/>
  <c r="Y305" i="1"/>
  <c r="W305" i="1"/>
  <c r="S305" i="1"/>
  <c r="O305" i="1"/>
  <c r="P305" i="1" s="1"/>
  <c r="C305" i="1"/>
  <c r="AA304" i="1"/>
  <c r="Y304" i="1"/>
  <c r="W304" i="1"/>
  <c r="S304" i="1"/>
  <c r="O304" i="1"/>
  <c r="P304" i="1" s="1"/>
  <c r="C304" i="1"/>
  <c r="AA303" i="1"/>
  <c r="Y303" i="1"/>
  <c r="W303" i="1"/>
  <c r="S303" i="1"/>
  <c r="O303" i="1"/>
  <c r="P303" i="1" s="1"/>
  <c r="C303" i="1"/>
  <c r="AA302" i="1"/>
  <c r="Y302" i="1"/>
  <c r="W302" i="1"/>
  <c r="S302" i="1"/>
  <c r="O302" i="1"/>
  <c r="P302" i="1" s="1"/>
  <c r="C302" i="1"/>
  <c r="AA301" i="1"/>
  <c r="Y301" i="1"/>
  <c r="W301" i="1"/>
  <c r="S301" i="1"/>
  <c r="O301" i="1"/>
  <c r="P301" i="1" s="1"/>
  <c r="C301" i="1"/>
  <c r="AA300" i="1"/>
  <c r="Y300" i="1"/>
  <c r="W300" i="1"/>
  <c r="S300" i="1"/>
  <c r="O300" i="1"/>
  <c r="P300" i="1" s="1"/>
  <c r="C300" i="1"/>
  <c r="AA299" i="1"/>
  <c r="Y299" i="1"/>
  <c r="W299" i="1"/>
  <c r="S299" i="1"/>
  <c r="O299" i="1"/>
  <c r="P299" i="1" s="1"/>
  <c r="C299" i="1"/>
  <c r="AA298" i="1"/>
  <c r="Y298" i="1"/>
  <c r="W298" i="1"/>
  <c r="S298" i="1"/>
  <c r="O298" i="1"/>
  <c r="P298" i="1" s="1"/>
  <c r="C298" i="1"/>
  <c r="AA297" i="1"/>
  <c r="Y297" i="1"/>
  <c r="W297" i="1"/>
  <c r="S297" i="1"/>
  <c r="O297" i="1"/>
  <c r="P297" i="1" s="1"/>
  <c r="C297" i="1"/>
  <c r="AA296" i="1"/>
  <c r="Y296" i="1"/>
  <c r="W296" i="1"/>
  <c r="S296" i="1"/>
  <c r="O296" i="1"/>
  <c r="P296" i="1" s="1"/>
  <c r="C296" i="1"/>
  <c r="AA295" i="1"/>
  <c r="Y295" i="1"/>
  <c r="W295" i="1"/>
  <c r="S295" i="1"/>
  <c r="O295" i="1"/>
  <c r="P295" i="1" s="1"/>
  <c r="C295" i="1"/>
  <c r="AA294" i="1"/>
  <c r="Y294" i="1"/>
  <c r="W294" i="1"/>
  <c r="S294" i="1"/>
  <c r="O294" i="1"/>
  <c r="P294" i="1" s="1"/>
  <c r="C294" i="1"/>
  <c r="AA293" i="1"/>
  <c r="Y293" i="1"/>
  <c r="W293" i="1"/>
  <c r="S293" i="1"/>
  <c r="O293" i="1"/>
  <c r="P293" i="1" s="1"/>
  <c r="C293" i="1"/>
  <c r="AA292" i="1"/>
  <c r="Y292" i="1"/>
  <c r="W292" i="1"/>
  <c r="S292" i="1"/>
  <c r="O292" i="1"/>
  <c r="P292" i="1" s="1"/>
  <c r="C292" i="1"/>
  <c r="AA291" i="1"/>
  <c r="Y291" i="1"/>
  <c r="W291" i="1"/>
  <c r="S291" i="1"/>
  <c r="O291" i="1"/>
  <c r="P291" i="1" s="1"/>
  <c r="C291" i="1"/>
  <c r="AA290" i="1"/>
  <c r="Y290" i="1"/>
  <c r="W290" i="1"/>
  <c r="S290" i="1"/>
  <c r="O290" i="1"/>
  <c r="P290" i="1" s="1"/>
  <c r="C290" i="1"/>
  <c r="AA289" i="1"/>
  <c r="Y289" i="1"/>
  <c r="W289" i="1"/>
  <c r="S289" i="1"/>
  <c r="O289" i="1"/>
  <c r="P289" i="1" s="1"/>
  <c r="C289" i="1"/>
  <c r="AA288" i="1"/>
  <c r="Y288" i="1"/>
  <c r="W288" i="1"/>
  <c r="S288" i="1"/>
  <c r="O288" i="1"/>
  <c r="P288" i="1" s="1"/>
  <c r="C288" i="1"/>
  <c r="AA287" i="1"/>
  <c r="Y287" i="1"/>
  <c r="W287" i="1"/>
  <c r="S287" i="1"/>
  <c r="O287" i="1"/>
  <c r="P287" i="1" s="1"/>
  <c r="C287" i="1"/>
  <c r="AA286" i="1"/>
  <c r="Y286" i="1"/>
  <c r="W286" i="1"/>
  <c r="S286" i="1"/>
  <c r="O286" i="1"/>
  <c r="P286" i="1" s="1"/>
  <c r="C286" i="1"/>
  <c r="AA285" i="1"/>
  <c r="Y285" i="1"/>
  <c r="W285" i="1"/>
  <c r="S285" i="1"/>
  <c r="O285" i="1"/>
  <c r="P285" i="1" s="1"/>
  <c r="C285" i="1"/>
  <c r="AA284" i="1"/>
  <c r="Y284" i="1"/>
  <c r="W284" i="1"/>
  <c r="S284" i="1"/>
  <c r="O284" i="1"/>
  <c r="P284" i="1" s="1"/>
  <c r="C284" i="1"/>
  <c r="AA283" i="1"/>
  <c r="Y283" i="1"/>
  <c r="W283" i="1"/>
  <c r="S283" i="1"/>
  <c r="O283" i="1"/>
  <c r="P283" i="1" s="1"/>
  <c r="C283" i="1"/>
  <c r="AA282" i="1"/>
  <c r="Y282" i="1"/>
  <c r="W282" i="1"/>
  <c r="S282" i="1"/>
  <c r="O282" i="1"/>
  <c r="P282" i="1" s="1"/>
  <c r="C282" i="1"/>
  <c r="AA281" i="1"/>
  <c r="Y281" i="1"/>
  <c r="W281" i="1"/>
  <c r="S281" i="1"/>
  <c r="O281" i="1"/>
  <c r="P281" i="1" s="1"/>
  <c r="C281" i="1"/>
  <c r="AA280" i="1"/>
  <c r="Y280" i="1"/>
  <c r="W280" i="1"/>
  <c r="S280" i="1"/>
  <c r="O280" i="1"/>
  <c r="P280" i="1" s="1"/>
  <c r="C280" i="1"/>
  <c r="AA279" i="1"/>
  <c r="Y279" i="1"/>
  <c r="W279" i="1"/>
  <c r="S279" i="1"/>
  <c r="O279" i="1"/>
  <c r="P279" i="1" s="1"/>
  <c r="C279" i="1"/>
  <c r="AA278" i="1"/>
  <c r="Y278" i="1"/>
  <c r="W278" i="1"/>
  <c r="S278" i="1"/>
  <c r="O278" i="1"/>
  <c r="P278" i="1" s="1"/>
  <c r="C278" i="1"/>
  <c r="AA277" i="1"/>
  <c r="Y277" i="1"/>
  <c r="W277" i="1"/>
  <c r="S277" i="1"/>
  <c r="O277" i="1"/>
  <c r="P277" i="1" s="1"/>
  <c r="C277" i="1"/>
  <c r="AA276" i="1"/>
  <c r="Y276" i="1"/>
  <c r="W276" i="1"/>
  <c r="S276" i="1"/>
  <c r="O276" i="1"/>
  <c r="P276" i="1" s="1"/>
  <c r="C276" i="1"/>
  <c r="AA275" i="1"/>
  <c r="Y275" i="1"/>
  <c r="W275" i="1"/>
  <c r="S275" i="1"/>
  <c r="O275" i="1"/>
  <c r="P275" i="1" s="1"/>
  <c r="C275" i="1"/>
  <c r="AA274" i="1"/>
  <c r="Y274" i="1"/>
  <c r="W274" i="1"/>
  <c r="S274" i="1"/>
  <c r="O274" i="1"/>
  <c r="P274" i="1" s="1"/>
  <c r="C274" i="1"/>
  <c r="AA273" i="1"/>
  <c r="Y273" i="1"/>
  <c r="W273" i="1"/>
  <c r="S273" i="1"/>
  <c r="O273" i="1"/>
  <c r="P273" i="1" s="1"/>
  <c r="C273" i="1"/>
  <c r="AA272" i="1"/>
  <c r="Y272" i="1"/>
  <c r="W272" i="1"/>
  <c r="S272" i="1"/>
  <c r="O272" i="1"/>
  <c r="P272" i="1" s="1"/>
  <c r="C272" i="1"/>
  <c r="AA271" i="1"/>
  <c r="Y271" i="1"/>
  <c r="W271" i="1"/>
  <c r="S271" i="1"/>
  <c r="O271" i="1"/>
  <c r="P271" i="1" s="1"/>
  <c r="C271" i="1"/>
  <c r="AA270" i="1"/>
  <c r="Y270" i="1"/>
  <c r="W270" i="1"/>
  <c r="S270" i="1"/>
  <c r="O270" i="1"/>
  <c r="P270" i="1" s="1"/>
  <c r="C270" i="1"/>
  <c r="AA269" i="1"/>
  <c r="Y269" i="1"/>
  <c r="W269" i="1"/>
  <c r="S269" i="1"/>
  <c r="O269" i="1"/>
  <c r="P269" i="1" s="1"/>
  <c r="C269" i="1"/>
  <c r="AA268" i="1"/>
  <c r="Y268" i="1"/>
  <c r="W268" i="1"/>
  <c r="S268" i="1"/>
  <c r="O268" i="1"/>
  <c r="P268" i="1" s="1"/>
  <c r="C268" i="1"/>
  <c r="AA267" i="1"/>
  <c r="Y267" i="1"/>
  <c r="W267" i="1"/>
  <c r="S267" i="1"/>
  <c r="O267" i="1"/>
  <c r="P267" i="1" s="1"/>
  <c r="C267" i="1"/>
  <c r="AA266" i="1"/>
  <c r="Y266" i="1"/>
  <c r="W266" i="1"/>
  <c r="S266" i="1"/>
  <c r="O266" i="1"/>
  <c r="P266" i="1" s="1"/>
  <c r="C266" i="1"/>
  <c r="AA265" i="1"/>
  <c r="Y265" i="1"/>
  <c r="W265" i="1"/>
  <c r="S265" i="1"/>
  <c r="O265" i="1"/>
  <c r="P265" i="1" s="1"/>
  <c r="C265" i="1"/>
  <c r="AA264" i="1"/>
  <c r="Y264" i="1"/>
  <c r="W264" i="1"/>
  <c r="S264" i="1"/>
  <c r="O264" i="1"/>
  <c r="P264" i="1" s="1"/>
  <c r="C264" i="1"/>
  <c r="AA263" i="1"/>
  <c r="Y263" i="1"/>
  <c r="W263" i="1"/>
  <c r="S263" i="1"/>
  <c r="O263" i="1"/>
  <c r="P263" i="1" s="1"/>
  <c r="C263" i="1"/>
  <c r="AA262" i="1"/>
  <c r="Y262" i="1"/>
  <c r="W262" i="1"/>
  <c r="S262" i="1"/>
  <c r="O262" i="1"/>
  <c r="P262" i="1" s="1"/>
  <c r="C262" i="1"/>
  <c r="AA261" i="1"/>
  <c r="Y261" i="1"/>
  <c r="W261" i="1"/>
  <c r="S261" i="1"/>
  <c r="O261" i="1"/>
  <c r="P261" i="1" s="1"/>
  <c r="C261" i="1"/>
  <c r="AA260" i="1"/>
  <c r="Y260" i="1"/>
  <c r="W260" i="1"/>
  <c r="S260" i="1"/>
  <c r="O260" i="1"/>
  <c r="P260" i="1" s="1"/>
  <c r="C260" i="1"/>
  <c r="AA259" i="1"/>
  <c r="Y259" i="1"/>
  <c r="W259" i="1"/>
  <c r="S259" i="1"/>
  <c r="O259" i="1"/>
  <c r="P259" i="1" s="1"/>
  <c r="C259" i="1"/>
  <c r="AA258" i="1"/>
  <c r="Y258" i="1"/>
  <c r="W258" i="1"/>
  <c r="S258" i="1"/>
  <c r="O258" i="1"/>
  <c r="P258" i="1" s="1"/>
  <c r="C258" i="1"/>
  <c r="AA257" i="1"/>
  <c r="Y257" i="1"/>
  <c r="W257" i="1"/>
  <c r="S257" i="1"/>
  <c r="O257" i="1"/>
  <c r="P257" i="1" s="1"/>
  <c r="C257" i="1"/>
  <c r="AA256" i="1"/>
  <c r="Y256" i="1"/>
  <c r="W256" i="1"/>
  <c r="S256" i="1"/>
  <c r="O256" i="1"/>
  <c r="P256" i="1" s="1"/>
  <c r="C256" i="1"/>
  <c r="AA255" i="1"/>
  <c r="Y255" i="1"/>
  <c r="W255" i="1"/>
  <c r="S255" i="1"/>
  <c r="O255" i="1"/>
  <c r="P255" i="1" s="1"/>
  <c r="C255" i="1"/>
  <c r="AA254" i="1"/>
  <c r="Y254" i="1"/>
  <c r="W254" i="1"/>
  <c r="S254" i="1"/>
  <c r="O254" i="1"/>
  <c r="P254" i="1" s="1"/>
  <c r="C254" i="1"/>
  <c r="AA253" i="1"/>
  <c r="Y253" i="1"/>
  <c r="W253" i="1"/>
  <c r="S253" i="1"/>
  <c r="O253" i="1"/>
  <c r="P253" i="1" s="1"/>
  <c r="C253" i="1"/>
  <c r="AA252" i="1"/>
  <c r="Y252" i="1"/>
  <c r="W252" i="1"/>
  <c r="S252" i="1"/>
  <c r="O252" i="1"/>
  <c r="P252" i="1" s="1"/>
  <c r="C252" i="1"/>
  <c r="AA251" i="1"/>
  <c r="Y251" i="1"/>
  <c r="W251" i="1"/>
  <c r="S251" i="1"/>
  <c r="O251" i="1"/>
  <c r="P251" i="1" s="1"/>
  <c r="C251" i="1"/>
  <c r="AA250" i="1"/>
  <c r="Y250" i="1"/>
  <c r="W250" i="1"/>
  <c r="S250" i="1"/>
  <c r="O250" i="1"/>
  <c r="P250" i="1" s="1"/>
  <c r="C250" i="1"/>
  <c r="AA249" i="1"/>
  <c r="Y249" i="1"/>
  <c r="W249" i="1"/>
  <c r="S249" i="1"/>
  <c r="O249" i="1"/>
  <c r="P249" i="1" s="1"/>
  <c r="C249" i="1"/>
  <c r="AA248" i="1"/>
  <c r="Y248" i="1"/>
  <c r="W248" i="1"/>
  <c r="S248" i="1"/>
  <c r="O248" i="1"/>
  <c r="P248" i="1" s="1"/>
  <c r="C248" i="1"/>
  <c r="AA247" i="1"/>
  <c r="Y247" i="1"/>
  <c r="W247" i="1"/>
  <c r="S247" i="1"/>
  <c r="O247" i="1"/>
  <c r="P247" i="1" s="1"/>
  <c r="C247" i="1"/>
  <c r="AA246" i="1"/>
  <c r="Y246" i="1"/>
  <c r="W246" i="1"/>
  <c r="S246" i="1"/>
  <c r="O246" i="1"/>
  <c r="P246" i="1" s="1"/>
  <c r="C246" i="1"/>
  <c r="AA245" i="1"/>
  <c r="Y245" i="1"/>
  <c r="W245" i="1"/>
  <c r="S245" i="1"/>
  <c r="O245" i="1"/>
  <c r="P245" i="1" s="1"/>
  <c r="C245" i="1"/>
  <c r="AA244" i="1"/>
  <c r="Y244" i="1"/>
  <c r="W244" i="1"/>
  <c r="S244" i="1"/>
  <c r="O244" i="1"/>
  <c r="P244" i="1" s="1"/>
  <c r="C244" i="1"/>
  <c r="AA243" i="1"/>
  <c r="Y243" i="1"/>
  <c r="W243" i="1"/>
  <c r="S243" i="1"/>
  <c r="O243" i="1"/>
  <c r="P243" i="1" s="1"/>
  <c r="C243" i="1"/>
  <c r="AA242" i="1"/>
  <c r="Y242" i="1"/>
  <c r="W242" i="1"/>
  <c r="S242" i="1"/>
  <c r="O242" i="1"/>
  <c r="P242" i="1" s="1"/>
  <c r="C242" i="1"/>
  <c r="AA241" i="1"/>
  <c r="Y241" i="1"/>
  <c r="W241" i="1"/>
  <c r="S241" i="1"/>
  <c r="O241" i="1"/>
  <c r="P241" i="1" s="1"/>
  <c r="C241" i="1"/>
  <c r="AA240" i="1"/>
  <c r="Y240" i="1"/>
  <c r="W240" i="1"/>
  <c r="S240" i="1"/>
  <c r="O240" i="1"/>
  <c r="P240" i="1" s="1"/>
  <c r="C240" i="1"/>
  <c r="AA239" i="1"/>
  <c r="Y239" i="1"/>
  <c r="W239" i="1"/>
  <c r="S239" i="1"/>
  <c r="O239" i="1"/>
  <c r="P239" i="1" s="1"/>
  <c r="C239" i="1"/>
  <c r="AA238" i="1"/>
  <c r="Y238" i="1"/>
  <c r="W238" i="1"/>
  <c r="S238" i="1"/>
  <c r="O238" i="1"/>
  <c r="P238" i="1" s="1"/>
  <c r="C238" i="1"/>
  <c r="AA237" i="1"/>
  <c r="Y237" i="1"/>
  <c r="W237" i="1"/>
  <c r="S237" i="1"/>
  <c r="O237" i="1"/>
  <c r="P237" i="1" s="1"/>
  <c r="C237" i="1"/>
  <c r="AA236" i="1"/>
  <c r="Y236" i="1"/>
  <c r="W236" i="1"/>
  <c r="S236" i="1"/>
  <c r="O236" i="1"/>
  <c r="P236" i="1" s="1"/>
  <c r="C236" i="1"/>
  <c r="AA235" i="1"/>
  <c r="Y235" i="1"/>
  <c r="W235" i="1"/>
  <c r="S235" i="1"/>
  <c r="O235" i="1"/>
  <c r="P235" i="1" s="1"/>
  <c r="C235" i="1"/>
  <c r="AA234" i="1"/>
  <c r="Y234" i="1"/>
  <c r="W234" i="1"/>
  <c r="S234" i="1"/>
  <c r="O234" i="1"/>
  <c r="P234" i="1" s="1"/>
  <c r="C234" i="1"/>
  <c r="AA233" i="1"/>
  <c r="Y233" i="1"/>
  <c r="W233" i="1"/>
  <c r="S233" i="1"/>
  <c r="O233" i="1"/>
  <c r="P233" i="1" s="1"/>
  <c r="C233" i="1"/>
  <c r="C232" i="1"/>
  <c r="AA231" i="1"/>
  <c r="Y231" i="1"/>
  <c r="W231" i="1"/>
  <c r="S231" i="1"/>
  <c r="O231" i="1"/>
  <c r="P231" i="1" s="1"/>
  <c r="C231" i="1"/>
  <c r="AA230" i="1"/>
  <c r="Y230" i="1"/>
  <c r="W230" i="1"/>
  <c r="S230" i="1"/>
  <c r="O230" i="1"/>
  <c r="P230" i="1" s="1"/>
  <c r="C230" i="1"/>
  <c r="AA229" i="1"/>
  <c r="Y229" i="1"/>
  <c r="W229" i="1"/>
  <c r="S229" i="1"/>
  <c r="O229" i="1"/>
  <c r="P229" i="1" s="1"/>
  <c r="C229" i="1"/>
  <c r="AA228" i="1"/>
  <c r="Y228" i="1"/>
  <c r="W228" i="1"/>
  <c r="S228" i="1"/>
  <c r="O228" i="1"/>
  <c r="P228" i="1" s="1"/>
  <c r="C228" i="1"/>
  <c r="AA227" i="1"/>
  <c r="Y227" i="1"/>
  <c r="W227" i="1"/>
  <c r="S227" i="1"/>
  <c r="O227" i="1"/>
  <c r="P227" i="1" s="1"/>
  <c r="C227" i="1"/>
  <c r="AA226" i="1"/>
  <c r="Y226" i="1"/>
  <c r="W226" i="1"/>
  <c r="S226" i="1"/>
  <c r="O226" i="1"/>
  <c r="P226" i="1" s="1"/>
  <c r="C226" i="1"/>
  <c r="AA225" i="1"/>
  <c r="Y225" i="1"/>
  <c r="W225" i="1"/>
  <c r="S225" i="1"/>
  <c r="O225" i="1"/>
  <c r="P225" i="1" s="1"/>
  <c r="C225" i="1"/>
  <c r="W224" i="1"/>
  <c r="Y224" i="1" s="1"/>
  <c r="AA224" i="1" s="1"/>
  <c r="S224" i="1"/>
  <c r="O224" i="1"/>
  <c r="P224" i="1"/>
  <c r="C224" i="1"/>
  <c r="W223" i="1"/>
  <c r="Y223" i="1" s="1"/>
  <c r="AA223" i="1" s="1"/>
  <c r="S223" i="1"/>
  <c r="O223" i="1"/>
  <c r="P223" i="1"/>
  <c r="C223" i="1"/>
  <c r="W222" i="1"/>
  <c r="Y222" i="1" s="1"/>
  <c r="AA222" i="1" s="1"/>
  <c r="S222" i="1"/>
  <c r="O222" i="1"/>
  <c r="P222" i="1"/>
  <c r="C222" i="1"/>
  <c r="W221" i="1"/>
  <c r="Y221" i="1" s="1"/>
  <c r="AA221" i="1" s="1"/>
  <c r="S221" i="1"/>
  <c r="O221" i="1"/>
  <c r="P221" i="1"/>
  <c r="C221" i="1"/>
  <c r="W220" i="1"/>
  <c r="Y220" i="1" s="1"/>
  <c r="AA220" i="1" s="1"/>
  <c r="S220" i="1"/>
  <c r="O220" i="1"/>
  <c r="P220" i="1"/>
  <c r="C220" i="1"/>
  <c r="W219" i="1"/>
  <c r="Y219" i="1" s="1"/>
  <c r="AA219" i="1" s="1"/>
  <c r="S219" i="1"/>
  <c r="O219" i="1"/>
  <c r="P219" i="1"/>
  <c r="C219" i="1"/>
  <c r="W218" i="1"/>
  <c r="Y218" i="1" s="1"/>
  <c r="AA218" i="1" s="1"/>
  <c r="S218" i="1"/>
  <c r="O218" i="1"/>
  <c r="P218" i="1"/>
  <c r="C218" i="1"/>
  <c r="W217" i="1"/>
  <c r="Y217" i="1" s="1"/>
  <c r="AA217" i="1" s="1"/>
  <c r="S217" i="1"/>
  <c r="O217" i="1"/>
  <c r="P217" i="1"/>
  <c r="C217" i="1"/>
  <c r="W216" i="1"/>
  <c r="Y216" i="1" s="1"/>
  <c r="AA216" i="1" s="1"/>
  <c r="S216" i="1"/>
  <c r="O216" i="1"/>
  <c r="P216" i="1"/>
  <c r="C216" i="1"/>
  <c r="W215" i="1"/>
  <c r="Y215" i="1" s="1"/>
  <c r="AA215" i="1" s="1"/>
  <c r="S215" i="1"/>
  <c r="O215" i="1"/>
  <c r="P215" i="1"/>
  <c r="C215" i="1"/>
  <c r="W214" i="1"/>
  <c r="Y214" i="1" s="1"/>
  <c r="AA214" i="1" s="1"/>
  <c r="S214" i="1"/>
  <c r="O214" i="1"/>
  <c r="P214" i="1"/>
  <c r="C214" i="1"/>
  <c r="W213" i="1"/>
  <c r="Y213" i="1" s="1"/>
  <c r="AA213" i="1" s="1"/>
  <c r="S213" i="1"/>
  <c r="O213" i="1"/>
  <c r="P213" i="1"/>
  <c r="C213" i="1"/>
  <c r="W212" i="1"/>
  <c r="Y212" i="1" s="1"/>
  <c r="AA212" i="1" s="1"/>
  <c r="S212" i="1"/>
  <c r="O212" i="1"/>
  <c r="P212" i="1"/>
  <c r="C212" i="1"/>
  <c r="W211" i="1"/>
  <c r="Y211" i="1" s="1"/>
  <c r="AA211" i="1" s="1"/>
  <c r="S211" i="1"/>
  <c r="O211" i="1"/>
  <c r="P211" i="1"/>
  <c r="C211" i="1"/>
  <c r="W210" i="1"/>
  <c r="Y210" i="1" s="1"/>
  <c r="AA210" i="1" s="1"/>
  <c r="S210" i="1"/>
  <c r="O210" i="1"/>
  <c r="P210" i="1"/>
  <c r="C210" i="1"/>
  <c r="W209" i="1"/>
  <c r="Y209" i="1" s="1"/>
  <c r="AA209" i="1" s="1"/>
  <c r="S209" i="1"/>
  <c r="O209" i="1"/>
  <c r="P209" i="1"/>
  <c r="C209" i="1"/>
  <c r="W208" i="1"/>
  <c r="Y208" i="1" s="1"/>
  <c r="AA208" i="1" s="1"/>
  <c r="S208" i="1"/>
  <c r="O208" i="1"/>
  <c r="P208" i="1"/>
  <c r="C208" i="1"/>
  <c r="W207" i="1"/>
  <c r="Y207" i="1" s="1"/>
  <c r="AA207" i="1" s="1"/>
  <c r="S207" i="1"/>
  <c r="O207" i="1"/>
  <c r="P207" i="1"/>
  <c r="C207" i="1"/>
  <c r="W206" i="1"/>
  <c r="Y206" i="1" s="1"/>
  <c r="AA206" i="1" s="1"/>
  <c r="S206" i="1"/>
  <c r="O206" i="1"/>
  <c r="P206" i="1"/>
  <c r="C206" i="1"/>
  <c r="W205" i="1"/>
  <c r="Y205" i="1" s="1"/>
  <c r="AA205" i="1" s="1"/>
  <c r="S205" i="1"/>
  <c r="O205" i="1"/>
  <c r="P205" i="1"/>
  <c r="C205" i="1"/>
  <c r="W204" i="1"/>
  <c r="Y204" i="1" s="1"/>
  <c r="AA204" i="1" s="1"/>
  <c r="S204" i="1"/>
  <c r="O204" i="1"/>
  <c r="P204" i="1"/>
  <c r="C204" i="1"/>
  <c r="W203" i="1"/>
  <c r="Y203" i="1" s="1"/>
  <c r="AA203" i="1" s="1"/>
  <c r="S203" i="1"/>
  <c r="O203" i="1"/>
  <c r="P203" i="1"/>
  <c r="C203" i="1"/>
  <c r="W202" i="1"/>
  <c r="Y202" i="1" s="1"/>
  <c r="AA202" i="1" s="1"/>
  <c r="S202" i="1"/>
  <c r="O202" i="1"/>
  <c r="P202" i="1"/>
  <c r="C202" i="1"/>
  <c r="W201" i="1"/>
  <c r="Y201" i="1" s="1"/>
  <c r="AA201" i="1" s="1"/>
  <c r="S201" i="1"/>
  <c r="O201" i="1"/>
  <c r="P201" i="1"/>
  <c r="C201" i="1"/>
  <c r="W200" i="1"/>
  <c r="Y200" i="1" s="1"/>
  <c r="AA200" i="1" s="1"/>
  <c r="S200" i="1"/>
  <c r="O200" i="1"/>
  <c r="P200" i="1"/>
  <c r="C200" i="1"/>
  <c r="W199" i="1"/>
  <c r="Y199" i="1" s="1"/>
  <c r="AA199" i="1" s="1"/>
  <c r="S199" i="1"/>
  <c r="O199" i="1"/>
  <c r="P199" i="1"/>
  <c r="C199" i="1"/>
  <c r="W198" i="1"/>
  <c r="Y198" i="1" s="1"/>
  <c r="AA198" i="1" s="1"/>
  <c r="S198" i="1"/>
  <c r="O198" i="1"/>
  <c r="P198" i="1"/>
  <c r="C198" i="1"/>
  <c r="W197" i="1"/>
  <c r="Y197" i="1" s="1"/>
  <c r="AA197" i="1" s="1"/>
  <c r="S197" i="1"/>
  <c r="O197" i="1"/>
  <c r="P197" i="1"/>
  <c r="C197" i="1"/>
  <c r="W196" i="1"/>
  <c r="Y196" i="1" s="1"/>
  <c r="AA196" i="1" s="1"/>
  <c r="S196" i="1"/>
  <c r="O196" i="1"/>
  <c r="P196" i="1"/>
  <c r="C196" i="1"/>
  <c r="W195" i="1"/>
  <c r="Y195" i="1" s="1"/>
  <c r="AA195" i="1" s="1"/>
  <c r="S195" i="1"/>
  <c r="O195" i="1"/>
  <c r="P195" i="1"/>
  <c r="C195" i="1"/>
  <c r="W194" i="1"/>
  <c r="Y194" i="1" s="1"/>
  <c r="AA194" i="1" s="1"/>
  <c r="S194" i="1"/>
  <c r="O194" i="1"/>
  <c r="P194" i="1"/>
  <c r="C194" i="1"/>
  <c r="W193" i="1"/>
  <c r="Y193" i="1" s="1"/>
  <c r="AA193" i="1" s="1"/>
  <c r="S193" i="1"/>
  <c r="O193" i="1"/>
  <c r="P193" i="1"/>
  <c r="C193" i="1"/>
  <c r="W192" i="1"/>
  <c r="Y192" i="1" s="1"/>
  <c r="AA192" i="1" s="1"/>
  <c r="S192" i="1"/>
  <c r="O192" i="1"/>
  <c r="P192" i="1"/>
  <c r="C192" i="1"/>
  <c r="W191" i="1"/>
  <c r="Y191" i="1" s="1"/>
  <c r="AA191" i="1" s="1"/>
  <c r="S191" i="1"/>
  <c r="O191" i="1"/>
  <c r="P191" i="1"/>
  <c r="C191" i="1"/>
  <c r="W190" i="1"/>
  <c r="Y190" i="1" s="1"/>
  <c r="AA190" i="1" s="1"/>
  <c r="S190" i="1"/>
  <c r="O190" i="1"/>
  <c r="P190" i="1"/>
  <c r="C190" i="1"/>
  <c r="W189" i="1"/>
  <c r="Y189" i="1" s="1"/>
  <c r="AA189" i="1" s="1"/>
  <c r="S189" i="1"/>
  <c r="O189" i="1"/>
  <c r="P189" i="1"/>
  <c r="C189" i="1"/>
  <c r="W188" i="1"/>
  <c r="Y188" i="1" s="1"/>
  <c r="AA188" i="1" s="1"/>
  <c r="S188" i="1"/>
  <c r="O188" i="1"/>
  <c r="P188" i="1"/>
  <c r="C188" i="1"/>
  <c r="W187" i="1"/>
  <c r="Y187" i="1" s="1"/>
  <c r="AA187" i="1" s="1"/>
  <c r="S187" i="1"/>
  <c r="O187" i="1"/>
  <c r="P187" i="1"/>
  <c r="C187" i="1"/>
  <c r="W186" i="1"/>
  <c r="Y186" i="1" s="1"/>
  <c r="AA186" i="1" s="1"/>
  <c r="S186" i="1"/>
  <c r="O186" i="1"/>
  <c r="P186" i="1"/>
  <c r="C186" i="1"/>
  <c r="W185" i="1"/>
  <c r="Y185" i="1" s="1"/>
  <c r="AA185" i="1" s="1"/>
  <c r="S185" i="1"/>
  <c r="O185" i="1"/>
  <c r="P185" i="1"/>
  <c r="C185" i="1"/>
  <c r="W184" i="1"/>
  <c r="Y184" i="1" s="1"/>
  <c r="AA184" i="1" s="1"/>
  <c r="S184" i="1"/>
  <c r="O184" i="1"/>
  <c r="P184" i="1"/>
  <c r="C184" i="1"/>
  <c r="W183" i="1"/>
  <c r="Y183" i="1" s="1"/>
  <c r="AA183" i="1" s="1"/>
  <c r="S183" i="1"/>
  <c r="O183" i="1"/>
  <c r="P183" i="1"/>
  <c r="C183" i="1"/>
  <c r="W182" i="1"/>
  <c r="Y182" i="1" s="1"/>
  <c r="AA182" i="1" s="1"/>
  <c r="S182" i="1"/>
  <c r="O182" i="1"/>
  <c r="P182" i="1"/>
  <c r="C182" i="1"/>
  <c r="W181" i="1"/>
  <c r="Y181" i="1" s="1"/>
  <c r="AA181" i="1" s="1"/>
  <c r="S181" i="1"/>
  <c r="O181" i="1"/>
  <c r="P181" i="1"/>
  <c r="C181" i="1"/>
  <c r="W180" i="1"/>
  <c r="Y180" i="1" s="1"/>
  <c r="AA180" i="1" s="1"/>
  <c r="S180" i="1"/>
  <c r="O180" i="1"/>
  <c r="P180" i="1"/>
  <c r="C180" i="1"/>
  <c r="W179" i="1"/>
  <c r="Y179" i="1" s="1"/>
  <c r="AA179" i="1" s="1"/>
  <c r="S179" i="1"/>
  <c r="O179" i="1"/>
  <c r="P179" i="1"/>
  <c r="C179" i="1"/>
  <c r="W178" i="1"/>
  <c r="Y178" i="1" s="1"/>
  <c r="AA178" i="1" s="1"/>
  <c r="S178" i="1"/>
  <c r="O178" i="1"/>
  <c r="P178" i="1"/>
  <c r="C178" i="1"/>
  <c r="W177" i="1"/>
  <c r="Y177" i="1" s="1"/>
  <c r="AA177" i="1" s="1"/>
  <c r="S177" i="1"/>
  <c r="O177" i="1"/>
  <c r="P177" i="1"/>
  <c r="C177" i="1"/>
  <c r="W176" i="1"/>
  <c r="Y176" i="1" s="1"/>
  <c r="AA176" i="1" s="1"/>
  <c r="S176" i="1"/>
  <c r="O176" i="1"/>
  <c r="P176" i="1"/>
  <c r="C176" i="1"/>
  <c r="W175" i="1"/>
  <c r="Y175" i="1" s="1"/>
  <c r="AA175" i="1" s="1"/>
  <c r="S175" i="1"/>
  <c r="O175" i="1"/>
  <c r="P175" i="1"/>
  <c r="C175" i="1"/>
  <c r="W174" i="1"/>
  <c r="Y174" i="1" s="1"/>
  <c r="AA174" i="1" s="1"/>
  <c r="S174" i="1"/>
  <c r="O174" i="1"/>
  <c r="P174" i="1"/>
  <c r="C174" i="1"/>
  <c r="W173" i="1"/>
  <c r="Y173" i="1" s="1"/>
  <c r="AA173" i="1" s="1"/>
  <c r="S173" i="1"/>
  <c r="O173" i="1"/>
  <c r="P173" i="1"/>
  <c r="C173" i="1"/>
  <c r="W172" i="1"/>
  <c r="Y172" i="1" s="1"/>
  <c r="AA172" i="1" s="1"/>
  <c r="S172" i="1"/>
  <c r="O172" i="1"/>
  <c r="P172" i="1"/>
  <c r="C172" i="1"/>
  <c r="W171" i="1"/>
  <c r="Y171" i="1" s="1"/>
  <c r="AA171" i="1" s="1"/>
  <c r="S171" i="1"/>
  <c r="O171" i="1"/>
  <c r="P171" i="1"/>
  <c r="C171" i="1"/>
  <c r="W170" i="1"/>
  <c r="Y170" i="1" s="1"/>
  <c r="AA170" i="1" s="1"/>
  <c r="S170" i="1"/>
  <c r="O170" i="1"/>
  <c r="P170" i="1"/>
  <c r="C170" i="1"/>
  <c r="W169" i="1"/>
  <c r="Y169" i="1" s="1"/>
  <c r="AA169" i="1" s="1"/>
  <c r="S169" i="1"/>
  <c r="O169" i="1"/>
  <c r="P169" i="1"/>
  <c r="C169" i="1"/>
  <c r="W168" i="1"/>
  <c r="Y168" i="1" s="1"/>
  <c r="AA168" i="1" s="1"/>
  <c r="S168" i="1"/>
  <c r="O168" i="1"/>
  <c r="P168" i="1"/>
  <c r="C168" i="1"/>
  <c r="W167" i="1"/>
  <c r="Y167" i="1" s="1"/>
  <c r="AA167" i="1" s="1"/>
  <c r="S167" i="1"/>
  <c r="O167" i="1"/>
  <c r="P167" i="1"/>
  <c r="C167" i="1"/>
  <c r="W166" i="1"/>
  <c r="Y166" i="1" s="1"/>
  <c r="AA166" i="1" s="1"/>
  <c r="S166" i="1"/>
  <c r="O166" i="1"/>
  <c r="P166" i="1"/>
  <c r="C166" i="1"/>
  <c r="W165" i="1"/>
  <c r="Y165" i="1" s="1"/>
  <c r="AA165" i="1" s="1"/>
  <c r="S165" i="1"/>
  <c r="O165" i="1"/>
  <c r="P165" i="1"/>
  <c r="C165" i="1"/>
  <c r="W164" i="1"/>
  <c r="Y164" i="1" s="1"/>
  <c r="AA164" i="1" s="1"/>
  <c r="S164" i="1"/>
  <c r="O164" i="1"/>
  <c r="P164" i="1"/>
  <c r="C164" i="1"/>
  <c r="W163" i="1"/>
  <c r="Y163" i="1" s="1"/>
  <c r="AA163" i="1" s="1"/>
  <c r="S163" i="1"/>
  <c r="O163" i="1"/>
  <c r="P163" i="1"/>
  <c r="C163" i="1"/>
  <c r="W162" i="1"/>
  <c r="Y162" i="1" s="1"/>
  <c r="AA162" i="1" s="1"/>
  <c r="S162" i="1"/>
  <c r="O162" i="1"/>
  <c r="P162" i="1"/>
  <c r="C162" i="1"/>
  <c r="W161" i="1"/>
  <c r="Y161" i="1" s="1"/>
  <c r="AA161" i="1" s="1"/>
  <c r="S161" i="1"/>
  <c r="O161" i="1"/>
  <c r="P161" i="1"/>
  <c r="C161" i="1"/>
  <c r="W160" i="1"/>
  <c r="Y160" i="1" s="1"/>
  <c r="AA160" i="1" s="1"/>
  <c r="S160" i="1"/>
  <c r="O160" i="1"/>
  <c r="P160" i="1"/>
  <c r="C160" i="1"/>
  <c r="W159" i="1"/>
  <c r="Y159" i="1" s="1"/>
  <c r="AA159" i="1" s="1"/>
  <c r="S159" i="1"/>
  <c r="O159" i="1"/>
  <c r="P159" i="1"/>
  <c r="C159" i="1"/>
  <c r="W158" i="1"/>
  <c r="Y158" i="1" s="1"/>
  <c r="AA158" i="1" s="1"/>
  <c r="S158" i="1"/>
  <c r="O158" i="1"/>
  <c r="P158" i="1"/>
  <c r="C158" i="1"/>
  <c r="W157" i="1"/>
  <c r="Y157" i="1" s="1"/>
  <c r="AA157" i="1" s="1"/>
  <c r="S157" i="1"/>
  <c r="O157" i="1"/>
  <c r="P157" i="1"/>
  <c r="C157" i="1"/>
  <c r="W156" i="1"/>
  <c r="Y156" i="1" s="1"/>
  <c r="AA156" i="1" s="1"/>
  <c r="S156" i="1"/>
  <c r="O156" i="1"/>
  <c r="P156" i="1"/>
  <c r="C156" i="1"/>
  <c r="W155" i="1"/>
  <c r="Y155" i="1" s="1"/>
  <c r="AA155" i="1" s="1"/>
  <c r="S155" i="1"/>
  <c r="O155" i="1"/>
  <c r="P155" i="1"/>
  <c r="C155" i="1"/>
  <c r="W154" i="1"/>
  <c r="Y154" i="1" s="1"/>
  <c r="AA154" i="1" s="1"/>
  <c r="S154" i="1"/>
  <c r="O154" i="1"/>
  <c r="P154" i="1"/>
  <c r="C154" i="1"/>
  <c r="W153" i="1"/>
  <c r="Y153" i="1" s="1"/>
  <c r="AA153" i="1" s="1"/>
  <c r="S153" i="1"/>
  <c r="O153" i="1"/>
  <c r="P153" i="1"/>
  <c r="C153" i="1"/>
  <c r="W152" i="1"/>
  <c r="Y152" i="1" s="1"/>
  <c r="AA152" i="1" s="1"/>
  <c r="S152" i="1"/>
  <c r="O152" i="1"/>
  <c r="P152" i="1"/>
  <c r="C152" i="1"/>
  <c r="W151" i="1"/>
  <c r="Y151" i="1" s="1"/>
  <c r="AA151" i="1" s="1"/>
  <c r="S151" i="1"/>
  <c r="O151" i="1"/>
  <c r="P151" i="1"/>
  <c r="C151" i="1"/>
  <c r="W150" i="1"/>
  <c r="Y150" i="1" s="1"/>
  <c r="AA150" i="1" s="1"/>
  <c r="S150" i="1"/>
  <c r="O150" i="1"/>
  <c r="P150" i="1"/>
  <c r="C150" i="1"/>
  <c r="W149" i="1"/>
  <c r="Y149" i="1" s="1"/>
  <c r="AA149" i="1" s="1"/>
  <c r="S149" i="1"/>
  <c r="O149" i="1"/>
  <c r="P149" i="1"/>
  <c r="C149" i="1"/>
  <c r="W148" i="1"/>
  <c r="Y148" i="1" s="1"/>
  <c r="AA148" i="1" s="1"/>
  <c r="S148" i="1"/>
  <c r="O148" i="1"/>
  <c r="P148" i="1"/>
  <c r="C148" i="1"/>
  <c r="W147" i="1"/>
  <c r="Y147" i="1" s="1"/>
  <c r="AA147" i="1" s="1"/>
  <c r="S147" i="1"/>
  <c r="O147" i="1"/>
  <c r="P147" i="1"/>
  <c r="C147" i="1"/>
  <c r="W146" i="1"/>
  <c r="Y146" i="1" s="1"/>
  <c r="AA146" i="1" s="1"/>
  <c r="S146" i="1"/>
  <c r="O146" i="1"/>
  <c r="P146" i="1"/>
  <c r="C146" i="1"/>
  <c r="W145" i="1"/>
  <c r="Y145" i="1" s="1"/>
  <c r="AA145" i="1" s="1"/>
  <c r="S145" i="1"/>
  <c r="O145" i="1"/>
  <c r="P145" i="1"/>
  <c r="C145" i="1"/>
  <c r="W144" i="1"/>
  <c r="Y144" i="1" s="1"/>
  <c r="AA144" i="1" s="1"/>
  <c r="S144" i="1"/>
  <c r="O144" i="1"/>
  <c r="P144" i="1"/>
  <c r="C144" i="1"/>
  <c r="W143" i="1"/>
  <c r="Y143" i="1" s="1"/>
  <c r="AA143" i="1" s="1"/>
  <c r="S143" i="1"/>
  <c r="O143" i="1"/>
  <c r="P143" i="1"/>
  <c r="C143" i="1"/>
  <c r="W142" i="1"/>
  <c r="Y142" i="1" s="1"/>
  <c r="AA142" i="1" s="1"/>
  <c r="S142" i="1"/>
  <c r="O142" i="1"/>
  <c r="P142" i="1"/>
  <c r="C142" i="1"/>
  <c r="W141" i="1"/>
  <c r="Y141" i="1" s="1"/>
  <c r="AA141" i="1" s="1"/>
  <c r="S141" i="1"/>
  <c r="O141" i="1"/>
  <c r="P141" i="1"/>
  <c r="C141" i="1"/>
  <c r="W140" i="1"/>
  <c r="Y140" i="1" s="1"/>
  <c r="AA140" i="1" s="1"/>
  <c r="S140" i="1"/>
  <c r="O140" i="1"/>
  <c r="P140" i="1"/>
  <c r="C140" i="1"/>
  <c r="W139" i="1"/>
  <c r="Y139" i="1" s="1"/>
  <c r="AA139" i="1" s="1"/>
  <c r="S139" i="1"/>
  <c r="O139" i="1"/>
  <c r="P139" i="1"/>
  <c r="C139" i="1"/>
  <c r="W138" i="1"/>
  <c r="Y138" i="1" s="1"/>
  <c r="AA138" i="1" s="1"/>
  <c r="S138" i="1"/>
  <c r="O138" i="1"/>
  <c r="P138" i="1"/>
  <c r="C138" i="1"/>
  <c r="W137" i="1"/>
  <c r="Y137" i="1" s="1"/>
  <c r="AA137" i="1" s="1"/>
  <c r="S137" i="1"/>
  <c r="O137" i="1"/>
  <c r="P137" i="1"/>
  <c r="C137" i="1"/>
  <c r="W136" i="1"/>
  <c r="Y136" i="1" s="1"/>
  <c r="AA136" i="1" s="1"/>
  <c r="S136" i="1"/>
  <c r="O136" i="1"/>
  <c r="P136" i="1"/>
  <c r="C136" i="1"/>
  <c r="W135" i="1"/>
  <c r="Y135" i="1" s="1"/>
  <c r="AA135" i="1" s="1"/>
  <c r="S135" i="1"/>
  <c r="O135" i="1"/>
  <c r="P135" i="1"/>
  <c r="C135" i="1"/>
  <c r="W134" i="1"/>
  <c r="Y134" i="1" s="1"/>
  <c r="AA134" i="1" s="1"/>
  <c r="S134" i="1"/>
  <c r="O134" i="1"/>
  <c r="P134" i="1"/>
  <c r="C134" i="1"/>
  <c r="W133" i="1"/>
  <c r="Y133" i="1" s="1"/>
  <c r="AA133" i="1" s="1"/>
  <c r="S133" i="1"/>
  <c r="O133" i="1"/>
  <c r="P133" i="1"/>
  <c r="C133" i="1"/>
  <c r="W132" i="1"/>
  <c r="Y132" i="1" s="1"/>
  <c r="AA132" i="1" s="1"/>
  <c r="S132" i="1"/>
  <c r="O132" i="1"/>
  <c r="P132" i="1"/>
  <c r="C132" i="1"/>
  <c r="W131" i="1"/>
  <c r="Y131" i="1" s="1"/>
  <c r="AA131" i="1" s="1"/>
  <c r="S131" i="1"/>
  <c r="O131" i="1"/>
  <c r="P131" i="1"/>
  <c r="C131" i="1"/>
  <c r="W130" i="1"/>
  <c r="Y130" i="1" s="1"/>
  <c r="AA130" i="1" s="1"/>
  <c r="S130" i="1"/>
  <c r="O130" i="1"/>
  <c r="P130" i="1"/>
  <c r="C130" i="1"/>
  <c r="W129" i="1"/>
  <c r="Y129" i="1" s="1"/>
  <c r="AA129" i="1" s="1"/>
  <c r="S129" i="1"/>
  <c r="O129" i="1"/>
  <c r="P129" i="1"/>
  <c r="C129" i="1"/>
  <c r="W128" i="1"/>
  <c r="Y128" i="1" s="1"/>
  <c r="AA128" i="1" s="1"/>
  <c r="S128" i="1"/>
  <c r="O128" i="1"/>
  <c r="P128" i="1"/>
  <c r="C128" i="1"/>
  <c r="W127" i="1"/>
  <c r="Y127" i="1" s="1"/>
  <c r="AA127" i="1" s="1"/>
  <c r="S127" i="1"/>
  <c r="O127" i="1"/>
  <c r="P127" i="1"/>
  <c r="C127" i="1"/>
  <c r="W126" i="1"/>
  <c r="Y126" i="1" s="1"/>
  <c r="AA126" i="1" s="1"/>
  <c r="S126" i="1"/>
  <c r="O126" i="1"/>
  <c r="P126" i="1"/>
  <c r="C126" i="1"/>
  <c r="W125" i="1"/>
  <c r="Y125" i="1" s="1"/>
  <c r="AA125" i="1" s="1"/>
  <c r="S125" i="1"/>
  <c r="O125" i="1"/>
  <c r="P125" i="1"/>
  <c r="C125" i="1"/>
  <c r="W124" i="1"/>
  <c r="Y124" i="1" s="1"/>
  <c r="AA124" i="1" s="1"/>
  <c r="S124" i="1"/>
  <c r="O124" i="1"/>
  <c r="P124" i="1"/>
  <c r="C124" i="1"/>
  <c r="W123" i="1"/>
  <c r="Y123" i="1" s="1"/>
  <c r="AA123" i="1" s="1"/>
  <c r="S123" i="1"/>
  <c r="O123" i="1"/>
  <c r="P123" i="1"/>
  <c r="C123" i="1"/>
  <c r="W122" i="1"/>
  <c r="Y122" i="1" s="1"/>
  <c r="AA122" i="1" s="1"/>
  <c r="S122" i="1"/>
  <c r="O122" i="1"/>
  <c r="P122" i="1"/>
  <c r="C122" i="1"/>
  <c r="W121" i="1"/>
  <c r="Y121" i="1" s="1"/>
  <c r="AA121" i="1" s="1"/>
  <c r="S121" i="1"/>
  <c r="O121" i="1"/>
  <c r="P121" i="1"/>
  <c r="C121" i="1"/>
  <c r="W120" i="1"/>
  <c r="Y120" i="1" s="1"/>
  <c r="AA120" i="1" s="1"/>
  <c r="S120" i="1"/>
  <c r="O120" i="1"/>
  <c r="P120" i="1"/>
  <c r="C120" i="1"/>
  <c r="W119" i="1"/>
  <c r="Y119" i="1" s="1"/>
  <c r="AA119" i="1" s="1"/>
  <c r="S119" i="1"/>
  <c r="O119" i="1"/>
  <c r="P119" i="1"/>
  <c r="C119" i="1"/>
  <c r="W118" i="1"/>
  <c r="Y118" i="1" s="1"/>
  <c r="AA118" i="1" s="1"/>
  <c r="S118" i="1"/>
  <c r="O118" i="1"/>
  <c r="P118" i="1"/>
  <c r="C118" i="1"/>
  <c r="W117" i="1"/>
  <c r="Y117" i="1" s="1"/>
  <c r="AA117" i="1" s="1"/>
  <c r="S117" i="1"/>
  <c r="O117" i="1"/>
  <c r="P117" i="1"/>
  <c r="C117" i="1"/>
  <c r="W116" i="1"/>
  <c r="Y116" i="1" s="1"/>
  <c r="AA116" i="1" s="1"/>
  <c r="S116" i="1"/>
  <c r="O116" i="1"/>
  <c r="P116" i="1"/>
  <c r="C116" i="1"/>
  <c r="W115" i="1"/>
  <c r="Y115" i="1" s="1"/>
  <c r="AA115" i="1" s="1"/>
  <c r="S115" i="1"/>
  <c r="O115" i="1"/>
  <c r="P115" i="1"/>
  <c r="C115" i="1"/>
  <c r="W114" i="1"/>
  <c r="Y114" i="1" s="1"/>
  <c r="AA114" i="1" s="1"/>
  <c r="S114" i="1"/>
  <c r="O114" i="1"/>
  <c r="P114" i="1"/>
  <c r="C114" i="1"/>
  <c r="W113" i="1"/>
  <c r="Y113" i="1" s="1"/>
  <c r="AA113" i="1" s="1"/>
  <c r="S113" i="1"/>
  <c r="O113" i="1"/>
  <c r="P113" i="1"/>
  <c r="C113" i="1"/>
  <c r="W112" i="1"/>
  <c r="Y112" i="1" s="1"/>
  <c r="AA112" i="1" s="1"/>
  <c r="S112" i="1"/>
  <c r="O112" i="1"/>
  <c r="P112" i="1"/>
  <c r="C112" i="1"/>
  <c r="W111" i="1"/>
  <c r="Y111" i="1" s="1"/>
  <c r="AA111" i="1" s="1"/>
  <c r="S111" i="1"/>
  <c r="O111" i="1"/>
  <c r="P111" i="1"/>
  <c r="C111" i="1"/>
  <c r="W110" i="1"/>
  <c r="Y110" i="1" s="1"/>
  <c r="AA110" i="1" s="1"/>
  <c r="S110" i="1"/>
  <c r="O110" i="1"/>
  <c r="P110" i="1"/>
  <c r="C110" i="1"/>
  <c r="W109" i="1"/>
  <c r="Y109" i="1" s="1"/>
  <c r="AA109" i="1" s="1"/>
  <c r="S109" i="1"/>
  <c r="O109" i="1"/>
  <c r="P109" i="1"/>
  <c r="C109" i="1"/>
  <c r="W108" i="1"/>
  <c r="Y108" i="1" s="1"/>
  <c r="AA108" i="1" s="1"/>
  <c r="S108" i="1"/>
  <c r="O108" i="1"/>
  <c r="P108" i="1"/>
  <c r="C108" i="1"/>
  <c r="W107" i="1"/>
  <c r="Y107" i="1" s="1"/>
  <c r="AA107" i="1" s="1"/>
  <c r="S107" i="1"/>
  <c r="O107" i="1"/>
  <c r="P107" i="1"/>
  <c r="C107" i="1"/>
  <c r="W106" i="1"/>
  <c r="Y106" i="1" s="1"/>
  <c r="AA106" i="1" s="1"/>
  <c r="S106" i="1"/>
  <c r="O106" i="1"/>
  <c r="P106" i="1"/>
  <c r="C106" i="1"/>
  <c r="W105" i="1"/>
  <c r="Y105" i="1" s="1"/>
  <c r="AA105" i="1" s="1"/>
  <c r="S105" i="1"/>
  <c r="O105" i="1"/>
  <c r="P105" i="1"/>
  <c r="C105" i="1"/>
  <c r="W104" i="1"/>
  <c r="Y104" i="1" s="1"/>
  <c r="AA104" i="1" s="1"/>
  <c r="S104" i="1"/>
  <c r="O104" i="1"/>
  <c r="P104" i="1"/>
  <c r="C104" i="1"/>
  <c r="W103" i="1"/>
  <c r="Y103" i="1" s="1"/>
  <c r="AA103" i="1" s="1"/>
  <c r="S103" i="1"/>
  <c r="O103" i="1"/>
  <c r="P103" i="1"/>
  <c r="C103" i="1"/>
  <c r="W102" i="1"/>
  <c r="Y102" i="1" s="1"/>
  <c r="AA102" i="1" s="1"/>
  <c r="S102" i="1"/>
  <c r="O102" i="1"/>
  <c r="P102" i="1"/>
  <c r="C102" i="1"/>
  <c r="W101" i="1"/>
  <c r="Y101" i="1" s="1"/>
  <c r="AA101" i="1" s="1"/>
  <c r="S101" i="1"/>
  <c r="O101" i="1"/>
  <c r="P101" i="1"/>
  <c r="C101" i="1"/>
  <c r="W100" i="1"/>
  <c r="Y100" i="1" s="1"/>
  <c r="AA100" i="1" s="1"/>
  <c r="S100" i="1"/>
  <c r="O100" i="1"/>
  <c r="P100" i="1"/>
  <c r="C100" i="1"/>
  <c r="W99" i="1"/>
  <c r="Y99" i="1" s="1"/>
  <c r="AA99" i="1" s="1"/>
  <c r="S99" i="1"/>
  <c r="O99" i="1"/>
  <c r="P99" i="1"/>
  <c r="C99" i="1"/>
  <c r="W98" i="1"/>
  <c r="Y98" i="1" s="1"/>
  <c r="AA98" i="1" s="1"/>
  <c r="S98" i="1"/>
  <c r="O98" i="1"/>
  <c r="P98" i="1"/>
  <c r="C98" i="1"/>
  <c r="W97" i="1"/>
  <c r="Y97" i="1" s="1"/>
  <c r="AA97" i="1" s="1"/>
  <c r="S97" i="1"/>
  <c r="O97" i="1"/>
  <c r="P97" i="1"/>
  <c r="C97" i="1"/>
  <c r="W96" i="1"/>
  <c r="Y96" i="1" s="1"/>
  <c r="AA96" i="1" s="1"/>
  <c r="S96" i="1"/>
  <c r="O96" i="1"/>
  <c r="P96" i="1"/>
  <c r="C96" i="1"/>
  <c r="W95" i="1"/>
  <c r="Y95" i="1" s="1"/>
  <c r="AA95" i="1" s="1"/>
  <c r="S95" i="1"/>
  <c r="O95" i="1"/>
  <c r="P95" i="1"/>
  <c r="C95" i="1"/>
  <c r="W94" i="1"/>
  <c r="Y94" i="1" s="1"/>
  <c r="AA94" i="1" s="1"/>
  <c r="S94" i="1"/>
  <c r="O94" i="1"/>
  <c r="P94" i="1"/>
  <c r="C94" i="1"/>
  <c r="W93" i="1"/>
  <c r="Y93" i="1" s="1"/>
  <c r="AA93" i="1" s="1"/>
  <c r="S93" i="1"/>
  <c r="O93" i="1"/>
  <c r="P93" i="1"/>
  <c r="C93" i="1"/>
  <c r="W92" i="1"/>
  <c r="Y92" i="1" s="1"/>
  <c r="AA92" i="1" s="1"/>
  <c r="S92" i="1"/>
  <c r="O92" i="1"/>
  <c r="P92" i="1"/>
  <c r="C92" i="1"/>
  <c r="W91" i="1"/>
  <c r="Y91" i="1" s="1"/>
  <c r="AA91" i="1" s="1"/>
  <c r="S91" i="1"/>
  <c r="O91" i="1"/>
  <c r="P91" i="1"/>
  <c r="C91" i="1"/>
  <c r="W90" i="1"/>
  <c r="Y90" i="1" s="1"/>
  <c r="AA90" i="1" s="1"/>
  <c r="S90" i="1"/>
  <c r="O90" i="1"/>
  <c r="P90" i="1"/>
  <c r="C90" i="1"/>
  <c r="W89" i="1"/>
  <c r="Y89" i="1" s="1"/>
  <c r="AA89" i="1" s="1"/>
  <c r="S89" i="1"/>
  <c r="O89" i="1"/>
  <c r="P89" i="1"/>
  <c r="C89" i="1"/>
  <c r="W88" i="1"/>
  <c r="Y88" i="1" s="1"/>
  <c r="AA88" i="1" s="1"/>
  <c r="S88" i="1"/>
  <c r="O88" i="1"/>
  <c r="P88" i="1"/>
  <c r="C88" i="1"/>
  <c r="W87" i="1"/>
  <c r="Y87" i="1" s="1"/>
  <c r="AA87" i="1" s="1"/>
  <c r="S87" i="1"/>
  <c r="O87" i="1"/>
  <c r="P87" i="1"/>
  <c r="C87" i="1"/>
  <c r="W86" i="1"/>
  <c r="Y86" i="1" s="1"/>
  <c r="AA86" i="1" s="1"/>
  <c r="S86" i="1"/>
  <c r="O86" i="1"/>
  <c r="P86" i="1"/>
  <c r="C86" i="1"/>
  <c r="W85" i="1"/>
  <c r="Y85" i="1" s="1"/>
  <c r="AA85" i="1" s="1"/>
  <c r="S85" i="1"/>
  <c r="O85" i="1"/>
  <c r="P85" i="1"/>
  <c r="C85" i="1"/>
  <c r="W84" i="1"/>
  <c r="Y84" i="1" s="1"/>
  <c r="AA84" i="1" s="1"/>
  <c r="S84" i="1"/>
  <c r="O84" i="1"/>
  <c r="P84" i="1"/>
  <c r="C84" i="1"/>
  <c r="W83" i="1"/>
  <c r="Y83" i="1" s="1"/>
  <c r="AA83" i="1" s="1"/>
  <c r="S83" i="1"/>
  <c r="O83" i="1"/>
  <c r="P83" i="1"/>
  <c r="C83" i="1"/>
  <c r="W82" i="1"/>
  <c r="Y82" i="1" s="1"/>
  <c r="AA82" i="1" s="1"/>
  <c r="S82" i="1"/>
  <c r="O82" i="1"/>
  <c r="P82" i="1"/>
  <c r="C82" i="1"/>
  <c r="W81" i="1"/>
  <c r="Y81" i="1" s="1"/>
  <c r="AA81" i="1" s="1"/>
  <c r="S81" i="1"/>
  <c r="O81" i="1"/>
  <c r="P81" i="1"/>
  <c r="C81" i="1"/>
  <c r="W80" i="1"/>
  <c r="Y80" i="1" s="1"/>
  <c r="AA80" i="1" s="1"/>
  <c r="S80" i="1"/>
  <c r="O80" i="1"/>
  <c r="P80" i="1"/>
  <c r="C80" i="1"/>
  <c r="W79" i="1"/>
  <c r="Y79" i="1" s="1"/>
  <c r="AA79" i="1" s="1"/>
  <c r="S79" i="1"/>
  <c r="O79" i="1"/>
  <c r="P79" i="1"/>
  <c r="C79" i="1"/>
  <c r="W78" i="1"/>
  <c r="Y78" i="1" s="1"/>
  <c r="AA78" i="1" s="1"/>
  <c r="S78" i="1"/>
  <c r="O78" i="1"/>
  <c r="P78" i="1"/>
  <c r="C78" i="1"/>
  <c r="Y77" i="1"/>
  <c r="AA77" i="1" s="1"/>
  <c r="W77" i="1"/>
  <c r="S77" i="1"/>
  <c r="O77" i="1"/>
  <c r="P77" i="1"/>
  <c r="C77" i="1"/>
  <c r="Y76" i="1"/>
  <c r="AA76" i="1" s="1"/>
  <c r="W76" i="1"/>
  <c r="S76" i="1"/>
  <c r="O76" i="1"/>
  <c r="P76" i="1"/>
  <c r="C76" i="1"/>
  <c r="W75" i="1"/>
  <c r="Y75" i="1" s="1"/>
  <c r="AA75" i="1" s="1"/>
  <c r="S75" i="1"/>
  <c r="O75" i="1"/>
  <c r="P75" i="1"/>
  <c r="C75" i="1"/>
  <c r="Y74" i="1"/>
  <c r="AA74" i="1" s="1"/>
  <c r="W74" i="1"/>
  <c r="S74" i="1"/>
  <c r="O74" i="1"/>
  <c r="P74" i="1"/>
  <c r="C74" i="1"/>
  <c r="Y73" i="1"/>
  <c r="AA73" i="1" s="1"/>
  <c r="W73" i="1"/>
  <c r="S73" i="1"/>
  <c r="O73" i="1"/>
  <c r="P73" i="1"/>
  <c r="C73" i="1"/>
  <c r="Y72" i="1"/>
  <c r="AA72" i="1" s="1"/>
  <c r="W72" i="1"/>
  <c r="S72" i="1"/>
  <c r="O72" i="1"/>
  <c r="P72" i="1"/>
  <c r="C72" i="1"/>
  <c r="Y71" i="1"/>
  <c r="AA71" i="1" s="1"/>
  <c r="W71" i="1"/>
  <c r="S71" i="1"/>
  <c r="O71" i="1"/>
  <c r="P71" i="1"/>
  <c r="C71" i="1"/>
  <c r="W70" i="1"/>
  <c r="Y70" i="1" s="1"/>
  <c r="AA70" i="1" s="1"/>
  <c r="S70" i="1"/>
  <c r="O70" i="1"/>
  <c r="P70" i="1"/>
  <c r="C70" i="1"/>
  <c r="W69" i="1"/>
  <c r="Y69" i="1" s="1"/>
  <c r="AA69" i="1" s="1"/>
  <c r="S69" i="1"/>
  <c r="O69" i="1"/>
  <c r="P69" i="1"/>
  <c r="C69" i="1"/>
  <c r="W68" i="1"/>
  <c r="Y68" i="1" s="1"/>
  <c r="AA68" i="1" s="1"/>
  <c r="S68" i="1"/>
  <c r="O68" i="1"/>
  <c r="P68" i="1"/>
  <c r="C68" i="1"/>
  <c r="W67" i="1"/>
  <c r="Y67" i="1" s="1"/>
  <c r="AA67" i="1" s="1"/>
  <c r="S67" i="1"/>
  <c r="O67" i="1"/>
  <c r="P67" i="1"/>
  <c r="C67" i="1"/>
  <c r="W66" i="1"/>
  <c r="Y66" i="1" s="1"/>
  <c r="AA66" i="1" s="1"/>
  <c r="S66" i="1"/>
  <c r="O66" i="1"/>
  <c r="P66" i="1"/>
  <c r="C66" i="1"/>
  <c r="W65" i="1"/>
  <c r="Y65" i="1" s="1"/>
  <c r="AA65" i="1" s="1"/>
  <c r="S65" i="1"/>
  <c r="O65" i="1"/>
  <c r="P65" i="1"/>
  <c r="C65" i="1"/>
  <c r="W64" i="1"/>
  <c r="Y64" i="1" s="1"/>
  <c r="AA64" i="1" s="1"/>
  <c r="S64" i="1"/>
  <c r="O64" i="1"/>
  <c r="P64" i="1"/>
  <c r="C64" i="1"/>
  <c r="Y63" i="1"/>
  <c r="AA63" i="1" s="1"/>
  <c r="W63" i="1"/>
  <c r="S63" i="1"/>
  <c r="O63" i="1"/>
  <c r="P63" i="1"/>
  <c r="C63" i="1"/>
  <c r="W62" i="1"/>
  <c r="Y62" i="1" s="1"/>
  <c r="AA62" i="1" s="1"/>
  <c r="S62" i="1"/>
  <c r="O62" i="1"/>
  <c r="P62" i="1"/>
  <c r="C62" i="1"/>
  <c r="W61" i="1"/>
  <c r="Y61" i="1" s="1"/>
  <c r="AA61" i="1" s="1"/>
  <c r="S61" i="1"/>
  <c r="O61" i="1"/>
  <c r="P61" i="1"/>
  <c r="C61" i="1"/>
  <c r="W60" i="1"/>
  <c r="Y60" i="1" s="1"/>
  <c r="AA60" i="1" s="1"/>
  <c r="S60" i="1"/>
  <c r="O60" i="1"/>
  <c r="P60" i="1"/>
  <c r="C60" i="1"/>
  <c r="W59" i="1"/>
  <c r="Y59" i="1" s="1"/>
  <c r="AA59" i="1" s="1"/>
  <c r="S59" i="1"/>
  <c r="O59" i="1"/>
  <c r="P59" i="1"/>
  <c r="C59" i="1"/>
  <c r="W58" i="1"/>
  <c r="Y58" i="1" s="1"/>
  <c r="AA58" i="1" s="1"/>
  <c r="S58" i="1"/>
  <c r="O58" i="1"/>
  <c r="P58" i="1"/>
  <c r="C58" i="1"/>
  <c r="W57" i="1"/>
  <c r="Y57" i="1" s="1"/>
  <c r="AA57" i="1" s="1"/>
  <c r="S57" i="1"/>
  <c r="O57" i="1"/>
  <c r="P57" i="1"/>
  <c r="C57" i="1"/>
  <c r="W56" i="1"/>
  <c r="Y56" i="1" s="1"/>
  <c r="AA56" i="1" s="1"/>
  <c r="S56" i="1"/>
  <c r="O56" i="1"/>
  <c r="P56" i="1"/>
  <c r="C56" i="1"/>
  <c r="W55" i="1"/>
  <c r="Y55" i="1" s="1"/>
  <c r="AA55" i="1" s="1"/>
  <c r="S55" i="1"/>
  <c r="O55" i="1"/>
  <c r="P55" i="1"/>
  <c r="C55" i="1"/>
  <c r="W54" i="1"/>
  <c r="Y54" i="1" s="1"/>
  <c r="AA54" i="1" s="1"/>
  <c r="S54" i="1"/>
  <c r="O54" i="1"/>
  <c r="P54" i="1"/>
  <c r="C54" i="1"/>
  <c r="W53" i="1"/>
  <c r="Y53" i="1" s="1"/>
  <c r="AA53" i="1" s="1"/>
  <c r="S53" i="1"/>
  <c r="O53" i="1"/>
  <c r="P53" i="1"/>
  <c r="C53" i="1"/>
  <c r="W52" i="1"/>
  <c r="Y52" i="1" s="1"/>
  <c r="AA52" i="1" s="1"/>
  <c r="S52" i="1"/>
  <c r="O52" i="1"/>
  <c r="P52" i="1"/>
  <c r="C52" i="1"/>
  <c r="W51" i="1"/>
  <c r="Y51" i="1" s="1"/>
  <c r="AA51" i="1" s="1"/>
  <c r="S51" i="1"/>
  <c r="O51" i="1"/>
  <c r="P51" i="1"/>
  <c r="C51" i="1"/>
  <c r="W50" i="1"/>
  <c r="Y50" i="1" s="1"/>
  <c r="AA50" i="1" s="1"/>
  <c r="S50" i="1"/>
  <c r="O50" i="1"/>
  <c r="P50" i="1"/>
  <c r="C50" i="1"/>
  <c r="W49" i="1"/>
  <c r="Y49" i="1" s="1"/>
  <c r="AA49" i="1" s="1"/>
  <c r="S49" i="1"/>
  <c r="O49" i="1"/>
  <c r="P49" i="1"/>
  <c r="C49" i="1"/>
  <c r="W48" i="1"/>
  <c r="Y48" i="1" s="1"/>
  <c r="AA48" i="1" s="1"/>
  <c r="S48" i="1"/>
  <c r="O48" i="1"/>
  <c r="P48" i="1"/>
  <c r="C48" i="1"/>
  <c r="W47" i="1"/>
  <c r="Y47" i="1" s="1"/>
  <c r="AA47" i="1" s="1"/>
  <c r="S47" i="1"/>
  <c r="O47" i="1"/>
  <c r="P47" i="1"/>
  <c r="C47" i="1"/>
  <c r="W46" i="1"/>
  <c r="Y46" i="1" s="1"/>
  <c r="AA46" i="1" s="1"/>
  <c r="S46" i="1"/>
  <c r="O46" i="1"/>
  <c r="P46" i="1"/>
  <c r="C46" i="1"/>
  <c r="W45" i="1"/>
  <c r="Y45" i="1" s="1"/>
  <c r="AA45" i="1" s="1"/>
  <c r="S45" i="1"/>
  <c r="O45" i="1"/>
  <c r="P45" i="1"/>
  <c r="C45" i="1"/>
  <c r="W44" i="1"/>
  <c r="Y44" i="1" s="1"/>
  <c r="AA44" i="1" s="1"/>
  <c r="S44" i="1"/>
  <c r="O44" i="1"/>
  <c r="P44" i="1"/>
  <c r="C44" i="1"/>
  <c r="W43" i="1"/>
  <c r="Y43" i="1" s="1"/>
  <c r="AA43" i="1" s="1"/>
  <c r="S43" i="1"/>
  <c r="O43" i="1"/>
  <c r="P43" i="1"/>
  <c r="C43" i="1"/>
  <c r="W42" i="1"/>
  <c r="Y42" i="1" s="1"/>
  <c r="AA42" i="1" s="1"/>
  <c r="S42" i="1"/>
  <c r="O42" i="1"/>
  <c r="P42" i="1"/>
  <c r="C42" i="1"/>
  <c r="W41" i="1"/>
  <c r="Y41" i="1" s="1"/>
  <c r="AA41" i="1" s="1"/>
  <c r="S41" i="1"/>
  <c r="O41" i="1"/>
  <c r="P41" i="1"/>
  <c r="C41" i="1"/>
  <c r="W40" i="1"/>
  <c r="Y40" i="1" s="1"/>
  <c r="AA40" i="1" s="1"/>
  <c r="S40" i="1"/>
  <c r="O40" i="1"/>
  <c r="P40" i="1"/>
  <c r="C40" i="1"/>
  <c r="W39" i="1"/>
  <c r="Y39" i="1" s="1"/>
  <c r="AA39" i="1" s="1"/>
  <c r="S39" i="1"/>
  <c r="O39" i="1"/>
  <c r="P39" i="1"/>
  <c r="C39" i="1"/>
  <c r="W38" i="1"/>
  <c r="Y38" i="1" s="1"/>
  <c r="AA38" i="1" s="1"/>
  <c r="S38" i="1"/>
  <c r="O38" i="1"/>
  <c r="P38" i="1"/>
  <c r="C38" i="1"/>
  <c r="W37" i="1"/>
  <c r="Y37" i="1" s="1"/>
  <c r="AA37" i="1" s="1"/>
  <c r="S37" i="1"/>
  <c r="O37" i="1"/>
  <c r="P37" i="1"/>
  <c r="C37" i="1"/>
  <c r="W36" i="1"/>
  <c r="Y36" i="1" s="1"/>
  <c r="AA36" i="1" s="1"/>
  <c r="S36" i="1"/>
  <c r="O36" i="1"/>
  <c r="P36" i="1"/>
  <c r="C36" i="1"/>
  <c r="W35" i="1"/>
  <c r="Y35" i="1" s="1"/>
  <c r="AA35" i="1" s="1"/>
  <c r="S35" i="1"/>
  <c r="O35" i="1"/>
  <c r="P35" i="1"/>
  <c r="C35" i="1"/>
  <c r="W34" i="1"/>
  <c r="Y34" i="1" s="1"/>
  <c r="AA34" i="1" s="1"/>
  <c r="S34" i="1"/>
  <c r="O34" i="1"/>
  <c r="P34" i="1"/>
  <c r="C34" i="1"/>
  <c r="W33" i="1"/>
  <c r="Y33" i="1" s="1"/>
  <c r="AA33" i="1" s="1"/>
  <c r="S33" i="1"/>
  <c r="O33" i="1"/>
  <c r="P33" i="1"/>
  <c r="C33" i="1"/>
  <c r="W32" i="1"/>
  <c r="Y32" i="1" s="1"/>
  <c r="AA32" i="1" s="1"/>
  <c r="S32" i="1"/>
  <c r="O32" i="1"/>
  <c r="P32" i="1"/>
  <c r="C32" i="1"/>
  <c r="W31" i="1"/>
  <c r="Y31" i="1" s="1"/>
  <c r="AA31" i="1" s="1"/>
  <c r="S31" i="1"/>
  <c r="O31" i="1"/>
  <c r="P31" i="1"/>
  <c r="C31" i="1"/>
  <c r="W30" i="1"/>
  <c r="Y30" i="1" s="1"/>
  <c r="AA30" i="1" s="1"/>
  <c r="S30" i="1"/>
  <c r="O30" i="1"/>
  <c r="P30" i="1"/>
  <c r="C30" i="1"/>
  <c r="W29" i="1"/>
  <c r="Y29" i="1" s="1"/>
  <c r="AA29" i="1" s="1"/>
  <c r="S29" i="1"/>
  <c r="O29" i="1"/>
  <c r="P29" i="1"/>
  <c r="C29" i="1"/>
  <c r="W28" i="1"/>
  <c r="Y28" i="1" s="1"/>
  <c r="AA28" i="1" s="1"/>
  <c r="S28" i="1"/>
  <c r="O28" i="1"/>
  <c r="P28" i="1"/>
  <c r="C28" i="1"/>
  <c r="W27" i="1"/>
  <c r="Y27" i="1" s="1"/>
  <c r="AA27" i="1" s="1"/>
  <c r="S27" i="1"/>
  <c r="O27" i="1"/>
  <c r="P27" i="1"/>
  <c r="C27" i="1"/>
  <c r="W26" i="1"/>
  <c r="Y26" i="1" s="1"/>
  <c r="AA26" i="1" s="1"/>
  <c r="S26" i="1"/>
  <c r="O26" i="1"/>
  <c r="P26" i="1"/>
  <c r="C26" i="1"/>
  <c r="W25" i="1"/>
  <c r="Y25" i="1" s="1"/>
  <c r="AA25" i="1" s="1"/>
  <c r="S25" i="1"/>
  <c r="O25" i="1"/>
  <c r="P25" i="1"/>
  <c r="C25" i="1"/>
  <c r="W24" i="1"/>
  <c r="Y24" i="1" s="1"/>
  <c r="AA24" i="1" s="1"/>
  <c r="S24" i="1"/>
  <c r="O24" i="1"/>
  <c r="P24" i="1"/>
  <c r="C24" i="1"/>
  <c r="W23" i="1"/>
  <c r="Y23" i="1" s="1"/>
  <c r="AA23" i="1" s="1"/>
  <c r="S23" i="1"/>
  <c r="O23" i="1"/>
  <c r="P23" i="1"/>
  <c r="C23" i="1"/>
  <c r="W22" i="1"/>
  <c r="Y22" i="1" s="1"/>
  <c r="AA22" i="1" s="1"/>
  <c r="S22" i="1"/>
  <c r="O22" i="1"/>
  <c r="P22" i="1"/>
  <c r="C22" i="1"/>
  <c r="W21" i="1"/>
  <c r="Y21" i="1" s="1"/>
  <c r="AA21" i="1" s="1"/>
  <c r="S21" i="1"/>
  <c r="O21" i="1"/>
  <c r="P21" i="1"/>
  <c r="C21" i="1"/>
  <c r="W20" i="1"/>
  <c r="Y20" i="1" s="1"/>
  <c r="AA20" i="1" s="1"/>
  <c r="S20" i="1"/>
  <c r="O20" i="1"/>
  <c r="P20" i="1"/>
  <c r="C20" i="1"/>
  <c r="W19" i="1"/>
  <c r="Y19" i="1" s="1"/>
  <c r="AA19" i="1" s="1"/>
  <c r="S19" i="1"/>
  <c r="O19" i="1"/>
  <c r="P19" i="1"/>
  <c r="C19" i="1"/>
  <c r="W18" i="1"/>
  <c r="Y18" i="1" s="1"/>
  <c r="AA18" i="1" s="1"/>
  <c r="S18" i="1"/>
  <c r="O18" i="1"/>
  <c r="P18" i="1"/>
  <c r="C18" i="1"/>
  <c r="W17" i="1"/>
  <c r="Y17" i="1" s="1"/>
  <c r="AA17" i="1" s="1"/>
  <c r="S17" i="1"/>
  <c r="O17" i="1"/>
  <c r="P17" i="1"/>
  <c r="C17" i="1"/>
  <c r="Y16" i="1"/>
  <c r="AA16" i="1" s="1"/>
  <c r="W16" i="1"/>
  <c r="S16" i="1"/>
  <c r="O16" i="1"/>
  <c r="P16" i="1"/>
  <c r="C16" i="1"/>
  <c r="W15" i="1"/>
  <c r="Y15" i="1" s="1"/>
  <c r="AA15" i="1" s="1"/>
  <c r="S15" i="1"/>
  <c r="O15" i="1"/>
  <c r="P15" i="1"/>
  <c r="C15" i="1"/>
  <c r="W14" i="1"/>
  <c r="Y14" i="1" s="1"/>
  <c r="AA14" i="1" s="1"/>
  <c r="S14" i="1"/>
  <c r="O14" i="1"/>
  <c r="P14" i="1"/>
  <c r="C14" i="1"/>
  <c r="W13" i="1"/>
  <c r="Y13" i="1" s="1"/>
  <c r="AA13" i="1" s="1"/>
  <c r="S13" i="1"/>
  <c r="O13" i="1"/>
  <c r="P13" i="1"/>
  <c r="C13" i="1"/>
  <c r="W12" i="1"/>
  <c r="Y12" i="1" s="1"/>
  <c r="AA12" i="1" s="1"/>
  <c r="S12" i="1"/>
  <c r="O12" i="1"/>
  <c r="P12" i="1"/>
  <c r="C12" i="1"/>
  <c r="I9" i="1"/>
  <c r="C57" i="2" l="1"/>
  <c r="C43" i="2"/>
  <c r="DH30" i="2"/>
  <c r="E43" i="2"/>
  <c r="C45" i="2"/>
  <c r="C47" i="2"/>
  <c r="C48" i="2"/>
  <c r="C52" i="2"/>
  <c r="C67" i="2" s="1"/>
  <c r="C56" i="2"/>
  <c r="C66" i="2"/>
  <c r="E30" i="2"/>
  <c r="E16" i="2"/>
  <c r="E29" i="2"/>
  <c r="DH38" i="2"/>
  <c r="C62" i="2"/>
  <c r="DH14" i="2"/>
  <c r="DH16" i="2"/>
  <c r="DH18" i="2"/>
  <c r="DH20" i="2"/>
  <c r="DH22" i="2"/>
  <c r="DH24" i="2"/>
  <c r="DH27" i="2"/>
  <c r="DH29" i="2"/>
  <c r="DH36" i="2"/>
  <c r="C44" i="2"/>
  <c r="C53" i="2"/>
  <c r="DH34" i="2"/>
  <c r="C49" i="2"/>
  <c r="C54" i="2"/>
  <c r="C63" i="2"/>
  <c r="DH25" i="2"/>
  <c r="C50" i="2"/>
  <c r="C46" i="2"/>
  <c r="C55" i="2"/>
  <c r="C10" i="1"/>
  <c r="C72" i="2" l="1"/>
  <c r="C71" i="2"/>
  <c r="B10" i="1"/>
  <c r="C60" i="2"/>
  <c r="E58" i="2"/>
  <c r="C58" i="2"/>
  <c r="C64" i="2"/>
  <c r="E44" i="2"/>
  <c r="E31" i="2"/>
  <c r="E17" i="2"/>
  <c r="C70" i="2"/>
  <c r="C87" i="2"/>
  <c r="C82" i="2"/>
  <c r="C77" i="2"/>
  <c r="E45" i="2"/>
  <c r="C61" i="2"/>
  <c r="C65" i="2"/>
  <c r="C78" i="2"/>
  <c r="C68" i="2"/>
  <c r="C81" i="2"/>
  <c r="C69" i="2"/>
  <c r="C59" i="2"/>
  <c r="C86" i="2" l="1"/>
  <c r="C73" i="2"/>
  <c r="E73" i="2"/>
  <c r="C75" i="2"/>
  <c r="C76" i="2"/>
  <c r="C101" i="2"/>
  <c r="E46" i="2"/>
  <c r="C93" i="2"/>
  <c r="C102" i="2"/>
  <c r="C79" i="2"/>
  <c r="C84" i="2"/>
  <c r="E60" i="2"/>
  <c r="C96" i="2"/>
  <c r="C85" i="2"/>
  <c r="C97" i="2"/>
  <c r="C83" i="2"/>
  <c r="C74" i="2"/>
  <c r="C80" i="2"/>
  <c r="C92" i="2"/>
  <c r="E32" i="2"/>
  <c r="E18" i="2"/>
  <c r="E59" i="2"/>
  <c r="C90" i="2" l="1"/>
  <c r="E88" i="2"/>
  <c r="C88" i="2"/>
  <c r="C89" i="2"/>
  <c r="E33" i="2"/>
  <c r="E19" i="2"/>
  <c r="C99" i="2"/>
  <c r="E47" i="2"/>
  <c r="C98" i="2"/>
  <c r="E61" i="2"/>
  <c r="C100" i="2"/>
  <c r="C94" i="2"/>
  <c r="C91" i="2"/>
  <c r="E74" i="2"/>
  <c r="C95" i="2"/>
  <c r="E75" i="2"/>
  <c r="E76" i="2" l="1"/>
  <c r="E89" i="2"/>
  <c r="E34" i="2"/>
  <c r="E20" i="2"/>
  <c r="E62" i="2"/>
  <c r="E90" i="2"/>
  <c r="E48" i="2"/>
  <c r="E63" i="2" l="1"/>
  <c r="E77" i="2"/>
  <c r="E35" i="2"/>
  <c r="E21" i="2"/>
  <c r="E49" i="2"/>
  <c r="E91" i="2"/>
  <c r="E78" i="2" l="1"/>
  <c r="E50" i="2"/>
  <c r="E92" i="2"/>
  <c r="E64" i="2"/>
  <c r="E36" i="2"/>
  <c r="E22" i="2"/>
  <c r="E79" i="2" l="1"/>
  <c r="E65" i="2"/>
  <c r="E37" i="2"/>
  <c r="E23" i="2"/>
  <c r="E93" i="2"/>
  <c r="E51" i="2"/>
  <c r="E38" i="2" l="1"/>
  <c r="E24" i="2"/>
  <c r="E52" i="2"/>
  <c r="E66" i="2"/>
  <c r="E80" i="2"/>
  <c r="E94" i="2"/>
  <c r="E81" i="2" l="1"/>
  <c r="E67" i="2"/>
  <c r="E39" i="2"/>
  <c r="E25" i="2"/>
  <c r="E53" i="2"/>
  <c r="E95" i="2"/>
  <c r="E40" i="2" l="1"/>
  <c r="E26" i="2"/>
  <c r="E54" i="2"/>
  <c r="E82" i="2"/>
  <c r="E96" i="2"/>
  <c r="E68" i="2"/>
  <c r="E69" i="2" l="1"/>
  <c r="E97" i="2"/>
  <c r="E83" i="2"/>
  <c r="E41" i="2"/>
  <c r="E27" i="2"/>
  <c r="E55" i="2"/>
  <c r="E56" i="2" l="1"/>
  <c r="E84" i="2"/>
  <c r="E98" i="2"/>
  <c r="E70" i="2"/>
  <c r="E42" i="2"/>
  <c r="E99" i="2" l="1"/>
  <c r="E71" i="2"/>
  <c r="E85" i="2"/>
  <c r="E57" i="2"/>
  <c r="E72" i="2" l="1"/>
  <c r="E100" i="2"/>
  <c r="E86" i="2"/>
  <c r="E87" i="2" l="1"/>
  <c r="E101" i="2"/>
  <c r="E10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Mantzos</author>
  </authors>
  <commentList>
    <comment ref="D15" authorId="0" shapeId="0" xr:uid="{EFCEA457-A227-4641-AF20-0C8D682528AE}">
      <text>
        <r>
          <rPr>
            <b/>
            <sz val="9"/>
            <color indexed="81"/>
            <rFont val="Tahoma"/>
            <family val="2"/>
          </rPr>
          <t>Adam Mantzos:</t>
        </r>
        <r>
          <rPr>
            <sz val="9"/>
            <color indexed="81"/>
            <rFont val="Tahoma"/>
            <family val="2"/>
          </rPr>
          <t xml:space="preserve">
Page 19, CP6 VUC Guidance</t>
        </r>
      </text>
    </comment>
    <comment ref="F15" authorId="0" shapeId="0" xr:uid="{75248B22-9A9B-4C8B-BAA8-AC65903A6A1D}">
      <text>
        <r>
          <rPr>
            <b/>
            <sz val="9"/>
            <color indexed="81"/>
            <rFont val="Tahoma"/>
            <family val="2"/>
          </rPr>
          <t>Adam Mantzos:</t>
        </r>
        <r>
          <rPr>
            <sz val="9"/>
            <color indexed="81"/>
            <rFont val="Tahoma"/>
            <family val="2"/>
          </rPr>
          <t xml:space="preserve">
April 2022 Freight VUC ready reckoner calculator</t>
        </r>
      </text>
    </comment>
    <comment ref="G15" authorId="0" shapeId="0" xr:uid="{DE6EE47E-CC83-4D26-B99C-F56A8ACBFC8C}">
      <text>
        <r>
          <rPr>
            <b/>
            <sz val="9"/>
            <color indexed="81"/>
            <rFont val="Tahoma"/>
            <family val="2"/>
          </rPr>
          <t>Adam Mantzos:</t>
        </r>
        <r>
          <rPr>
            <sz val="9"/>
            <color indexed="81"/>
            <rFont val="Tahoma"/>
            <family val="2"/>
          </rPr>
          <t xml:space="preserve">
Page 19, CP6 VUC Guidance</t>
        </r>
      </text>
    </comment>
    <comment ref="E27" authorId="0" shapeId="0" xr:uid="{61DCFA6A-B68A-4F14-9B25-751CDA26EAE0}">
      <text>
        <r>
          <rPr>
            <b/>
            <sz val="9"/>
            <color indexed="81"/>
            <rFont val="Tahoma"/>
            <family val="2"/>
          </rPr>
          <t>Adam Mantzos:</t>
        </r>
        <r>
          <rPr>
            <sz val="9"/>
            <color indexed="81"/>
            <rFont val="Tahoma"/>
            <family val="2"/>
          </rPr>
          <t xml:space="preserve">
Page 25, </t>
        </r>
        <r>
          <rPr>
            <i/>
            <sz val="9"/>
            <color indexed="81"/>
            <rFont val="Tahoma"/>
            <family val="2"/>
          </rPr>
          <t>Periodic Review 2013 - Conclusions on the allocation of the Variable Usage Charge</t>
        </r>
        <r>
          <rPr>
            <sz val="9"/>
            <color indexed="81"/>
            <rFont val="Tahoma"/>
            <family val="2"/>
          </rPr>
          <t>, Network Rail, April 2013</t>
        </r>
      </text>
    </comment>
    <comment ref="G27" authorId="0" shapeId="0" xr:uid="{4B8D7C9D-1228-439E-9346-5E5D4F4C99C5}">
      <text>
        <r>
          <rPr>
            <b/>
            <sz val="9"/>
            <color indexed="81"/>
            <rFont val="Tahoma"/>
            <family val="2"/>
          </rPr>
          <t>Adam Mantzos:</t>
        </r>
        <r>
          <rPr>
            <sz val="9"/>
            <color indexed="81"/>
            <rFont val="Tahoma"/>
            <family val="2"/>
          </rPr>
          <t xml:space="preserve">
Page 25, </t>
        </r>
        <r>
          <rPr>
            <i/>
            <sz val="9"/>
            <color indexed="81"/>
            <rFont val="Tahoma"/>
            <family val="2"/>
          </rPr>
          <t>Periodic Review 2013 - Conclusions on the allocation of the Variable Usage Charge</t>
        </r>
        <r>
          <rPr>
            <sz val="9"/>
            <color indexed="81"/>
            <rFont val="Tahoma"/>
            <family val="2"/>
          </rPr>
          <t>, Network Rail, April 2013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Mantzos</author>
    <author>Rebecca Townsend</author>
  </authors>
  <commentList>
    <comment ref="Q6" authorId="0" shapeId="0" xr:uid="{DFAF300E-9008-4FC4-8713-82D53FA8D380}">
      <text>
        <r>
          <rPr>
            <b/>
            <sz val="9"/>
            <color indexed="81"/>
            <rFont val="Tahoma"/>
            <family val="2"/>
          </rPr>
          <t>Adam Mantzos:</t>
        </r>
        <r>
          <rPr>
            <sz val="9"/>
            <color indexed="81"/>
            <rFont val="Tahoma"/>
            <family val="2"/>
          </rPr>
          <t xml:space="preserve">
Operating weight of passenger vehicles is assumed to be tare weight + (50% of seats * 75kg per seat)
Page 11, CP6 VUC guidance
Correct to 2 decimal places? (NP)
</t>
        </r>
      </text>
    </comment>
    <comment ref="T6" authorId="0" shapeId="0" xr:uid="{658106C3-F535-446C-8501-F01120B1C1A1}">
      <text>
        <r>
          <rPr>
            <b/>
            <sz val="9"/>
            <color indexed="81"/>
            <rFont val="Tahoma"/>
            <family val="2"/>
          </rPr>
          <t>Adam Mantzos:</t>
        </r>
        <r>
          <rPr>
            <sz val="9"/>
            <color indexed="81"/>
            <rFont val="Tahoma"/>
            <family val="2"/>
          </rPr>
          <t xml:space="preserve">
The unsprung mass is determined as the mass of equipment which is not separated from the track by the primary suspension and a proportion of any mass that is partially separated from the track by the primary suspension (e.g. bogie trailing arms and traction linkages). Therefore, the unsprung mass comprises the masses of the wheelset, axle boxes, brake gear, any axle-mounted gearbox or final drive, and any other equipment which may be mounted on the wheelset or axleboxes. 
If the unsprung mass is not the same for every axle then it is permissible to take an average for that vehicle. 
For determining the unsprung mass of the wheelset it is acceptable to calculate its mass with the wheel diameter halfway between the new and fully worn diameters.
Page 11, CP6 VUC Guidance</t>
        </r>
      </text>
    </comment>
    <comment ref="AB6" authorId="0" shapeId="0" xr:uid="{4D8372A0-F27C-4E22-A307-53EB8794280A}">
      <text>
        <r>
          <rPr>
            <b/>
            <sz val="9"/>
            <color indexed="81"/>
            <rFont val="Tahoma"/>
            <family val="2"/>
          </rPr>
          <t>Adam Mantzos:</t>
        </r>
        <r>
          <rPr>
            <sz val="9"/>
            <color indexed="81"/>
            <rFont val="Tahoma"/>
            <family val="2"/>
          </rPr>
          <t xml:space="preserve">
The specified ‘curving class’ is a way of categorising vehicles according to the rail surface damage (wear and rolling contact fatigue) that they generate. 
Operators have the option to calculate a bespoke curving class, or the most appropriate generic curving class from the existing list in the calculator. Carrying out vehicle dynamics modelling to generate a bespoke curving class, rather than selecting a generic curving class, will result in a more cost-reflective VUC rate but will mean that further analysis must be carried out.
If a generic curving class is selected from the list in the calculator it is not necessary to complete the user defined TGamma fields. The generic passenger curving classes in the calculator typically use the following naming convention “Coach_XX_YY”, where “XX” is the primary yaw stiffness (in MNm/rad) and “YY” is the weight in tonnes. To determine the nearest curving class for a vehicle both the primary yaw stiffness and vehicle weight should be rounded up.
If a bespoke curving class is selected, the operator should manually input bespoke TGamma values determined from vehicle dynamics modelling of the vehicle over a specified range of curves. To do this the user defined TGamma box should be selected and TGamma values for each axle and curve radii entered. A guidance note can be downloaded from our website here setting out the process for conducting the vehicle dynamics modelling. Network Rail would also be happy to assist with this modelling if the operator considers that this would be helpful.
Page 13, CP6 VUC Guidance</t>
        </r>
      </text>
    </comment>
    <comment ref="K7" authorId="0" shapeId="0" xr:uid="{9B7CB655-4D91-4454-9E5C-408EA681BB47}">
      <text>
        <r>
          <rPr>
            <b/>
            <sz val="9"/>
            <color indexed="81"/>
            <rFont val="Tahoma"/>
            <family val="2"/>
          </rPr>
          <t>Adam Mantzos:</t>
        </r>
        <r>
          <rPr>
            <sz val="9"/>
            <color indexed="81"/>
            <rFont val="Tahoma"/>
            <family val="2"/>
          </rPr>
          <t xml:space="preserve">
The suspension band reflects the suspension/bogie type of the wagon. Wagons with ‘track friendly’ suspensions/bogies pay a lower VUC than wagons with suspensions/bogies that impose higher forces on the track, all other things being equal. 
Only freight wagons registered in the Rolling Stock Library (RSL) prior to 1 April 2014, and not on the CP6 price list, have the option to select one of the existing suspension bands in the VUC calculator. For all other wagons this part of the VUC calculation has been replaced by the Ride Force Count (RFC) methodology.
Page 19, CP6 VUC Guidance</t>
        </r>
      </text>
    </comment>
    <comment ref="L7" authorId="0" shapeId="0" xr:uid="{5732B7F7-53E9-4F5D-BE9B-7664F173E934}">
      <text>
        <r>
          <rPr>
            <b/>
            <sz val="9"/>
            <color indexed="81"/>
            <rFont val="Tahoma"/>
            <family val="2"/>
          </rPr>
          <t>Adam Mantzos:</t>
        </r>
        <r>
          <rPr>
            <sz val="9"/>
            <color indexed="81"/>
            <rFont val="Tahoma"/>
            <family val="2"/>
          </rPr>
          <t xml:space="preserve">
See "Damage formulae" tab for longer description</t>
        </r>
      </text>
    </comment>
    <comment ref="N7" authorId="0" shapeId="0" xr:uid="{24382F8E-AE1B-4EFB-A236-A1BBBDE05256}">
      <text>
        <r>
          <rPr>
            <b/>
            <sz val="9"/>
            <color indexed="81"/>
            <rFont val="Tahoma"/>
            <family val="2"/>
          </rPr>
          <t>Adam Mantzos:</t>
        </r>
        <r>
          <rPr>
            <sz val="9"/>
            <color indexed="81"/>
            <rFont val="Tahoma"/>
            <family val="2"/>
          </rPr>
          <t xml:space="preserve">
The RFC is a metric developed in CP4 to provide a quantitative assessment of the ‘track friendliness’ of a wagon’s suspension/bogie type, following vehicle dynamics modelling. 
The methodology for estimating a freight wagon’s RFC value is set out in a user guide available from our website. The RFCpro software is required in order to calculate the RFC value from the results of vehicle dynamics modelling, and can also be downloaded from our website.
Page 19, CP6 VUC Guidance</t>
        </r>
      </text>
    </comment>
    <comment ref="U7" authorId="0" shapeId="0" xr:uid="{D84D2AEF-37D3-4527-8CCB-960A45FC562F}">
      <text>
        <r>
          <rPr>
            <b/>
            <sz val="9"/>
            <color indexed="81"/>
            <rFont val="Tahoma"/>
            <family val="2"/>
          </rPr>
          <t>Adam Mantzos:</t>
        </r>
        <r>
          <rPr>
            <sz val="9"/>
            <color indexed="81"/>
            <rFont val="Tahoma"/>
            <family val="2"/>
          </rPr>
          <t xml:space="preserve">
The maximum speed (ignoring line speed constraints) of the vehicle type:
a) when built 
or if lower, 
b) as currently physically constrained by vehicle modifications
Page 11, CP6 VUC Guidance</t>
        </r>
      </text>
    </comment>
    <comment ref="V7" authorId="0" shapeId="0" xr:uid="{49127582-91FA-4807-A3C0-7B43D52E47FC}">
      <text>
        <r>
          <rPr>
            <b/>
            <sz val="9"/>
            <color indexed="81"/>
            <rFont val="Tahoma"/>
            <family val="2"/>
          </rPr>
          <t xml:space="preserve">Adam Mantzos:
</t>
        </r>
        <r>
          <rPr>
            <sz val="9"/>
            <color indexed="81"/>
            <rFont val="Tahoma"/>
            <family val="2"/>
          </rPr>
          <t>Where the maximum line speed across all the routes over which a specific operator runs the vehicle is less than the vehicle's maximum speed, that operator has the option of using this value as the maximum speed for its vehicles.
Note:
- Each operator is only allowed one VUC rate per vehicle class because our billing system is not sophisticated enough to apply different rates when the same vehicle runs on different parts of the network.
- Where vehicles are loaned between train operators the obligation is on operators to inform us, otherwise the ‘parent’ rate would continue to apply. This is because our billing system attaches rates to vehicles, not operators.
- If vehicles were to be redeployed or cascaded to a different part of the network, with a different maximum line speed, again the onus is on operators to inform us otherwise the ‘parent’ rate would continue to apply.
- Where an operator has requested a lower VUC rate which reflects the maximum line speed on the relevant route, and that line speed is subsequently increased, it would be necessary to calculate an updated VUC rate for that vehicle class. This new rate would apply from the date that the line speed was increased.
Page 12, CP6 VUC Guidance</t>
        </r>
      </text>
    </comment>
    <comment ref="W7" authorId="0" shapeId="0" xr:uid="{08D08858-32BC-48EA-BE47-4381D9BA1328}">
      <text>
        <r>
          <rPr>
            <b/>
            <sz val="9"/>
            <color indexed="81"/>
            <rFont val="Tahoma"/>
            <family val="2"/>
          </rPr>
          <t>Adam Mantzos:</t>
        </r>
        <r>
          <rPr>
            <sz val="9"/>
            <color indexed="81"/>
            <rFont val="Tahoma"/>
            <family val="2"/>
          </rPr>
          <t xml:space="preserve">
0.021 * (Max speed ^1.71)
Page 11, CP6 VUC Guidance
Page 25, </t>
        </r>
        <r>
          <rPr>
            <i/>
            <sz val="9"/>
            <color indexed="81"/>
            <rFont val="Tahoma"/>
            <family val="2"/>
          </rPr>
          <t>Periodic Review 2013 - Conclusions on the allocation of the Variable Usage Charge</t>
        </r>
        <r>
          <rPr>
            <sz val="9"/>
            <color indexed="81"/>
            <rFont val="Tahoma"/>
            <family val="2"/>
          </rPr>
          <t>, Network Rail, April 2013</t>
        </r>
      </text>
    </comment>
    <comment ref="X7" authorId="0" shapeId="0" xr:uid="{2370A6FD-6D61-4E3A-A7D9-B7C1602244E2}">
      <text>
        <r>
          <rPr>
            <b/>
            <sz val="9"/>
            <color indexed="81"/>
            <rFont val="Tahoma"/>
            <family val="2"/>
          </rPr>
          <t>Adam Mantzos:</t>
        </r>
        <r>
          <rPr>
            <sz val="9"/>
            <color indexed="81"/>
            <rFont val="Tahoma"/>
            <family val="2"/>
          </rPr>
          <t xml:space="preserve">
Optional input - An operating speed based on the timetable, based on a weighted average of relevant journeys and exclude stopping time at stations. If an operator wishes to use an operating speed based on its analysis of the timetable it should provide enough supporting information to Network Rail / ORR to demonstrate that this speed is appropriate.
Page 13, CP6 VUC Guidance</t>
        </r>
      </text>
    </comment>
    <comment ref="F12" authorId="0" shapeId="0" xr:uid="{8C1806D1-521F-421D-9B4B-6E3677727CA9}">
      <text>
        <r>
          <rPr>
            <b/>
            <sz val="9"/>
            <color indexed="81"/>
            <rFont val="Tahoma"/>
            <family val="2"/>
          </rPr>
          <t>Nicholas Prag:</t>
        </r>
        <r>
          <rPr>
            <sz val="9"/>
            <color indexed="81"/>
            <rFont val="Tahoma"/>
            <family val="2"/>
          </rPr>
          <t xml:space="preserve">
List check agaisnt the most recent price list. 
Most recent freight 04.01.23
Most recent passenger 12.07.22
</t>
        </r>
      </text>
    </comment>
    <comment ref="K12" authorId="0" shapeId="0" xr:uid="{D637F244-7141-4899-ACF0-A4776EDDCA70}">
      <text>
        <r>
          <rPr>
            <b/>
            <sz val="9"/>
            <color indexed="81"/>
            <rFont val="Tahoma"/>
            <family val="2"/>
          </rPr>
          <t>Adam Mantzos:</t>
        </r>
        <r>
          <rPr>
            <sz val="9"/>
            <color indexed="81"/>
            <rFont val="Tahoma"/>
            <family val="2"/>
          </rPr>
          <t xml:space="preserve">
PR18 and Supplements combined 28.07.22.xls</t>
        </r>
      </text>
    </comment>
    <comment ref="N12" authorId="0" shapeId="0" xr:uid="{35E2B6C5-325E-4EA4-8533-FBEDCB01EA2F}">
      <text>
        <r>
          <rPr>
            <b/>
            <sz val="9"/>
            <color indexed="81"/>
            <rFont val="Tahoma"/>
            <family val="2"/>
          </rPr>
          <t>Adam Mantzos:</t>
        </r>
        <r>
          <rPr>
            <sz val="9"/>
            <color indexed="81"/>
            <rFont val="Tahoma"/>
            <family val="2"/>
          </rPr>
          <t xml:space="preserve">
PR18 and Supplements combined 28.07.22.xls</t>
        </r>
      </text>
    </comment>
    <comment ref="Q12" authorId="0" shapeId="0" xr:uid="{295E6775-297C-4D53-8A63-0D53FB5A8150}">
      <text>
        <r>
          <rPr>
            <b/>
            <sz val="9"/>
            <color indexed="81"/>
            <rFont val="Tahoma"/>
            <family val="2"/>
          </rPr>
          <t>Adam Mantzos:</t>
        </r>
        <r>
          <rPr>
            <sz val="9"/>
            <color indexed="81"/>
            <rFont val="Tahoma"/>
            <family val="2"/>
          </rPr>
          <t xml:space="preserve">
PR18 and Supplements combined 28.07.22.xls</t>
        </r>
      </text>
    </comment>
    <comment ref="R12" authorId="0" shapeId="0" xr:uid="{A2BD275A-29B6-4992-B766-CF4099225E76}">
      <text>
        <r>
          <rPr>
            <b/>
            <sz val="9"/>
            <color indexed="81"/>
            <rFont val="Tahoma"/>
            <family val="2"/>
          </rPr>
          <t>Adam Mantzos:</t>
        </r>
        <r>
          <rPr>
            <sz val="9"/>
            <color indexed="81"/>
            <rFont val="Tahoma"/>
            <family val="2"/>
          </rPr>
          <t xml:space="preserve">
PR18 and Supplements combined 28.07.22.xls</t>
        </r>
      </text>
    </comment>
    <comment ref="T12" authorId="0" shapeId="0" xr:uid="{DC5CF1EA-6356-4254-8FC1-35885AFE2850}">
      <text>
        <r>
          <rPr>
            <b/>
            <sz val="9"/>
            <color indexed="81"/>
            <rFont val="Tahoma"/>
            <family val="2"/>
          </rPr>
          <t>Adam Mantzos:</t>
        </r>
        <r>
          <rPr>
            <sz val="9"/>
            <color indexed="81"/>
            <rFont val="Tahoma"/>
            <family val="2"/>
          </rPr>
          <t xml:space="preserve">
PR18 and Supplements combined 28.07.22.xls</t>
        </r>
      </text>
    </comment>
    <comment ref="U12" authorId="0" shapeId="0" xr:uid="{9B06CD7E-88B3-4F39-BD7E-3E43F2B78064}">
      <text>
        <r>
          <rPr>
            <b/>
            <sz val="9"/>
            <color indexed="81"/>
            <rFont val="Tahoma"/>
            <family val="2"/>
          </rPr>
          <t>Adam Mantzos:</t>
        </r>
        <r>
          <rPr>
            <sz val="9"/>
            <color indexed="81"/>
            <rFont val="Tahoma"/>
            <family val="2"/>
          </rPr>
          <t xml:space="preserve">
PR18 and Supplements combined 28.07.22.xls</t>
        </r>
      </text>
    </comment>
    <comment ref="V12" authorId="0" shapeId="0" xr:uid="{72ED22EB-FAC9-4128-9ACF-267C6F77DF7F}">
      <text>
        <r>
          <rPr>
            <b/>
            <sz val="9"/>
            <color indexed="81"/>
            <rFont val="Tahoma"/>
            <family val="2"/>
          </rPr>
          <t>Adam Mantzos:</t>
        </r>
        <r>
          <rPr>
            <sz val="9"/>
            <color indexed="81"/>
            <rFont val="Tahoma"/>
            <family val="2"/>
          </rPr>
          <t xml:space="preserve">
Source: Mark Burstow 27.07.22 email</t>
        </r>
      </text>
    </comment>
    <comment ref="X12" authorId="0" shapeId="0" xr:uid="{8C69F3EB-DCAD-4F24-B1A6-B5C3955ABCA0}">
      <text>
        <r>
          <rPr>
            <b/>
            <sz val="9"/>
            <color indexed="81"/>
            <rFont val="Tahoma"/>
            <family val="2"/>
          </rPr>
          <t>Adam Mantzos:</t>
        </r>
        <r>
          <rPr>
            <sz val="9"/>
            <color indexed="81"/>
            <rFont val="Tahoma"/>
            <family val="2"/>
          </rPr>
          <t xml:space="preserve">
PR18 and Supplements combined 28.07.22.xls</t>
        </r>
      </text>
    </comment>
    <comment ref="AB12" authorId="0" shapeId="0" xr:uid="{34664692-FAE5-4D8D-BB90-F78F510BAF9B}">
      <text>
        <r>
          <rPr>
            <b/>
            <sz val="9"/>
            <color indexed="81"/>
            <rFont val="Tahoma"/>
            <family val="2"/>
          </rPr>
          <t>Adam Mantzos:</t>
        </r>
        <r>
          <rPr>
            <sz val="9"/>
            <color indexed="81"/>
            <rFont val="Tahoma"/>
            <family val="2"/>
          </rPr>
          <t xml:space="preserve">
PR18 and Supplements combined 28.07.22.xls.
</t>
        </r>
        <r>
          <rPr>
            <b/>
            <sz val="9"/>
            <color indexed="81"/>
            <rFont val="Tahoma"/>
            <family val="2"/>
          </rPr>
          <t>NP:</t>
        </r>
        <r>
          <rPr>
            <sz val="9"/>
            <color indexed="81"/>
            <rFont val="Tahoma"/>
            <family val="2"/>
          </rPr>
          <t xml:space="preserve">updated to reflect the 803s and 700s.
</t>
        </r>
      </text>
    </comment>
    <comment ref="R203" authorId="1" shapeId="0" xr:uid="{28F883DC-AF2D-47C0-98E3-E841F9425570}">
      <text>
        <r>
          <rPr>
            <b/>
            <sz val="9"/>
            <color indexed="81"/>
            <rFont val="Tahoma"/>
            <family val="2"/>
          </rPr>
          <t>Rebecca Townsend:</t>
        </r>
        <r>
          <rPr>
            <sz val="9"/>
            <color indexed="81"/>
            <rFont val="Tahoma"/>
            <family val="2"/>
          </rPr>
          <t xml:space="preserve">
2+(2/3)?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Mantzos</author>
    <author>Nicholas Prag</author>
  </authors>
  <commentList>
    <comment ref="F5" authorId="0" shapeId="0" xr:uid="{6CB41477-09FE-46F5-BF8C-B43374E86EC2}">
      <text>
        <r>
          <rPr>
            <b/>
            <sz val="9"/>
            <color indexed="81"/>
            <rFont val="Tahoma"/>
            <family val="2"/>
          </rPr>
          <t>Adam Mantzos:</t>
        </r>
        <r>
          <rPr>
            <sz val="9"/>
            <color indexed="81"/>
            <rFont val="Tahoma"/>
            <family val="2"/>
          </rPr>
          <t xml:space="preserve">
Vehicle and curving data, 
PR18 VUC model (20180302 CP6 VUC Model v4.4.xls)
TF25 re-labelled as LN25 to reflect rebranded description (Mark Burstow 08.07.22 email)</t>
        </r>
      </text>
    </comment>
    <comment ref="DG5" authorId="1" shapeId="0" xr:uid="{1D2E7404-8106-4497-A498-AEDEF4AB04ED}">
      <text>
        <r>
          <rPr>
            <b/>
            <sz val="9"/>
            <color indexed="81"/>
            <rFont val="Tahoma"/>
            <family val="2"/>
          </rPr>
          <t>Nicholas Prag:</t>
        </r>
        <r>
          <rPr>
            <sz val="9"/>
            <color indexed="81"/>
            <rFont val="Tahoma"/>
            <family val="2"/>
          </rPr>
          <t xml:space="preserve">
Following discussions with Greater Anglia  - and agreed with ORR  - the methodology for the 755/4  articualted units should change for CP7 and  have a user defined curving class which is the same as the first 2 wheelsets for the Coach_HB_60 curving class data and zero thereafter.  </t>
        </r>
      </text>
    </comment>
    <comment ref="DH5" authorId="1" shapeId="0" xr:uid="{79212417-A266-4D64-B58F-020E24CB7956}">
      <text>
        <r>
          <rPr>
            <b/>
            <sz val="9"/>
            <color indexed="81"/>
            <rFont val="Tahoma"/>
            <family val="2"/>
          </rPr>
          <t>Nicholas Prag:</t>
        </r>
        <r>
          <rPr>
            <sz val="9"/>
            <color indexed="81"/>
            <rFont val="Tahoma"/>
            <family val="2"/>
          </rPr>
          <t xml:space="preserve">
Following discussions with Greater Anglia  - and agreed with ORR  - the methodology for the 755/4  articualted units should change for CP7 and  have a user defined curving class which is the same as the first 2 axles only for the Coach_HB_50 curving class data.  </t>
        </r>
      </text>
    </comment>
    <comment ref="D13" authorId="0" shapeId="0" xr:uid="{135E7CA2-A770-4091-9E60-CFCC62F67472}">
      <text>
        <r>
          <rPr>
            <b/>
            <sz val="9"/>
            <color indexed="81"/>
            <rFont val="Tahoma"/>
            <family val="2"/>
          </rPr>
          <t>Adam Mantzos:</t>
        </r>
        <r>
          <rPr>
            <sz val="9"/>
            <color indexed="81"/>
            <rFont val="Tahoma"/>
            <family val="2"/>
          </rPr>
          <t xml:space="preserve">
Damage score inputs, 
PR18 VUC model (20180302 CP6 VUC Model v4.4.xls)
</t>
        </r>
      </text>
    </comment>
    <comment ref="F13" authorId="0" shapeId="0" xr:uid="{D5DEE5AD-9517-4DB1-A73D-30EF645DB00D}">
      <text>
        <r>
          <rPr>
            <b/>
            <sz val="9"/>
            <color indexed="81"/>
            <rFont val="Tahoma"/>
            <family val="2"/>
          </rPr>
          <t>Adam Mantzos:</t>
        </r>
        <r>
          <rPr>
            <sz val="9"/>
            <color indexed="81"/>
            <rFont val="Tahoma"/>
            <family val="2"/>
          </rPr>
          <t xml:space="preserve">
Vehicle and curving data, 
PR18 VUC model (20180302 CP6 VUC Model v4.4.xls)
</t>
        </r>
      </text>
    </comment>
    <comment ref="CM13" authorId="0" shapeId="0" xr:uid="{A55F0F99-8389-4F88-8A6B-60C9FAB62635}">
      <text>
        <r>
          <rPr>
            <b/>
            <sz val="9"/>
            <color indexed="81"/>
            <rFont val="Tahoma"/>
            <family val="2"/>
          </rPr>
          <t>Adam Mantzos:</t>
        </r>
        <r>
          <rPr>
            <sz val="9"/>
            <color indexed="81"/>
            <rFont val="Tahoma"/>
            <family val="2"/>
          </rPr>
          <t xml:space="preserve">
PR18 and Supplements combined 28.07.22.xls</t>
        </r>
      </text>
    </comment>
  </commentList>
</comments>
</file>

<file path=xl/sharedStrings.xml><?xml version="1.0" encoding="utf-8"?>
<sst xmlns="http://schemas.openxmlformats.org/spreadsheetml/2006/main" count="22996" uniqueCount="847">
  <si>
    <t>Source: CP6 supplements - CP6 Supplements - Assurance V2</t>
  </si>
  <si>
    <t>Characteristics for vehicles to be retained on the price list as per the August 2022 and November 2022 consultations.</t>
  </si>
  <si>
    <t>Comments</t>
  </si>
  <si>
    <t>Passenger</t>
  </si>
  <si>
    <t>Freight</t>
  </si>
  <si>
    <t>Track Ct factor</t>
  </si>
  <si>
    <t>Operating weight</t>
  </si>
  <si>
    <t>Axles</t>
  </si>
  <si>
    <t>Axle load</t>
  </si>
  <si>
    <t>Unsprung mass</t>
  </si>
  <si>
    <t>Assumed operating speed</t>
  </si>
  <si>
    <t>Curving class</t>
  </si>
  <si>
    <t>Look up</t>
  </si>
  <si>
    <t>Sector</t>
  </si>
  <si>
    <t>Vehicle kind</t>
  </si>
  <si>
    <t>Vehicle</t>
  </si>
  <si>
    <t>Commodity</t>
  </si>
  <si>
    <t>Action required</t>
  </si>
  <si>
    <t>Suspension band</t>
  </si>
  <si>
    <t>Description</t>
  </si>
  <si>
    <t>Suspension Band Suspension Factor</t>
  </si>
  <si>
    <t>RFC Suspension Factor</t>
  </si>
  <si>
    <t>Vehicle maximum speed</t>
  </si>
  <si>
    <t>Route-based maximum speed</t>
  </si>
  <si>
    <t>Formula operating speed</t>
  </si>
  <si>
    <t>Timetable operating speed</t>
  </si>
  <si>
    <t>Tonnes</t>
  </si>
  <si>
    <t>Tonnes per axle</t>
  </si>
  <si>
    <t>mph</t>
  </si>
  <si>
    <t>Loco</t>
  </si>
  <si>
    <t>25/3</t>
  </si>
  <si>
    <t>n/a</t>
  </si>
  <si>
    <t>Loco2_50</t>
  </si>
  <si>
    <t>31/1</t>
  </si>
  <si>
    <t>Loco3_50</t>
  </si>
  <si>
    <t>33/2</t>
  </si>
  <si>
    <t>37/4</t>
  </si>
  <si>
    <t>43/0</t>
  </si>
  <si>
    <t>47/4</t>
  </si>
  <si>
    <t>47/7</t>
  </si>
  <si>
    <t>57/0</t>
  </si>
  <si>
    <t>57/3</t>
  </si>
  <si>
    <t>57/6</t>
  </si>
  <si>
    <t>67/0</t>
  </si>
  <si>
    <t>67/0 (110)</t>
  </si>
  <si>
    <t xml:space="preserve">TfW request for Route Based Speed following industry consultation - final clarification email </t>
  </si>
  <si>
    <t>68/0</t>
  </si>
  <si>
    <t>Class_68</t>
  </si>
  <si>
    <t>73/2</t>
  </si>
  <si>
    <t>73/9</t>
  </si>
  <si>
    <t>90/0</t>
  </si>
  <si>
    <t>91/1</t>
  </si>
  <si>
    <t>92/0</t>
  </si>
  <si>
    <t>98/4</t>
  </si>
  <si>
    <t>98/5</t>
  </si>
  <si>
    <t>98/8</t>
  </si>
  <si>
    <t>Coach</t>
  </si>
  <si>
    <t>Coach_8</t>
  </si>
  <si>
    <t>Coach_12_40</t>
  </si>
  <si>
    <t>Coach_16_40</t>
  </si>
  <si>
    <t>3 (100)</t>
  </si>
  <si>
    <t>Coach_60_50</t>
  </si>
  <si>
    <t>4 (110)</t>
  </si>
  <si>
    <t>4A</t>
  </si>
  <si>
    <t>Coach_HB_50</t>
  </si>
  <si>
    <t>Coach_5</t>
  </si>
  <si>
    <t>5A</t>
  </si>
  <si>
    <t>Coach_5A</t>
  </si>
  <si>
    <t>V</t>
  </si>
  <si>
    <t>Coach_80_50</t>
  </si>
  <si>
    <t>VA</t>
  </si>
  <si>
    <t>W</t>
  </si>
  <si>
    <t>WA</t>
  </si>
  <si>
    <t>MU/M</t>
  </si>
  <si>
    <t>121/M</t>
  </si>
  <si>
    <t>139/M</t>
  </si>
  <si>
    <t>PPM_2axle</t>
  </si>
  <si>
    <t>142/M</t>
  </si>
  <si>
    <t>Pacer_10</t>
  </si>
  <si>
    <t>143/M</t>
  </si>
  <si>
    <t>144/M</t>
  </si>
  <si>
    <t>150/M</t>
  </si>
  <si>
    <t>153/M</t>
  </si>
  <si>
    <t>155/M</t>
  </si>
  <si>
    <t>156/M</t>
  </si>
  <si>
    <t>158/M</t>
  </si>
  <si>
    <t>159/M</t>
  </si>
  <si>
    <t>165/M</t>
  </si>
  <si>
    <t>166/M</t>
  </si>
  <si>
    <t>168/3/M</t>
  </si>
  <si>
    <t>168/M</t>
  </si>
  <si>
    <t>170/M</t>
  </si>
  <si>
    <t>Coach_12_50</t>
  </si>
  <si>
    <t>171/M</t>
  </si>
  <si>
    <t>172/M</t>
  </si>
  <si>
    <t>175/M</t>
  </si>
  <si>
    <t>Coach_50_50</t>
  </si>
  <si>
    <t>180/M</t>
  </si>
  <si>
    <t>185/M</t>
  </si>
  <si>
    <t>Coach_24_50</t>
  </si>
  <si>
    <t>185HB/M</t>
  </si>
  <si>
    <t>195/M</t>
  </si>
  <si>
    <t>Cl_195/M</t>
  </si>
  <si>
    <t>196/0/M</t>
  </si>
  <si>
    <t>Cl_196/0/M</t>
  </si>
  <si>
    <t>196/1/M</t>
  </si>
  <si>
    <t>Cl_196/1/M</t>
  </si>
  <si>
    <t>220/M</t>
  </si>
  <si>
    <t>Operating Weight changed as per correspondence and data provided by XC (50.98t taken from their spreadsheet).</t>
  </si>
  <si>
    <t>Coach_26_50</t>
  </si>
  <si>
    <t>221/M</t>
  </si>
  <si>
    <t>Coach_48_60</t>
  </si>
  <si>
    <t>221HB/M</t>
  </si>
  <si>
    <t>Coach_HB_Cl221</t>
  </si>
  <si>
    <t>221HB/TR/M</t>
  </si>
  <si>
    <t>New VUC rate for 221s with Tilt Removed (TR)  - Operating Weight  as per VUC calculator</t>
  </si>
  <si>
    <t>222/M</t>
  </si>
  <si>
    <t>230/M</t>
  </si>
  <si>
    <t>Coach_35_50</t>
  </si>
  <si>
    <t>MU/T</t>
  </si>
  <si>
    <t>230/T</t>
  </si>
  <si>
    <t>313/M</t>
  </si>
  <si>
    <t>Coach_17_40</t>
  </si>
  <si>
    <t>313/T</t>
  </si>
  <si>
    <t>314/M</t>
  </si>
  <si>
    <t>314/T</t>
  </si>
  <si>
    <t>315/M</t>
  </si>
  <si>
    <t>315/T</t>
  </si>
  <si>
    <t>Coach_17_30</t>
  </si>
  <si>
    <t>317/M</t>
  </si>
  <si>
    <t>317/T</t>
  </si>
  <si>
    <t>318/M</t>
  </si>
  <si>
    <t>318/T</t>
  </si>
  <si>
    <t>319/M</t>
  </si>
  <si>
    <t>319/T</t>
  </si>
  <si>
    <t>320/M</t>
  </si>
  <si>
    <t>Coach_15_60</t>
  </si>
  <si>
    <t>320/T</t>
  </si>
  <si>
    <t>Coach_15_30</t>
  </si>
  <si>
    <t>321/M</t>
  </si>
  <si>
    <t>321/T</t>
  </si>
  <si>
    <t>322/M</t>
  </si>
  <si>
    <t>322/T</t>
  </si>
  <si>
    <t>323/M</t>
  </si>
  <si>
    <t>Coach_15_40</t>
  </si>
  <si>
    <t>323/T</t>
  </si>
  <si>
    <t>331/M</t>
  </si>
  <si>
    <t>Cl_331/M</t>
  </si>
  <si>
    <t>331/T</t>
  </si>
  <si>
    <t>Cl_ 331/T</t>
  </si>
  <si>
    <t>332/M</t>
  </si>
  <si>
    <t>332/T</t>
  </si>
  <si>
    <t>333/M</t>
  </si>
  <si>
    <t>333/T</t>
  </si>
  <si>
    <t>334/M</t>
  </si>
  <si>
    <t>334/T</t>
  </si>
  <si>
    <t>Coach_50_40</t>
  </si>
  <si>
    <t>345/M FLU</t>
  </si>
  <si>
    <t>Cl_345/M_FLU</t>
  </si>
  <si>
    <t>345/M RLU</t>
  </si>
  <si>
    <t>Cl_345/M_RLU</t>
  </si>
  <si>
    <t>345/T</t>
  </si>
  <si>
    <t>Cl_345/T</t>
  </si>
  <si>
    <t>350/1/M</t>
  </si>
  <si>
    <t>350/1/T</t>
  </si>
  <si>
    <t>Coach_24_40</t>
  </si>
  <si>
    <t>350/2/M (110)</t>
  </si>
  <si>
    <t>350/2/T (110)</t>
  </si>
  <si>
    <t>350/3/4/M</t>
  </si>
  <si>
    <t>350/3/4/T</t>
  </si>
  <si>
    <t>357/3/M</t>
  </si>
  <si>
    <t>357/3/M (75)</t>
  </si>
  <si>
    <t>357/3/T</t>
  </si>
  <si>
    <t>357/3/T (75)</t>
  </si>
  <si>
    <t>357/M</t>
  </si>
  <si>
    <t>357/M (75)</t>
  </si>
  <si>
    <t>357/T</t>
  </si>
  <si>
    <t>357/T (75)</t>
  </si>
  <si>
    <t>360/M</t>
  </si>
  <si>
    <t>360/T</t>
  </si>
  <si>
    <t>365/M</t>
  </si>
  <si>
    <t>365/T</t>
  </si>
  <si>
    <t>Coach_12_30</t>
  </si>
  <si>
    <t>373/M</t>
  </si>
  <si>
    <t>373/T</t>
  </si>
  <si>
    <t>Artic2_80</t>
  </si>
  <si>
    <t>375/M</t>
  </si>
  <si>
    <t>375/T</t>
  </si>
  <si>
    <t>376/M</t>
  </si>
  <si>
    <t>376/T</t>
  </si>
  <si>
    <t>377/M</t>
  </si>
  <si>
    <t>377/T</t>
  </si>
  <si>
    <t>378/M</t>
  </si>
  <si>
    <t>378/T</t>
  </si>
  <si>
    <t>379/M</t>
  </si>
  <si>
    <t>379/T</t>
  </si>
  <si>
    <t>380/M</t>
  </si>
  <si>
    <t>380/T</t>
  </si>
  <si>
    <t>385/M</t>
  </si>
  <si>
    <t>Cl_385/M</t>
  </si>
  <si>
    <t>385/T</t>
  </si>
  <si>
    <t>Cl_385/T</t>
  </si>
  <si>
    <t>387/M</t>
  </si>
  <si>
    <t>387/M (75)</t>
  </si>
  <si>
    <t>387/T</t>
  </si>
  <si>
    <t>387/T (75)</t>
  </si>
  <si>
    <t>390/M</t>
  </si>
  <si>
    <t>Tilting_50_50</t>
  </si>
  <si>
    <t>390/T</t>
  </si>
  <si>
    <t>390HB/M</t>
  </si>
  <si>
    <t>Cl_390/HB/M</t>
  </si>
  <si>
    <t>390HB/T</t>
  </si>
  <si>
    <t>Cl_390/HB/T</t>
  </si>
  <si>
    <t>395/M</t>
  </si>
  <si>
    <t>Coach_16_50</t>
  </si>
  <si>
    <t>395/T</t>
  </si>
  <si>
    <t>397/M</t>
  </si>
  <si>
    <t>Cl_397/M</t>
  </si>
  <si>
    <t>397/T</t>
  </si>
  <si>
    <t>Cl_ 397/T</t>
  </si>
  <si>
    <t>399/0</t>
  </si>
  <si>
    <t>Nick Prag 15.11.23 email</t>
  </si>
  <si>
    <t>Cl_399/0</t>
  </si>
  <si>
    <t>442/M</t>
  </si>
  <si>
    <t>442/T</t>
  </si>
  <si>
    <t>444HB/M</t>
  </si>
  <si>
    <t>Coach_HB_60</t>
  </si>
  <si>
    <t>444HB/T</t>
  </si>
  <si>
    <t>450/M</t>
  </si>
  <si>
    <t>450/T</t>
  </si>
  <si>
    <t>450HB/M</t>
  </si>
  <si>
    <t>450HB/T</t>
  </si>
  <si>
    <t>Coach_HB_40</t>
  </si>
  <si>
    <t>455/M/AC</t>
  </si>
  <si>
    <t>Characteristics are for the AC variant of 455s, introduced as a supplement during CP6 (note, supplements list omits 'AC' suffix, meaning that supplements name is identical to PR18 name). All vehicles have been converted to the AC variant.</t>
  </si>
  <si>
    <t>455/T/AC</t>
  </si>
  <si>
    <t>456/M</t>
  </si>
  <si>
    <t>456/T</t>
  </si>
  <si>
    <t>458/5/M</t>
  </si>
  <si>
    <t>458/5/T</t>
  </si>
  <si>
    <t>Coach_80_40</t>
  </si>
  <si>
    <t>458/M</t>
  </si>
  <si>
    <t>458/T</t>
  </si>
  <si>
    <t>465/M</t>
  </si>
  <si>
    <t>465/T</t>
  </si>
  <si>
    <t>466/M</t>
  </si>
  <si>
    <t>466/T</t>
  </si>
  <si>
    <t>507/M</t>
  </si>
  <si>
    <t>507/T</t>
  </si>
  <si>
    <t>508/M</t>
  </si>
  <si>
    <t>508/T</t>
  </si>
  <si>
    <t>700/M</t>
  </si>
  <si>
    <t>User defined' Tgamma values provided for CP7. Mark Burstow approved on 16.03.23</t>
  </si>
  <si>
    <t>Cl_700/M</t>
  </si>
  <si>
    <t>700/T</t>
  </si>
  <si>
    <t>Cl_ 700/T</t>
  </si>
  <si>
    <t>701/T</t>
  </si>
  <si>
    <t xml:space="preserve">Consented to in July 2023 but never added to the published supplements list. </t>
  </si>
  <si>
    <t>Cl_701/T</t>
  </si>
  <si>
    <t>701/0/M1</t>
  </si>
  <si>
    <t>Cl_701/0/M1</t>
  </si>
  <si>
    <t>701/0/M2</t>
  </si>
  <si>
    <t>Cl_701/0/M2</t>
  </si>
  <si>
    <t>701/5/M1</t>
  </si>
  <si>
    <t>Cl_701/5/M1</t>
  </si>
  <si>
    <t>701/5/M2</t>
  </si>
  <si>
    <t>Cl_701/5/M2</t>
  </si>
  <si>
    <t>707/M</t>
  </si>
  <si>
    <t>Cl_707/M</t>
  </si>
  <si>
    <t>707/T</t>
  </si>
  <si>
    <t>Cl_707/T</t>
  </si>
  <si>
    <t>710/1/M</t>
  </si>
  <si>
    <t>710/2/M</t>
  </si>
  <si>
    <t>710/3/M</t>
  </si>
  <si>
    <t>717/M</t>
  </si>
  <si>
    <t>Cl_717/M</t>
  </si>
  <si>
    <t>717/T</t>
  </si>
  <si>
    <t>Cl_717/T</t>
  </si>
  <si>
    <t>720/5/M</t>
  </si>
  <si>
    <t>Cl_720/5/M</t>
  </si>
  <si>
    <t>720/5/T</t>
  </si>
  <si>
    <t>Cl_ 720/5/T</t>
  </si>
  <si>
    <t>745/0/M</t>
  </si>
  <si>
    <t>745/0/T</t>
  </si>
  <si>
    <t>745/1/M</t>
  </si>
  <si>
    <t>745/1/T</t>
  </si>
  <si>
    <t>755/3/M</t>
  </si>
  <si>
    <t>755/3/T</t>
  </si>
  <si>
    <t>755/4/M</t>
  </si>
  <si>
    <t>Curving class updated following agreement with ORR to apply user defined T-Gamma values  - 28.9.23</t>
  </si>
  <si>
    <t>Cl_755/4/M</t>
  </si>
  <si>
    <t>755/4/T</t>
  </si>
  <si>
    <t>Cl_755/4/T</t>
  </si>
  <si>
    <t>769/M</t>
  </si>
  <si>
    <t>769/T</t>
  </si>
  <si>
    <t>777/M</t>
  </si>
  <si>
    <t>Cl_777/M</t>
  </si>
  <si>
    <t>777/T</t>
  </si>
  <si>
    <t>Cl_ 777/T</t>
  </si>
  <si>
    <t>800/M FLU</t>
  </si>
  <si>
    <t>Cl_800/M_FLU</t>
  </si>
  <si>
    <t>800/M RLU</t>
  </si>
  <si>
    <t>Cl_800/M_RLU</t>
  </si>
  <si>
    <t>800/T FLU</t>
  </si>
  <si>
    <t>Cl_ 800/T_FLU</t>
  </si>
  <si>
    <t>800/T RLU</t>
  </si>
  <si>
    <t>Cl_ 800/T_RLU</t>
  </si>
  <si>
    <t>801/1/M</t>
  </si>
  <si>
    <t>801/1/T</t>
  </si>
  <si>
    <t>801/2/M</t>
  </si>
  <si>
    <t>801/2/T1</t>
  </si>
  <si>
    <t>801/2/T2</t>
  </si>
  <si>
    <t>802/M</t>
  </si>
  <si>
    <t>Cl_802/M</t>
  </si>
  <si>
    <t>802/M FLU</t>
  </si>
  <si>
    <t>Cl_802/M_FLU</t>
  </si>
  <si>
    <t>802/M RLU</t>
  </si>
  <si>
    <t>Cl_802/M_RLU</t>
  </si>
  <si>
    <t>802/T</t>
  </si>
  <si>
    <t>Cl_ 802/T</t>
  </si>
  <si>
    <t>802/T FLU</t>
  </si>
  <si>
    <t>Cl_ 802/T_FLU</t>
  </si>
  <si>
    <t>802/T RLU</t>
  </si>
  <si>
    <t>Cl_ 802/T_RLU</t>
  </si>
  <si>
    <t>803/M</t>
  </si>
  <si>
    <t>Cl_803/M</t>
  </si>
  <si>
    <t>803/T</t>
  </si>
  <si>
    <t>Cl_ 803/T</t>
  </si>
  <si>
    <t>08/0</t>
  </si>
  <si>
    <t>Chemicals</t>
  </si>
  <si>
    <t>Shunter</t>
  </si>
  <si>
    <t>Construction Materials</t>
  </si>
  <si>
    <t>Domestic Intermodal</t>
  </si>
  <si>
    <t>Other</t>
  </si>
  <si>
    <t>Petroleum</t>
  </si>
  <si>
    <t>20/0</t>
  </si>
  <si>
    <t>Coal ESI</t>
  </si>
  <si>
    <t>Moved from the 'not operated list' vice email from SLC operations via Ian Stone 23/9/22</t>
  </si>
  <si>
    <t>Enterprise</t>
  </si>
  <si>
    <t>20/3</t>
  </si>
  <si>
    <t>Moved from the 'not operated list' vice spreadhseet from DC Rail (Bruce Giles email 02.09.22)</t>
  </si>
  <si>
    <t>Mail and Premium Logistics</t>
  </si>
  <si>
    <t>Steel</t>
  </si>
  <si>
    <t>20/9</t>
  </si>
  <si>
    <t>26/1</t>
  </si>
  <si>
    <t>31/4</t>
  </si>
  <si>
    <t>33/0</t>
  </si>
  <si>
    <t>37/0</t>
  </si>
  <si>
    <t>Domestic Automotive</t>
  </si>
  <si>
    <t>European Intermodal</t>
  </si>
  <si>
    <t>General Merchandise</t>
  </si>
  <si>
    <t>Biomass</t>
  </si>
  <si>
    <t>37/5</t>
  </si>
  <si>
    <t>37/6</t>
  </si>
  <si>
    <t>Domestic Waste</t>
  </si>
  <si>
    <t>37/7</t>
  </si>
  <si>
    <t>47/2</t>
  </si>
  <si>
    <t>Iron Ore</t>
  </si>
  <si>
    <t>Coal Other</t>
  </si>
  <si>
    <t>50/0</t>
  </si>
  <si>
    <t>56/0</t>
  </si>
  <si>
    <t>Keep as per DC Rail excel</t>
  </si>
  <si>
    <t>European Automotive</t>
  </si>
  <si>
    <t>European Conventional</t>
  </si>
  <si>
    <t>Industrial Minerals</t>
  </si>
  <si>
    <t>Royal Mail</t>
  </si>
  <si>
    <t>GBRf request to be retained  - Use of Cl.57/0 as banking engine on Liv - Drax</t>
  </si>
  <si>
    <t>Retain. Possible use, if GBRf are awarded contract.</t>
  </si>
  <si>
    <t>59/0</t>
  </si>
  <si>
    <t>59/1</t>
  </si>
  <si>
    <t>59/2</t>
  </si>
  <si>
    <t>60/0</t>
  </si>
  <si>
    <t>Class_60</t>
  </si>
  <si>
    <t>Retained as per DC Rail spreadsheet</t>
  </si>
  <si>
    <t>66/0</t>
  </si>
  <si>
    <t>Class_66</t>
  </si>
  <si>
    <t>66/3</t>
  </si>
  <si>
    <t>Retain. GBRf now operating 66301 - 66305.</t>
  </si>
  <si>
    <t>66/4</t>
  </si>
  <si>
    <t>66/5</t>
  </si>
  <si>
    <t>66/6</t>
  </si>
  <si>
    <t>66/7</t>
  </si>
  <si>
    <t>Retain. Possible future use - as per GBRf spreadsheet</t>
  </si>
  <si>
    <t>66/8</t>
  </si>
  <si>
    <t>66/9</t>
  </si>
  <si>
    <t>Coal other</t>
  </si>
  <si>
    <t xml:space="preserve">69/0 </t>
  </si>
  <si>
    <t>70/0</t>
  </si>
  <si>
    <t>Class_70</t>
  </si>
  <si>
    <t>Previously curving class was Loco_70, now changed to Class_70 which is identical. Loco_70 has been removed from HT damage sheet.16.03.23</t>
  </si>
  <si>
    <t>73/1</t>
  </si>
  <si>
    <t>86/1</t>
  </si>
  <si>
    <t>86/2</t>
  </si>
  <si>
    <t>86/6</t>
  </si>
  <si>
    <t>88/0</t>
  </si>
  <si>
    <t>Cl_88/0</t>
  </si>
  <si>
    <t xml:space="preserve">88/0 </t>
  </si>
  <si>
    <t>Previously curving class was Loco 88/0 - changed to Cl_88/0 which is identical and the reference to Loco 88/0 has been removed from the HT damage sheet. 16.03.23</t>
  </si>
  <si>
    <t>97/3</t>
  </si>
  <si>
    <t>Wagon (L)</t>
  </si>
  <si>
    <t>BAAF</t>
  </si>
  <si>
    <t>Y25_loaded</t>
  </si>
  <si>
    <t>Wagon (T)</t>
  </si>
  <si>
    <t>Y25_empty</t>
  </si>
  <si>
    <t>BAAM</t>
  </si>
  <si>
    <t>BAAT</t>
  </si>
  <si>
    <t>NACO_loaded</t>
  </si>
  <si>
    <t>NACO_empty</t>
  </si>
  <si>
    <t>BAAU</t>
  </si>
  <si>
    <t>BAAV</t>
  </si>
  <si>
    <t>BBAA</t>
  </si>
  <si>
    <t>BBAB</t>
  </si>
  <si>
    <t>BBAC</t>
  </si>
  <si>
    <t>BBAF</t>
  </si>
  <si>
    <t>BBAS</t>
  </si>
  <si>
    <t>BBAT</t>
  </si>
  <si>
    <t>BCAA</t>
  </si>
  <si>
    <t>BDAR</t>
  </si>
  <si>
    <t>BEAA</t>
  </si>
  <si>
    <t>BFAP</t>
  </si>
  <si>
    <t>BFAS</t>
  </si>
  <si>
    <t>BFAT</t>
  </si>
  <si>
    <t>BLAA</t>
  </si>
  <si>
    <t>BLAP</t>
  </si>
  <si>
    <t>BMAA</t>
  </si>
  <si>
    <t>BMAB</t>
  </si>
  <si>
    <t>BNAA</t>
  </si>
  <si>
    <t>BPAR</t>
  </si>
  <si>
    <t>BQAA</t>
  </si>
  <si>
    <t>BRAB</t>
  </si>
  <si>
    <t>BTAA</t>
  </si>
  <si>
    <t>BTAR</t>
  </si>
  <si>
    <t>BVAA</t>
  </si>
  <si>
    <t>BXAA</t>
  </si>
  <si>
    <t>BYAA</t>
  </si>
  <si>
    <t>BYAB</t>
  </si>
  <si>
    <t>BYAO</t>
  </si>
  <si>
    <t>BZAA</t>
  </si>
  <si>
    <t>CDAR</t>
  </si>
  <si>
    <t>2axle_loaded</t>
  </si>
  <si>
    <t>2axle_empty</t>
  </si>
  <si>
    <t>DCAY</t>
  </si>
  <si>
    <t>DCEY</t>
  </si>
  <si>
    <t>DDAY</t>
  </si>
  <si>
    <t>DHAY</t>
  </si>
  <si>
    <t>DHEY</t>
  </si>
  <si>
    <t>DPEX</t>
  </si>
  <si>
    <t>DPEY</t>
  </si>
  <si>
    <t>DREY</t>
  </si>
  <si>
    <t>DXEY</t>
  </si>
  <si>
    <t>EAEY</t>
  </si>
  <si>
    <t>ECAY</t>
  </si>
  <si>
    <t>ECEY</t>
  </si>
  <si>
    <t>EDEY</t>
  </si>
  <si>
    <t>EEAY</t>
  </si>
  <si>
    <t>EEEY</t>
  </si>
  <si>
    <t>EHAY</t>
  </si>
  <si>
    <t>EHEY</t>
  </si>
  <si>
    <t>EIEY</t>
  </si>
  <si>
    <t>EJEY</t>
  </si>
  <si>
    <t>EKEY</t>
  </si>
  <si>
    <t>ELEY</t>
  </si>
  <si>
    <t>EMEY</t>
  </si>
  <si>
    <t>EZAY</t>
  </si>
  <si>
    <t>FAAA</t>
  </si>
  <si>
    <t>FAAU</t>
  </si>
  <si>
    <t>FBAK</t>
  </si>
  <si>
    <t>Y25_Loaded</t>
  </si>
  <si>
    <t>Y25_Empty</t>
  </si>
  <si>
    <t>FCAA</t>
  </si>
  <si>
    <t>FDAA</t>
  </si>
  <si>
    <t>3piece_empty</t>
  </si>
  <si>
    <t>FEAA</t>
  </si>
  <si>
    <t>FEAB</t>
  </si>
  <si>
    <t>FEAC</t>
  </si>
  <si>
    <t>FEAE</t>
  </si>
  <si>
    <t>FEAF</t>
  </si>
  <si>
    <t>FEAG</t>
  </si>
  <si>
    <t>FEAS</t>
  </si>
  <si>
    <t>FFAG</t>
  </si>
  <si>
    <t>FFAG (L)</t>
  </si>
  <si>
    <t>FFAG (T)</t>
  </si>
  <si>
    <t>FIAB</t>
  </si>
  <si>
    <t>FIAD</t>
  </si>
  <si>
    <t>Retain. Potential future use. GBRf</t>
  </si>
  <si>
    <t>FKAA</t>
  </si>
  <si>
    <t>FLAB</t>
  </si>
  <si>
    <t>FLAI</t>
  </si>
  <si>
    <t>FLAJ</t>
  </si>
  <si>
    <t>FLAO</t>
  </si>
  <si>
    <t>FLAP</t>
  </si>
  <si>
    <t>FNAC</t>
  </si>
  <si>
    <t>FNAD</t>
  </si>
  <si>
    <t>FQAI</t>
  </si>
  <si>
    <t>Unsprung changed from 1.82 to 1.80 (6.10.23)</t>
  </si>
  <si>
    <t>FQAO</t>
  </si>
  <si>
    <t>FRAA</t>
  </si>
  <si>
    <t>FSAO</t>
  </si>
  <si>
    <t>FTAI</t>
  </si>
  <si>
    <t>FWAA</t>
  </si>
  <si>
    <t>FWAB</t>
  </si>
  <si>
    <t>FWAC</t>
  </si>
  <si>
    <t>FWAC (L)</t>
  </si>
  <si>
    <t>FWAC (T)</t>
  </si>
  <si>
    <t>FWAD</t>
  </si>
  <si>
    <t>FWAD (L)</t>
  </si>
  <si>
    <t>FWAD (T)</t>
  </si>
  <si>
    <t>FXAC</t>
  </si>
  <si>
    <t>Unsprung changed from 1.82 to  1.80 (6.10.23)</t>
  </si>
  <si>
    <t>FYAB</t>
  </si>
  <si>
    <t>FZAA</t>
  </si>
  <si>
    <t>HHAA</t>
  </si>
  <si>
    <t>LN25_loaded</t>
  </si>
  <si>
    <t>LN25_empty</t>
  </si>
  <si>
    <t>HHAB</t>
  </si>
  <si>
    <t>HHAE</t>
  </si>
  <si>
    <t>HIAA</t>
  </si>
  <si>
    <t>HJAI</t>
  </si>
  <si>
    <t>HJAO</t>
  </si>
  <si>
    <t>HLAA</t>
  </si>
  <si>
    <t>3piece_loaded</t>
  </si>
  <si>
    <t>HLAB</t>
  </si>
  <si>
    <t>HOAA</t>
  </si>
  <si>
    <t>No change to VCs (NP 6.10.23)</t>
  </si>
  <si>
    <t>HOAB</t>
  </si>
  <si>
    <t>LN25_Loaded</t>
  </si>
  <si>
    <t>LN25_Empty</t>
  </si>
  <si>
    <t>HQAD</t>
  </si>
  <si>
    <t>HQAE</t>
  </si>
  <si>
    <t>HQAF</t>
  </si>
  <si>
    <t>HQAG</t>
  </si>
  <si>
    <t>HQAH</t>
  </si>
  <si>
    <t>HQAJ</t>
  </si>
  <si>
    <t>HQAK</t>
  </si>
  <si>
    <t>HQAL</t>
  </si>
  <si>
    <t>HQAM</t>
  </si>
  <si>
    <t>HRAI</t>
  </si>
  <si>
    <t>HRAO</t>
  </si>
  <si>
    <t>HTAB</t>
  </si>
  <si>
    <t>HTAD</t>
  </si>
  <si>
    <t>NACO_Empty</t>
  </si>
  <si>
    <t>HTAE</t>
  </si>
  <si>
    <t>HTAF</t>
  </si>
  <si>
    <t>HXAA</t>
  </si>
  <si>
    <t>HXAB</t>
  </si>
  <si>
    <t>HYAA</t>
  </si>
  <si>
    <t>HYAB</t>
  </si>
  <si>
    <t>ICAD</t>
  </si>
  <si>
    <t>ICAG</t>
  </si>
  <si>
    <t>IDAP</t>
  </si>
  <si>
    <t>IDAQ</t>
  </si>
  <si>
    <t>IFAB</t>
  </si>
  <si>
    <t>IFAD</t>
  </si>
  <si>
    <t>IFAE</t>
  </si>
  <si>
    <t>IFAG</t>
  </si>
  <si>
    <t>IFAM</t>
  </si>
  <si>
    <t>IFBB</t>
  </si>
  <si>
    <t>IGAD</t>
  </si>
  <si>
    <t>IHAF</t>
  </si>
  <si>
    <t>IHAG</t>
  </si>
  <si>
    <t>IIAA</t>
  </si>
  <si>
    <t>IIAB</t>
  </si>
  <si>
    <t>IIAC</t>
  </si>
  <si>
    <t>IIAD</t>
  </si>
  <si>
    <t>IIAF</t>
  </si>
  <si>
    <t>IKAF</t>
  </si>
  <si>
    <t>IKAH</t>
  </si>
  <si>
    <t>IKAJ</t>
  </si>
  <si>
    <t>IKAK</t>
  </si>
  <si>
    <t>Retain. Potential future use. - GBRf</t>
  </si>
  <si>
    <t>IOAE</t>
  </si>
  <si>
    <t>IPAA</t>
  </si>
  <si>
    <t>IPAB</t>
  </si>
  <si>
    <t>IPAV</t>
  </si>
  <si>
    <t>IPAX</t>
  </si>
  <si>
    <t>IQAD</t>
  </si>
  <si>
    <t>IVAL</t>
  </si>
  <si>
    <t>IWAB</t>
  </si>
  <si>
    <t>IWBB</t>
  </si>
  <si>
    <t>IXAA</t>
  </si>
  <si>
    <t>IZAL</t>
  </si>
  <si>
    <t>IZAN</t>
  </si>
  <si>
    <t>JEAI</t>
  </si>
  <si>
    <t>JEAO</t>
  </si>
  <si>
    <t>JFAB</t>
  </si>
  <si>
    <t>JGAK</t>
  </si>
  <si>
    <t>JGAL</t>
  </si>
  <si>
    <t>JGAM</t>
  </si>
  <si>
    <t>JGAN</t>
  </si>
  <si>
    <t>JGAP</t>
  </si>
  <si>
    <t>JHAI</t>
  </si>
  <si>
    <t>JHAL</t>
  </si>
  <si>
    <t>JHAO</t>
  </si>
  <si>
    <t>JIAA</t>
  </si>
  <si>
    <t>JIAB</t>
  </si>
  <si>
    <t>JJAB</t>
  </si>
  <si>
    <t>JNAA</t>
  </si>
  <si>
    <t>JNAB</t>
  </si>
  <si>
    <t>JNAC</t>
  </si>
  <si>
    <t>JNAD</t>
  </si>
  <si>
    <t>JNAG</t>
  </si>
  <si>
    <t>JNAN</t>
  </si>
  <si>
    <t>3piece_Loaded</t>
  </si>
  <si>
    <t>3piece_Empty</t>
  </si>
  <si>
    <t>JNAS</t>
  </si>
  <si>
    <t>Retain. Potential future use - GBRf</t>
  </si>
  <si>
    <t>JNAT</t>
  </si>
  <si>
    <t>JNAU</t>
  </si>
  <si>
    <t>JNAV</t>
  </si>
  <si>
    <t>JPAA</t>
  </si>
  <si>
    <t>JPAC</t>
  </si>
  <si>
    <t>JPAD</t>
  </si>
  <si>
    <t>JPAE</t>
  </si>
  <si>
    <t>JPAF</t>
  </si>
  <si>
    <t>JRAH</t>
  </si>
  <si>
    <t>JSAA</t>
  </si>
  <si>
    <t>JSAC</t>
  </si>
  <si>
    <t>JTAE</t>
  </si>
  <si>
    <t>JTAF</t>
  </si>
  <si>
    <t>JUAD</t>
  </si>
  <si>
    <t>JXAT</t>
  </si>
  <si>
    <t>JYAT</t>
  </si>
  <si>
    <t>JZAA</t>
  </si>
  <si>
    <t>JZAB</t>
  </si>
  <si>
    <t>JZAD</t>
  </si>
  <si>
    <t>KBAA</t>
  </si>
  <si>
    <t>KEAZ</t>
  </si>
  <si>
    <t>KFAA</t>
  </si>
  <si>
    <t>KFAF</t>
  </si>
  <si>
    <t>KFAG</t>
  </si>
  <si>
    <t>KFAR</t>
  </si>
  <si>
    <t>KFAT</t>
  </si>
  <si>
    <t>KJAS</t>
  </si>
  <si>
    <t>KPAX</t>
  </si>
  <si>
    <t>KSAA</t>
  </si>
  <si>
    <t>KTAA</t>
  </si>
  <si>
    <t>KUAA</t>
  </si>
  <si>
    <t>KVAB</t>
  </si>
  <si>
    <t>KWAW</t>
  </si>
  <si>
    <t>KWBW</t>
  </si>
  <si>
    <t>KXAC</t>
  </si>
  <si>
    <t>MBAB</t>
  </si>
  <si>
    <t>MBAC</t>
  </si>
  <si>
    <t>MCAA</t>
  </si>
  <si>
    <t>MDAA</t>
  </si>
  <si>
    <t>MEAA</t>
  </si>
  <si>
    <t>MFAA</t>
  </si>
  <si>
    <t>MHAA</t>
  </si>
  <si>
    <t>MJAA</t>
  </si>
  <si>
    <t>MLAA</t>
  </si>
  <si>
    <t>MLAB</t>
  </si>
  <si>
    <t>MMAA</t>
  </si>
  <si>
    <t>MOAA</t>
  </si>
  <si>
    <t>MRAA</t>
  </si>
  <si>
    <t>MRAB</t>
  </si>
  <si>
    <t>MRAC</t>
  </si>
  <si>
    <t>MRAD</t>
  </si>
  <si>
    <t>MRAE</t>
  </si>
  <si>
    <t>MRAF</t>
  </si>
  <si>
    <t>MTAA</t>
  </si>
  <si>
    <t>MTAB</t>
  </si>
  <si>
    <t>MWAA</t>
  </si>
  <si>
    <t>MWAB</t>
  </si>
  <si>
    <t>Construction materials</t>
  </si>
  <si>
    <t>Iron ore</t>
  </si>
  <si>
    <t>NOA0</t>
  </si>
  <si>
    <t>NZAH</t>
  </si>
  <si>
    <t>OAAC</t>
  </si>
  <si>
    <t>OAAF</t>
  </si>
  <si>
    <t>OBAM</t>
  </si>
  <si>
    <t>OCAN</t>
  </si>
  <si>
    <t>PAAS</t>
  </si>
  <si>
    <t>2axle_Loaded</t>
  </si>
  <si>
    <t>2axle_Empty</t>
  </si>
  <si>
    <t>PCAC</t>
  </si>
  <si>
    <t>PCAE</t>
  </si>
  <si>
    <t>No. of Axles should be 2 not 4. Changed to 2 - 22.09.23</t>
  </si>
  <si>
    <t>PFAC</t>
  </si>
  <si>
    <t>PGAC</t>
  </si>
  <si>
    <t>PNAA</t>
  </si>
  <si>
    <t>PNAE</t>
  </si>
  <si>
    <t>QPAC</t>
  </si>
  <si>
    <t>QQAA</t>
  </si>
  <si>
    <t>QQAC</t>
  </si>
  <si>
    <t>QSAB</t>
  </si>
  <si>
    <t>QXAJ</t>
  </si>
  <si>
    <t>RRAO</t>
  </si>
  <si>
    <t>RRAS</t>
  </si>
  <si>
    <t>RRAV</t>
  </si>
  <si>
    <t>RRAX</t>
  </si>
  <si>
    <t>SEAB</t>
  </si>
  <si>
    <t>SPAE</t>
  </si>
  <si>
    <t>SPAL</t>
  </si>
  <si>
    <t>SSAA</t>
  </si>
  <si>
    <t>TDAD</t>
  </si>
  <si>
    <t>TEAK</t>
  </si>
  <si>
    <t>TEAL</t>
  </si>
  <si>
    <t>TEAM</t>
  </si>
  <si>
    <t>TEAP</t>
  </si>
  <si>
    <t>TEAS</t>
  </si>
  <si>
    <t>TIAY</t>
  </si>
  <si>
    <t>TTAA</t>
  </si>
  <si>
    <t>TUAC</t>
  </si>
  <si>
    <t>VGAF</t>
  </si>
  <si>
    <t>VKAA</t>
  </si>
  <si>
    <t>VXAD</t>
  </si>
  <si>
    <t>WIAA</t>
  </si>
  <si>
    <t>YDAC</t>
  </si>
  <si>
    <t>YDAE</t>
  </si>
  <si>
    <t>YDAF</t>
  </si>
  <si>
    <t>YDAG</t>
  </si>
  <si>
    <t>YEAA</t>
  </si>
  <si>
    <t>YEAD</t>
  </si>
  <si>
    <t>YGAA</t>
  </si>
  <si>
    <t>YGBA</t>
  </si>
  <si>
    <t>YGBD</t>
  </si>
  <si>
    <t>YGBE</t>
  </si>
  <si>
    <t>YGHB</t>
  </si>
  <si>
    <t>YKAB</t>
  </si>
  <si>
    <t>YLAB</t>
  </si>
  <si>
    <t>YSAA</t>
  </si>
  <si>
    <t>YSAB</t>
  </si>
  <si>
    <t>YWAA</t>
  </si>
  <si>
    <t>YWAB</t>
  </si>
  <si>
    <t>YXAB</t>
  </si>
  <si>
    <t>ZCAB</t>
  </si>
  <si>
    <t>ZCAC</t>
  </si>
  <si>
    <t>ZCAD</t>
  </si>
  <si>
    <t>ZCAP</t>
  </si>
  <si>
    <t>ZCAQ</t>
  </si>
  <si>
    <t>ZIBC</t>
  </si>
  <si>
    <t>ZOAK</t>
  </si>
  <si>
    <t>ZWAB</t>
  </si>
  <si>
    <t>ZWAE</t>
  </si>
  <si>
    <t>Track distribution</t>
  </si>
  <si>
    <t>Source: CP6 Supplements - Assurance V2</t>
  </si>
  <si>
    <t>Established</t>
  </si>
  <si>
    <t>PR18</t>
  </si>
  <si>
    <t>CP6 User Defined</t>
  </si>
  <si>
    <t>Coach_12_35</t>
  </si>
  <si>
    <t>Coach_12_60</t>
  </si>
  <si>
    <t>Coach_16_30</t>
  </si>
  <si>
    <t>Coach_16_35</t>
  </si>
  <si>
    <t>Coach_23_30</t>
  </si>
  <si>
    <t>Coach_23_40</t>
  </si>
  <si>
    <t>Coach_23_50</t>
  </si>
  <si>
    <t>Coach_24_30</t>
  </si>
  <si>
    <t>Coach_24_35</t>
  </si>
  <si>
    <t>Coach_24_60</t>
  </si>
  <si>
    <t>Coach_48_40</t>
  </si>
  <si>
    <t>Coach_48_50</t>
  </si>
  <si>
    <t>Coach_50_60</t>
  </si>
  <si>
    <t>Coach_64_30</t>
  </si>
  <si>
    <t>Coach_64_35</t>
  </si>
  <si>
    <t>Coach_64_40</t>
  </si>
  <si>
    <t>Coach_64_50</t>
  </si>
  <si>
    <t>Coach_64_60</t>
  </si>
  <si>
    <t>Coach_80_30</t>
  </si>
  <si>
    <t>Coach_100_40</t>
  </si>
  <si>
    <t>Coach_128_30</t>
  </si>
  <si>
    <t>Coach_128_35</t>
  </si>
  <si>
    <t>Coach_128_40</t>
  </si>
  <si>
    <t>Coach_128_50</t>
  </si>
  <si>
    <t>Artic3</t>
  </si>
  <si>
    <t>3Piece_empty</t>
  </si>
  <si>
    <t>3Piece_loaded</t>
  </si>
  <si>
    <t>Curve radius (m)</t>
  </si>
  <si>
    <t>Track length (miles)</t>
  </si>
  <si>
    <t>Wheelset</t>
  </si>
  <si>
    <t>metres</t>
  </si>
  <si>
    <t>T-gamma values (Joules per metre)</t>
  </si>
  <si>
    <t>PR23 Vehicle Characteristics</t>
  </si>
  <si>
    <t>Filename / version</t>
  </si>
  <si>
    <t>Date</t>
  </si>
  <si>
    <t>Author</t>
  </si>
  <si>
    <t>adam.mantzos@networkrail.co.uk</t>
  </si>
  <si>
    <t>Overview</t>
  </si>
  <si>
    <t>Sheet</t>
  </si>
  <si>
    <t>Stakeholders are asked to…</t>
  </si>
  <si>
    <t>Common assumptions</t>
  </si>
  <si>
    <t>Assumptions that are common across vehicles, e.g. suspension factors, assumed operating speed for each freight commodity, Heavy Axle Weight assumptions</t>
  </si>
  <si>
    <t>Note for information. We are not proposing to revisit any of these assumptions for PR23.</t>
  </si>
  <si>
    <t>T-gamma</t>
  </si>
  <si>
    <t>T-gamma values associated with each curving class (including user-defined curving classes).</t>
  </si>
  <si>
    <t>Note for information. We are not expecting a detailed review of this sheet, but please advise if any issues requiring attention are identified.</t>
  </si>
  <si>
    <t>Version history</t>
  </si>
  <si>
    <t>Version</t>
  </si>
  <si>
    <t>Change description</t>
  </si>
  <si>
    <t>Initial version circulated to internal stakeholders</t>
  </si>
  <si>
    <t>Route-based maximum speed column added for passenger vehicles</t>
  </si>
  <si>
    <t>Minor revisions</t>
  </si>
  <si>
    <t>Revision to 'not operated list' and to 'Intro' sheet</t>
  </si>
  <si>
    <t>27.09.22</t>
  </si>
  <si>
    <t xml:space="preserve">Live version encompassing changes to inputs following consultation </t>
  </si>
  <si>
    <t>27.02.23</t>
  </si>
  <si>
    <t>Track damage Ct factors</t>
  </si>
  <si>
    <t>Track damage score = Ct * (0.473*exp(0.133*A) + 0.015*S*U - 0.009*S - 0.0284*U - 0.442) * vehicle miles * axles / 10^3</t>
  </si>
  <si>
    <t>Passenger vehicles</t>
  </si>
  <si>
    <t>Ct</t>
  </si>
  <si>
    <t>Freight vehicles</t>
  </si>
  <si>
    <t>Suspension Band</t>
  </si>
  <si>
    <t>Short description</t>
  </si>
  <si>
    <t>Long description</t>
  </si>
  <si>
    <t>Locomotive</t>
  </si>
  <si>
    <t>2axle-1</t>
  </si>
  <si>
    <t>4-wheel wagon - pedestal type suspension</t>
  </si>
  <si>
    <t>2axle-2</t>
  </si>
  <si>
    <t>4-wheel wagon - leaf springs, friction damped</t>
  </si>
  <si>
    <t>3piece</t>
  </si>
  <si>
    <t>Bogie wagon - 3-piece bogie</t>
  </si>
  <si>
    <t>NACO</t>
  </si>
  <si>
    <t>Bogie wagon - enhanced 3-piece bogie e.g. “swing motion”, and parabolic 4-wheel wagon</t>
  </si>
  <si>
    <t>Y25-1</t>
  </si>
  <si>
    <t>Basic bogie wagon - primary springs, e.g. Y25</t>
  </si>
  <si>
    <t>Y25-2</t>
  </si>
  <si>
    <t>Bogie wagon - enhanced primary springs (low track force bogies, TF25, “axle motion” (like HV primary sprung bogies))</t>
  </si>
  <si>
    <t>Steering</t>
  </si>
  <si>
    <t>Bogie wagon - enhanced primary springs and steering</t>
  </si>
  <si>
    <t>Freight vehicle operating speeds - excluding stopping time</t>
  </si>
  <si>
    <t>Operating speed</t>
  </si>
  <si>
    <t>Notes:</t>
  </si>
  <si>
    <t xml:space="preserve">Separate speeds were used up until CP4 for laden and unladen states. This was simplified in CP5 to an average speed for both states. </t>
  </si>
  <si>
    <t>Heavy Axle Weight capability</t>
  </si>
  <si>
    <t>At this stage, please assume the continuation of existing Heavy Axle Weight capability throughout CP7</t>
  </si>
  <si>
    <t>21.11.23</t>
  </si>
  <si>
    <t xml:space="preserve">Additional Vehicles added to the model and changes made to the Characteristics through assurance and consultation with operators. </t>
  </si>
  <si>
    <t>Final changes made following formal consultation - colour coded - some actions remain (meeting required with Mark Burstow)</t>
  </si>
  <si>
    <t>19.02.23</t>
  </si>
  <si>
    <t>Check against Model</t>
  </si>
  <si>
    <t>New vehicles since v2.0
Yes / No</t>
  </si>
  <si>
    <t>We anticipate implementing the mechanism described at paragraphs 3.90 of ORR's PR23 final determination: policy position - access charges, whereby operators facing unanticipated withdrawals of HAW capability will be able to apply for recalculated VUC rates for any direct consequences of such withdrawals.</t>
  </si>
  <si>
    <t>No. of new curving classes since v2.0</t>
  </si>
  <si>
    <t xml:space="preserve">Vehicle list (Characteristics and T-gamma) consistent with Network Rail's Access Charges Conclusions and current consultation feedback from stakeholders. </t>
  </si>
  <si>
    <t xml:space="preserve">File name changed to reconcile with current version No. of VUC model. </t>
  </si>
  <si>
    <t xml:space="preserve">Various vehicles added since last circulation shared with the draft price list (v2.0) for details see 'Characteristics' tab Column A. </t>
  </si>
  <si>
    <t xml:space="preserve">Various Tgamma curving classes added since last circulation shared with the draft price list (v2.0) for details see 'TGamma' tab Row 8 for details. </t>
  </si>
  <si>
    <t>Characteristics</t>
  </si>
  <si>
    <r>
      <t xml:space="preserve">Review input assumptions in blue shaded cells, for vehicles with which they are familiar. Column G contains comments from previous consultations and notes following our assurance. Where these assumptions contain any obvious errors, please advise us or add comments in Column G on the alternative assumptions that should be made and return to nicholas.prag@networkrail.co.uk. </t>
    </r>
    <r>
      <rPr>
        <b/>
        <sz val="9"/>
        <color theme="1"/>
        <rFont val="Calibri"/>
        <family val="2"/>
      </rPr>
      <t xml:space="preserve">Please note: These characteristics have been shared 3 times with industry stakeholders previously, so dependant on the error, there is now limited time to appropriately  evidence any requested changes. </t>
    </r>
    <r>
      <rPr>
        <sz val="9"/>
        <color theme="1"/>
        <rFont val="Calibri"/>
        <family val="2"/>
      </rPr>
      <t xml:space="preserve">
Note, for the purpose of setting the PR23 price list, we are for the first time offering operators the option of setting VUC rates for any vehicle based on its 'route-based maximum speed', if that is lower than its unconstrained maximum speed. </t>
    </r>
  </si>
  <si>
    <t>No. of vehicles on the price list</t>
  </si>
  <si>
    <t>TGamma Values</t>
  </si>
  <si>
    <t>14.12.23</t>
  </si>
  <si>
    <t>PR23 vehicle characteristics v2.4</t>
  </si>
  <si>
    <t xml:space="preserve">Vehicle characteristics for the 1,890 vehicles on the current price list (PR18 + CP6 supplements) - following consultation and approval from ORR in its final determination, these reflect the removal of over 600 vehicles which have not been used on the network in over 6 years. </t>
  </si>
  <si>
    <t>No</t>
  </si>
  <si>
    <t>Yes</t>
  </si>
  <si>
    <t>Nicholas.prag@networkrail.co.uk</t>
  </si>
  <si>
    <r>
      <rPr>
        <b/>
        <sz val="9"/>
        <color theme="1"/>
        <rFont val="Calibri"/>
        <family val="2"/>
      </rPr>
      <t xml:space="preserve">FINAL Characteristics: </t>
    </r>
    <r>
      <rPr>
        <sz val="9"/>
        <color theme="1"/>
        <rFont val="Calibri"/>
        <family val="2"/>
      </rPr>
      <t>These</t>
    </r>
    <r>
      <rPr>
        <b/>
        <sz val="9"/>
        <color theme="1"/>
        <rFont val="Calibri"/>
        <family val="2"/>
      </rPr>
      <t xml:space="preserve"> </t>
    </r>
    <r>
      <rPr>
        <sz val="9"/>
        <color theme="1"/>
        <rFont val="Calibri"/>
        <family val="2"/>
      </rPr>
      <t xml:space="preserve">reflect the final version of the PR23 VUC model and the removal of the EEAY, ECAY, and EHAY Royal Mail wagons and the changed operating weight of the Merseyrail 507s.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</si>
</sst>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Red]\(#,##0\);\-"/>
    <numFmt numFmtId="165" formatCode="#,##0.00;[Red]\(#,##0.00\);\-"/>
    <numFmt numFmtId="166" formatCode="#,##0.00;[Red]\(#,##0.00\)"/>
    <numFmt numFmtId="167" formatCode="#,##0;[Red]\(#,##0\)"/>
    <numFmt numFmtId="168" formatCode="#,##0.000;[Red]\(#,##0.000\);\-"/>
    <numFmt numFmtId="169" formatCode="#,##0.0;[Red]\(#,##0.0\);\-"/>
    <numFmt numFmtId="170" formatCode="#,##0.000;[Red]\(#,##0.000\)"/>
    <numFmt numFmtId="171" formatCode="dd\.mm\.yy"/>
  </numFmts>
  <fonts count="12" x14ac:knownFonts="1">
    <font>
      <sz val="9"/>
      <color theme="1"/>
      <name val="Calibri"/>
      <family val="2"/>
    </font>
    <font>
      <sz val="9"/>
      <color theme="1"/>
      <name val="Calibri"/>
      <family val="2"/>
    </font>
    <font>
      <b/>
      <i/>
      <sz val="9"/>
      <color theme="1"/>
      <name val="Calibri"/>
      <family val="2"/>
    </font>
    <font>
      <b/>
      <sz val="9"/>
      <color theme="1"/>
      <name val="Calibri"/>
      <family val="2"/>
    </font>
    <font>
      <b/>
      <sz val="10"/>
      <color theme="1"/>
      <name val="Calibri"/>
      <family val="2"/>
    </font>
    <font>
      <sz val="9"/>
      <color theme="0" tint="-0.34998626667073579"/>
      <name val="Calibri"/>
      <family val="2"/>
    </font>
    <font>
      <u/>
      <sz val="9"/>
      <color theme="10"/>
      <name val="Calibri"/>
      <family val="2"/>
    </font>
    <font>
      <sz val="9"/>
      <name val="Calibri"/>
      <family val="2"/>
    </font>
    <font>
      <b/>
      <sz val="9"/>
      <color indexed="81"/>
      <name val="Tahoma"/>
      <family val="2"/>
    </font>
    <font>
      <sz val="9"/>
      <color indexed="81"/>
      <name val="Tahoma"/>
      <family val="2"/>
    </font>
    <font>
      <i/>
      <sz val="9"/>
      <color indexed="81"/>
      <name val="Tahoma"/>
      <family val="2"/>
    </font>
    <font>
      <b/>
      <sz val="12"/>
      <color theme="1"/>
      <name val="Calibri"/>
      <family val="2"/>
    </font>
  </fonts>
  <fills count="10">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164" fontId="0" fillId="0" borderId="0"/>
    <xf numFmtId="164" fontId="6" fillId="0" borderId="0" applyNumberFormat="0" applyFill="0" applyBorder="0" applyAlignment="0" applyProtection="0"/>
    <xf numFmtId="9" fontId="1" fillId="0" borderId="0" applyFont="0" applyFill="0" applyBorder="0" applyAlignment="0" applyProtection="0"/>
  </cellStyleXfs>
  <cellXfs count="121">
    <xf numFmtId="164" fontId="0" fillId="0" borderId="0" xfId="0"/>
    <xf numFmtId="164" fontId="2" fillId="2" borderId="0" xfId="0" applyFont="1" applyFill="1"/>
    <xf numFmtId="165" fontId="0" fillId="0" borderId="0" xfId="0" applyNumberFormat="1"/>
    <xf numFmtId="164" fontId="0" fillId="0" borderId="0" xfId="0" applyAlignment="1">
      <alignment horizontal="left"/>
    </xf>
    <xf numFmtId="164" fontId="0" fillId="0" borderId="0" xfId="0" applyAlignment="1">
      <alignment horizontal="center"/>
    </xf>
    <xf numFmtId="164" fontId="3" fillId="0" borderId="0" xfId="0" applyFont="1"/>
    <xf numFmtId="164" fontId="3" fillId="4" borderId="0" xfId="0" applyFont="1" applyFill="1" applyAlignment="1">
      <alignment horizontal="center" vertical="center" wrapText="1"/>
    </xf>
    <xf numFmtId="164" fontId="3" fillId="5" borderId="0" xfId="0" applyFont="1" applyFill="1" applyAlignment="1">
      <alignment horizontal="center" vertical="center"/>
    </xf>
    <xf numFmtId="164" fontId="3" fillId="6" borderId="0" xfId="0" applyFont="1" applyFill="1" applyAlignment="1">
      <alignment horizontal="center" vertical="center"/>
    </xf>
    <xf numFmtId="164" fontId="3" fillId="7" borderId="0" xfId="0" applyFont="1" applyFill="1" applyAlignment="1">
      <alignment horizontal="center" vertical="center" wrapText="1"/>
    </xf>
    <xf numFmtId="164" fontId="4" fillId="0" borderId="0" xfId="0" applyFont="1" applyAlignment="1">
      <alignment horizontal="center" vertical="center" wrapText="1"/>
    </xf>
    <xf numFmtId="165" fontId="0" fillId="0" borderId="0" xfId="0" applyNumberFormat="1" applyAlignment="1">
      <alignment horizontal="center" vertical="center" wrapText="1"/>
    </xf>
    <xf numFmtId="164" fontId="0" fillId="0" borderId="0" xfId="0" applyAlignment="1">
      <alignment horizontal="center" vertical="center" wrapText="1"/>
    </xf>
    <xf numFmtId="164" fontId="4" fillId="0" borderId="0" xfId="0" applyFont="1" applyAlignment="1">
      <alignment horizontal="left" vertical="center"/>
    </xf>
    <xf numFmtId="165" fontId="4" fillId="0" borderId="0" xfId="0" applyNumberFormat="1" applyFont="1" applyAlignment="1">
      <alignment horizontal="center" vertical="center" wrapText="1"/>
    </xf>
    <xf numFmtId="164" fontId="4" fillId="0" borderId="0" xfId="0" applyFont="1" applyAlignment="1">
      <alignment horizontal="left" vertical="center" wrapText="1"/>
    </xf>
    <xf numFmtId="164" fontId="0" fillId="0" borderId="0" xfId="0" applyAlignment="1">
      <alignment horizontal="left" vertical="center"/>
    </xf>
    <xf numFmtId="164" fontId="0" fillId="0" borderId="0" xfId="0" applyAlignment="1">
      <alignment horizontal="center" vertical="center"/>
    </xf>
    <xf numFmtId="165" fontId="0" fillId="0" borderId="0" xfId="0" applyNumberFormat="1" applyAlignment="1">
      <alignment horizontal="center" vertical="center"/>
    </xf>
    <xf numFmtId="164" fontId="0" fillId="0" borderId="0" xfId="0" applyAlignment="1">
      <alignment vertical="center"/>
    </xf>
    <xf numFmtId="164" fontId="5" fillId="0" borderId="0" xfId="0" applyFont="1" applyAlignment="1">
      <alignment vertical="center"/>
    </xf>
    <xf numFmtId="164" fontId="0" fillId="2" borderId="0" xfId="0" applyFill="1" applyAlignment="1">
      <alignment vertical="center"/>
    </xf>
    <xf numFmtId="164" fontId="0" fillId="2" borderId="0" xfId="0" applyFill="1" applyAlignment="1">
      <alignment horizontal="left" vertical="center"/>
    </xf>
    <xf numFmtId="166" fontId="0" fillId="8" borderId="0" xfId="0" applyNumberFormat="1" applyFill="1" applyAlignment="1">
      <alignment horizontal="left" vertical="center" wrapText="1"/>
    </xf>
    <xf numFmtId="167" fontId="0" fillId="8" borderId="0" xfId="0" applyNumberFormat="1" applyFill="1" applyAlignment="1">
      <alignment horizontal="center" vertical="center" wrapText="1"/>
    </xf>
    <xf numFmtId="168" fontId="0" fillId="0" borderId="0" xfId="0" applyNumberFormat="1" applyAlignment="1">
      <alignment horizontal="center" vertical="center"/>
    </xf>
    <xf numFmtId="167" fontId="0" fillId="2" borderId="0" xfId="0" applyNumberFormat="1" applyFill="1" applyAlignment="1">
      <alignment horizontal="center" vertical="center"/>
    </xf>
    <xf numFmtId="169" fontId="0" fillId="0" borderId="0" xfId="0" applyNumberFormat="1" applyAlignment="1">
      <alignment horizontal="center" vertical="center"/>
    </xf>
    <xf numFmtId="166" fontId="0" fillId="2" borderId="0" xfId="0" applyNumberFormat="1" applyFill="1" applyAlignment="1">
      <alignment horizontal="center" vertical="center"/>
    </xf>
    <xf numFmtId="0" fontId="0" fillId="2" borderId="0" xfId="0" applyNumberFormat="1" applyFill="1" applyAlignment="1">
      <alignment horizontal="center" vertical="center"/>
    </xf>
    <xf numFmtId="164" fontId="0" fillId="2" borderId="0" xfId="0" applyFill="1" applyAlignment="1">
      <alignment horizontal="center" vertical="center"/>
    </xf>
    <xf numFmtId="166" fontId="0" fillId="2" borderId="0" xfId="0" applyNumberFormat="1" applyFill="1" applyAlignment="1">
      <alignment horizontal="left" vertical="center"/>
    </xf>
    <xf numFmtId="166" fontId="6" fillId="8" borderId="0" xfId="1" applyNumberFormat="1" applyFill="1" applyAlignment="1">
      <alignment horizontal="left" vertical="center" wrapText="1"/>
    </xf>
    <xf numFmtId="164" fontId="0" fillId="2" borderId="0" xfId="0" applyFill="1" applyAlignment="1">
      <alignment vertical="center" wrapText="1"/>
    </xf>
    <xf numFmtId="164" fontId="0" fillId="2" borderId="0" xfId="0" applyFill="1" applyAlignment="1">
      <alignment horizontal="left" vertical="center" wrapText="1"/>
    </xf>
    <xf numFmtId="164" fontId="0" fillId="8" borderId="0" xfId="0" applyFill="1" applyAlignment="1">
      <alignment wrapText="1"/>
    </xf>
    <xf numFmtId="167" fontId="0" fillId="2" borderId="0" xfId="0" applyNumberFormat="1" applyFill="1" applyAlignment="1">
      <alignment horizontal="center" vertical="center" wrapText="1"/>
    </xf>
    <xf numFmtId="168" fontId="0" fillId="0" borderId="0" xfId="0" applyNumberFormat="1" applyAlignment="1">
      <alignment horizontal="center" vertical="center" wrapText="1"/>
    </xf>
    <xf numFmtId="166" fontId="0" fillId="2" borderId="0" xfId="0" applyNumberFormat="1" applyFill="1" applyAlignment="1">
      <alignment horizontal="center" vertical="center" wrapText="1"/>
    </xf>
    <xf numFmtId="0" fontId="0" fillId="2" borderId="0" xfId="0" applyNumberFormat="1" applyFill="1" applyAlignment="1">
      <alignment horizontal="center" vertical="center" wrapText="1"/>
    </xf>
    <xf numFmtId="164" fontId="0" fillId="2" borderId="0" xfId="0" applyFill="1" applyAlignment="1">
      <alignment horizontal="center" vertical="center" wrapText="1"/>
    </xf>
    <xf numFmtId="164" fontId="0" fillId="0" borderId="0" xfId="0" applyAlignment="1">
      <alignment wrapText="1"/>
    </xf>
    <xf numFmtId="166" fontId="7" fillId="8" borderId="0" xfId="1" quotePrefix="1" applyNumberFormat="1" applyFont="1" applyFill="1" applyAlignment="1">
      <alignment horizontal="left" vertical="center" wrapText="1"/>
    </xf>
    <xf numFmtId="170" fontId="0" fillId="2" borderId="0" xfId="0" applyNumberFormat="1" applyFill="1" applyAlignment="1">
      <alignment horizontal="center" vertical="center"/>
    </xf>
    <xf numFmtId="166" fontId="0" fillId="8" borderId="0" xfId="0" applyNumberFormat="1" applyFill="1" applyAlignment="1">
      <alignment horizontal="center" vertical="center" wrapText="1"/>
    </xf>
    <xf numFmtId="170" fontId="0" fillId="5" borderId="0" xfId="0" applyNumberFormat="1" applyFill="1" applyAlignment="1">
      <alignment horizontal="center" vertical="center"/>
    </xf>
    <xf numFmtId="164" fontId="11" fillId="8" borderId="1" xfId="0" applyFont="1" applyFill="1" applyBorder="1"/>
    <xf numFmtId="164" fontId="0" fillId="8" borderId="2" xfId="0" applyFill="1" applyBorder="1"/>
    <xf numFmtId="164" fontId="0" fillId="8" borderId="3" xfId="0" applyFill="1" applyBorder="1"/>
    <xf numFmtId="164" fontId="0" fillId="2" borderId="0" xfId="0" applyFill="1"/>
    <xf numFmtId="164" fontId="0" fillId="2" borderId="0" xfId="0" applyFill="1" applyAlignment="1">
      <alignment horizontal="center" wrapText="1"/>
    </xf>
    <xf numFmtId="164" fontId="4" fillId="0" borderId="0" xfId="0" applyFont="1" applyAlignment="1">
      <alignment wrapText="1"/>
    </xf>
    <xf numFmtId="164" fontId="4" fillId="0" borderId="0" xfId="0" applyFont="1" applyAlignment="1">
      <alignment horizontal="center" wrapText="1"/>
    </xf>
    <xf numFmtId="164" fontId="4" fillId="0" borderId="0" xfId="0" applyFont="1"/>
    <xf numFmtId="164" fontId="0" fillId="2" borderId="0" xfId="0" applyFill="1" applyAlignment="1">
      <alignment horizontal="center"/>
    </xf>
    <xf numFmtId="169" fontId="0" fillId="2" borderId="0" xfId="0" applyNumberFormat="1" applyFill="1" applyAlignment="1">
      <alignment horizontal="center"/>
    </xf>
    <xf numFmtId="164" fontId="3" fillId="4" borderId="0" xfId="0" applyFont="1" applyFill="1"/>
    <xf numFmtId="164" fontId="0" fillId="4" borderId="0" xfId="0" applyFill="1"/>
    <xf numFmtId="171" fontId="0" fillId="0" borderId="0" xfId="0" applyNumberFormat="1" applyAlignment="1">
      <alignment horizontal="left"/>
    </xf>
    <xf numFmtId="164" fontId="6" fillId="0" borderId="0" xfId="1" applyAlignment="1">
      <alignment horizontal="left"/>
    </xf>
    <xf numFmtId="164" fontId="2" fillId="0" borderId="0" xfId="0" applyFont="1"/>
    <xf numFmtId="164" fontId="3" fillId="0" borderId="4" xfId="0" applyFont="1" applyBorder="1" applyAlignment="1">
      <alignment vertical="center"/>
    </xf>
    <xf numFmtId="164" fontId="0" fillId="0" borderId="4" xfId="0" applyBorder="1" applyAlignment="1">
      <alignment vertical="center" wrapText="1"/>
    </xf>
    <xf numFmtId="164" fontId="3" fillId="0" borderId="0" xfId="0" applyFont="1" applyAlignment="1">
      <alignment horizontal="center"/>
    </xf>
    <xf numFmtId="169" fontId="0" fillId="0" borderId="0" xfId="0" applyNumberFormat="1" applyAlignment="1">
      <alignment horizontal="center"/>
    </xf>
    <xf numFmtId="164" fontId="4" fillId="4" borderId="0" xfId="0" applyFont="1" applyFill="1"/>
    <xf numFmtId="164" fontId="4" fillId="0" borderId="0" xfId="0" applyFont="1" applyAlignment="1">
      <alignment horizontal="center"/>
    </xf>
    <xf numFmtId="168" fontId="0" fillId="2" borderId="0" xfId="0" applyNumberFormat="1" applyFill="1" applyAlignment="1">
      <alignment horizontal="center"/>
    </xf>
    <xf numFmtId="168" fontId="4" fillId="0" borderId="0" xfId="0" applyNumberFormat="1" applyFont="1"/>
    <xf numFmtId="0" fontId="0" fillId="2" borderId="0" xfId="0" applyNumberFormat="1" applyFill="1" applyAlignment="1">
      <alignment horizontal="center"/>
    </xf>
    <xf numFmtId="164" fontId="0" fillId="0" borderId="0" xfId="0" applyAlignment="1">
      <alignment vertical="center" wrapText="1"/>
    </xf>
    <xf numFmtId="164" fontId="0" fillId="0" borderId="0" xfId="0" applyAlignment="1">
      <alignment horizontal="center" vertical="center"/>
    </xf>
    <xf numFmtId="164" fontId="0" fillId="3" borderId="0" xfId="0" applyFill="1" applyAlignment="1">
      <alignment horizontal="center" wrapText="1"/>
    </xf>
    <xf numFmtId="167" fontId="7" fillId="8" borderId="0" xfId="0" applyNumberFormat="1" applyFont="1" applyFill="1" applyAlignment="1">
      <alignment horizontal="center" vertical="center" wrapText="1"/>
    </xf>
    <xf numFmtId="164" fontId="0" fillId="0" borderId="0" xfId="0" applyAlignment="1">
      <alignment horizontal="center" vertical="center"/>
    </xf>
    <xf numFmtId="169" fontId="0" fillId="9" borderId="0" xfId="0" applyNumberFormat="1" applyFill="1" applyAlignment="1">
      <alignment horizontal="center"/>
    </xf>
    <xf numFmtId="164" fontId="0" fillId="0" borderId="5" xfId="0" applyBorder="1"/>
    <xf numFmtId="164" fontId="0" fillId="0" borderId="0" xfId="0" applyBorder="1"/>
    <xf numFmtId="164" fontId="0" fillId="0" borderId="6" xfId="0" applyBorder="1"/>
    <xf numFmtId="171" fontId="0" fillId="0" borderId="4" xfId="0" applyNumberFormat="1" applyBorder="1" applyAlignment="1">
      <alignment horizontal="center"/>
    </xf>
    <xf numFmtId="164" fontId="0" fillId="0" borderId="4" xfId="0" applyBorder="1"/>
    <xf numFmtId="171" fontId="0" fillId="0" borderId="4" xfId="0" applyNumberFormat="1" applyBorder="1" applyAlignment="1">
      <alignment horizontal="center" vertical="center"/>
    </xf>
    <xf numFmtId="164" fontId="0" fillId="0" borderId="4" xfId="0" applyBorder="1" applyAlignment="1">
      <alignment wrapText="1"/>
    </xf>
    <xf numFmtId="164" fontId="3" fillId="0" borderId="7" xfId="0" applyFont="1" applyBorder="1" applyAlignment="1">
      <alignment horizontal="center" vertical="center"/>
    </xf>
    <xf numFmtId="164" fontId="3" fillId="0" borderId="8" xfId="0" applyFont="1" applyBorder="1" applyAlignment="1">
      <alignment horizontal="center" wrapText="1"/>
    </xf>
    <xf numFmtId="164" fontId="3" fillId="0" borderId="9" xfId="0" applyFont="1" applyBorder="1" applyAlignment="1">
      <alignment horizontal="center" vertical="center"/>
    </xf>
    <xf numFmtId="164" fontId="3" fillId="0" borderId="8" xfId="0" applyFont="1" applyBorder="1" applyAlignment="1">
      <alignment horizontal="center" vertical="center" wrapText="1"/>
    </xf>
    <xf numFmtId="169" fontId="0" fillId="0" borderId="4" xfId="0" applyNumberFormat="1" applyBorder="1" applyAlignment="1">
      <alignment horizontal="center"/>
    </xf>
    <xf numFmtId="164" fontId="6" fillId="0" borderId="4" xfId="1" applyBorder="1" applyAlignment="1">
      <alignment horizontal="left"/>
    </xf>
    <xf numFmtId="169" fontId="0" fillId="0" borderId="4" xfId="0" applyNumberFormat="1" applyBorder="1" applyAlignment="1">
      <alignment horizontal="center" vertical="center"/>
    </xf>
    <xf numFmtId="9" fontId="0" fillId="0" borderId="4" xfId="2" applyFont="1" applyBorder="1"/>
    <xf numFmtId="164" fontId="3" fillId="0" borderId="0" xfId="0" applyFont="1" applyAlignment="1">
      <alignment vertical="center"/>
    </xf>
    <xf numFmtId="164" fontId="6" fillId="0" borderId="0" xfId="1" applyBorder="1" applyAlignment="1">
      <alignment vertical="center"/>
    </xf>
    <xf numFmtId="164" fontId="0" fillId="0" borderId="4" xfId="0" applyFill="1" applyBorder="1" applyAlignment="1">
      <alignment vertical="center"/>
    </xf>
    <xf numFmtId="164" fontId="0" fillId="0" borderId="4" xfId="0" applyBorder="1" applyAlignment="1">
      <alignment vertical="center"/>
    </xf>
    <xf numFmtId="164" fontId="0" fillId="0" borderId="0" xfId="0" applyFill="1" applyAlignment="1">
      <alignment horizontal="left"/>
    </xf>
    <xf numFmtId="164" fontId="0" fillId="0" borderId="0" xfId="0" applyFill="1" applyAlignment="1">
      <alignment horizontal="center"/>
    </xf>
    <xf numFmtId="169" fontId="0" fillId="0" borderId="5" xfId="0" applyNumberFormat="1" applyBorder="1" applyAlignment="1">
      <alignment horizontal="center" vertical="center"/>
    </xf>
    <xf numFmtId="169" fontId="0" fillId="0" borderId="0" xfId="0" applyNumberFormat="1" applyBorder="1" applyAlignment="1">
      <alignment horizontal="center" vertical="center"/>
    </xf>
    <xf numFmtId="169" fontId="0" fillId="0" borderId="6" xfId="0" applyNumberFormat="1" applyBorder="1" applyAlignment="1">
      <alignment horizontal="center" vertical="center"/>
    </xf>
    <xf numFmtId="164" fontId="6" fillId="0" borderId="5" xfId="1" applyBorder="1" applyAlignment="1">
      <alignment horizontal="left" vertical="center"/>
    </xf>
    <xf numFmtId="164" fontId="6" fillId="0" borderId="0" xfId="1" applyBorder="1" applyAlignment="1">
      <alignment horizontal="left" vertical="center"/>
    </xf>
    <xf numFmtId="164" fontId="6" fillId="0" borderId="6" xfId="1" applyBorder="1" applyAlignment="1">
      <alignment horizontal="left" vertical="center"/>
    </xf>
    <xf numFmtId="164" fontId="0" fillId="0" borderId="4" xfId="0" applyBorder="1" applyAlignment="1">
      <alignment horizontal="left" vertical="center" wrapText="1"/>
    </xf>
    <xf numFmtId="171" fontId="0" fillId="0" borderId="5" xfId="0" applyNumberFormat="1" applyBorder="1" applyAlignment="1">
      <alignment horizontal="center" vertical="center"/>
    </xf>
    <xf numFmtId="171" fontId="0" fillId="0" borderId="0" xfId="0" applyNumberFormat="1" applyBorder="1" applyAlignment="1">
      <alignment horizontal="center" vertical="center"/>
    </xf>
    <xf numFmtId="171" fontId="0" fillId="0" borderId="6" xfId="0" applyNumberFormat="1" applyBorder="1" applyAlignment="1">
      <alignment horizontal="center" vertical="center"/>
    </xf>
    <xf numFmtId="164" fontId="0" fillId="0" borderId="0" xfId="0" applyAlignment="1">
      <alignment horizontal="center" vertical="center"/>
    </xf>
    <xf numFmtId="164" fontId="0" fillId="0" borderId="0" xfId="0" applyAlignment="1">
      <alignment horizontal="left" vertical="center" wrapText="1"/>
    </xf>
    <xf numFmtId="164" fontId="0" fillId="0" borderId="0" xfId="0" applyAlignment="1">
      <alignment horizontal="left" wrapText="1"/>
    </xf>
    <xf numFmtId="164" fontId="3" fillId="7" borderId="0" xfId="0" applyFont="1" applyFill="1" applyAlignment="1">
      <alignment horizontal="center" vertical="center" wrapText="1"/>
    </xf>
    <xf numFmtId="164" fontId="3" fillId="4" borderId="0" xfId="0" applyFont="1" applyFill="1" applyAlignment="1">
      <alignment horizontal="center" vertical="center" wrapText="1"/>
    </xf>
    <xf numFmtId="164" fontId="3" fillId="4" borderId="0" xfId="0" applyFont="1" applyFill="1" applyAlignment="1">
      <alignment horizontal="left" vertical="center"/>
    </xf>
    <xf numFmtId="164" fontId="4" fillId="0" borderId="0" xfId="0" applyFont="1" applyAlignment="1">
      <alignment horizontal="center" vertical="center" wrapText="1"/>
    </xf>
    <xf numFmtId="164" fontId="4" fillId="0" borderId="0" xfId="0" applyFont="1" applyAlignment="1">
      <alignment horizontal="center" vertical="center"/>
    </xf>
    <xf numFmtId="164" fontId="3" fillId="0" borderId="0" xfId="0" applyFont="1" applyFill="1" applyAlignment="1">
      <alignment horizontal="center" vertical="center" wrapText="1"/>
    </xf>
    <xf numFmtId="164" fontId="3" fillId="6" borderId="0" xfId="0" applyFont="1" applyFill="1" applyAlignment="1">
      <alignment horizontal="center" vertical="center" wrapText="1"/>
    </xf>
    <xf numFmtId="165" fontId="3" fillId="7" borderId="0" xfId="0" applyNumberFormat="1" applyFont="1" applyFill="1" applyAlignment="1">
      <alignment horizontal="center" vertical="center" wrapText="1"/>
    </xf>
    <xf numFmtId="164" fontId="2" fillId="0" borderId="0" xfId="0" applyFont="1" applyFill="1"/>
    <xf numFmtId="164" fontId="3" fillId="0" borderId="7" xfId="0" applyFont="1" applyBorder="1" applyAlignment="1">
      <alignment vertical="center" wrapText="1"/>
    </xf>
    <xf numFmtId="164" fontId="6" fillId="0" borderId="4" xfId="1" applyBorder="1" applyAlignment="1">
      <alignment horizontal="left" vertical="center"/>
    </xf>
  </cellXfs>
  <cellStyles count="3">
    <cellStyle name="Hyperlink" xfId="1" builtinId="8"/>
    <cellStyle name="Normal" xfId="0" builtinId="0"/>
    <cellStyle name="Percent 2" xfId="2" xr:uid="{0D3AEE4D-406B-4DBC-A952-324E5E351D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adam.mantzos@networkrail.co.uk" TargetMode="External"/><Relationship Id="rId7" Type="http://schemas.openxmlformats.org/officeDocument/2006/relationships/hyperlink" Target="mailto:Nicholas.prag@networkrail.co.uk" TargetMode="External"/><Relationship Id="rId2" Type="http://schemas.openxmlformats.org/officeDocument/2006/relationships/hyperlink" Target="mailto:Nicholas.prag@networkrail.co.uk" TargetMode="External"/><Relationship Id="rId1" Type="http://schemas.openxmlformats.org/officeDocument/2006/relationships/hyperlink" Target="mailto:adam.mantzos@networkrail.co.uk" TargetMode="External"/><Relationship Id="rId6" Type="http://schemas.openxmlformats.org/officeDocument/2006/relationships/hyperlink" Target="mailto:Nicholas.prag@networkrail.co.uk" TargetMode="External"/><Relationship Id="rId5" Type="http://schemas.openxmlformats.org/officeDocument/2006/relationships/hyperlink" Target="mailto:Nicholas.prag@networkrail.co.uk" TargetMode="External"/><Relationship Id="rId4" Type="http://schemas.openxmlformats.org/officeDocument/2006/relationships/hyperlink" Target="mailto:adam.mantzos@networkrail.co.uk"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file:///C:\nprag\AppData\Local\Microsoft\Windows\INetCache\Content.Outlook\F057DGUB\Vehicle%20characteristics\Operator%20consultation\Operator%20responses\XC%20220%20and%20221s" TargetMode="External"/><Relationship Id="rId7" Type="http://schemas.openxmlformats.org/officeDocument/2006/relationships/comments" Target="../comments2.xml"/><Relationship Id="rId2" Type="http://schemas.openxmlformats.org/officeDocument/2006/relationships/hyperlink" Target="file:///C:\nprag\AppData\Local\Microsoft\Windows\INetCache\Content.Outlook\F057DGUB\Vehicle%20characteristics\Operator%20consultation\Operator%20responses\700%20T%20Gamma%20Values" TargetMode="External"/><Relationship Id="rId1" Type="http://schemas.openxmlformats.org/officeDocument/2006/relationships/hyperlink" Target="file:///C:\nprag\AppData\Local\Microsoft\Windows\INetCache\Content.Outlook\F057DGUB\Vehicle%20characteristics\Operator%20consultation\Operator%20responses\700%20T%20Gamma%20Values"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file:///C:\Users\adamm\Downloads\Vehicle%20characteristics\Operator%20consultation\Operator%20responses\TfW%20Mk4%20and%2067%20-%20110mph\RE_%20PR23%20VUC%20recalibration.ms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0EA99-F264-4357-A8EB-6D47528C5699}">
  <dimension ref="B2:G29"/>
  <sheetViews>
    <sheetView showGridLines="0" workbookViewId="0">
      <pane xSplit="4" ySplit="8" topLeftCell="E9" activePane="bottomRight" state="frozen"/>
      <selection pane="topRight" activeCell="E1" sqref="E1"/>
      <selection pane="bottomLeft" activeCell="A9" sqref="A9"/>
      <selection pane="bottomRight" activeCell="E9" sqref="E9:F9"/>
    </sheetView>
  </sheetViews>
  <sheetFormatPr defaultRowHeight="12" x14ac:dyDescent="0.3"/>
  <cols>
    <col min="1" max="2" width="3.33203125" customWidth="1"/>
    <col min="3" max="3" width="9.6640625" customWidth="1"/>
    <col min="4" max="4" width="30" customWidth="1"/>
    <col min="5" max="5" width="78" customWidth="1"/>
    <col min="6" max="6" width="57.6640625" customWidth="1"/>
    <col min="7" max="7" width="77.33203125" customWidth="1"/>
  </cols>
  <sheetData>
    <row r="2" spans="2:7" x14ac:dyDescent="0.3">
      <c r="B2" s="56" t="s">
        <v>771</v>
      </c>
      <c r="C2" s="57"/>
      <c r="D2" s="57"/>
    </row>
    <row r="3" spans="2:7" x14ac:dyDescent="0.3">
      <c r="C3" t="s">
        <v>772</v>
      </c>
      <c r="E3" t="s">
        <v>841</v>
      </c>
    </row>
    <row r="4" spans="2:7" ht="16.5" customHeight="1" x14ac:dyDescent="0.3">
      <c r="C4" t="s">
        <v>773</v>
      </c>
      <c r="E4" s="58">
        <v>45274</v>
      </c>
      <c r="F4" s="58"/>
    </row>
    <row r="5" spans="2:7" x14ac:dyDescent="0.3">
      <c r="C5" t="s">
        <v>774</v>
      </c>
      <c r="E5" s="100" t="s">
        <v>845</v>
      </c>
      <c r="F5" s="59"/>
    </row>
    <row r="6" spans="2:7" x14ac:dyDescent="0.3">
      <c r="E6" s="101"/>
    </row>
    <row r="7" spans="2:7" x14ac:dyDescent="0.3">
      <c r="B7" s="56" t="s">
        <v>776</v>
      </c>
      <c r="C7" s="57"/>
      <c r="D7" s="57"/>
      <c r="E7" s="101"/>
    </row>
    <row r="8" spans="2:7" ht="2" customHeight="1" x14ac:dyDescent="0.3">
      <c r="C8" s="60" t="s">
        <v>777</v>
      </c>
      <c r="D8" s="60"/>
      <c r="E8" s="102"/>
      <c r="F8" s="60"/>
      <c r="G8" s="60" t="s">
        <v>778</v>
      </c>
    </row>
    <row r="9" spans="2:7" ht="24" customHeight="1" x14ac:dyDescent="0.3">
      <c r="C9" s="61" t="s">
        <v>779</v>
      </c>
      <c r="D9" s="61"/>
      <c r="E9" s="103" t="s">
        <v>780</v>
      </c>
      <c r="F9" s="103"/>
      <c r="G9" s="62" t="s">
        <v>781</v>
      </c>
    </row>
    <row r="10" spans="2:7" ht="155.5" customHeight="1" x14ac:dyDescent="0.3">
      <c r="C10" s="61" t="s">
        <v>836</v>
      </c>
      <c r="D10" s="61"/>
      <c r="E10" s="103" t="s">
        <v>842</v>
      </c>
      <c r="F10" s="103"/>
      <c r="G10" s="62" t="s">
        <v>837</v>
      </c>
    </row>
    <row r="11" spans="2:7" ht="24" x14ac:dyDescent="0.3">
      <c r="C11" s="61" t="s">
        <v>782</v>
      </c>
      <c r="D11" s="61"/>
      <c r="E11" s="103" t="s">
        <v>783</v>
      </c>
      <c r="F11" s="103"/>
      <c r="G11" s="62" t="s">
        <v>784</v>
      </c>
    </row>
    <row r="14" spans="2:7" x14ac:dyDescent="0.3">
      <c r="B14" s="56" t="s">
        <v>785</v>
      </c>
      <c r="C14" s="57"/>
      <c r="D14" s="57"/>
    </row>
    <row r="15" spans="2:7" x14ac:dyDescent="0.3">
      <c r="C15" s="63" t="s">
        <v>786</v>
      </c>
      <c r="D15" s="63" t="s">
        <v>773</v>
      </c>
      <c r="E15" s="5" t="s">
        <v>787</v>
      </c>
      <c r="G15" s="5" t="s">
        <v>774</v>
      </c>
    </row>
    <row r="16" spans="2:7" x14ac:dyDescent="0.3">
      <c r="C16" s="87">
        <v>1</v>
      </c>
      <c r="D16" s="79">
        <v>44757</v>
      </c>
      <c r="E16" s="80" t="s">
        <v>788</v>
      </c>
      <c r="F16" s="80"/>
      <c r="G16" s="88" t="s">
        <v>775</v>
      </c>
    </row>
    <row r="17" spans="3:7" x14ac:dyDescent="0.3">
      <c r="C17" s="87">
        <v>1.1000000000000001</v>
      </c>
      <c r="D17" s="79">
        <v>44767</v>
      </c>
      <c r="E17" s="80" t="s">
        <v>789</v>
      </c>
      <c r="F17" s="80"/>
      <c r="G17" s="88" t="s">
        <v>775</v>
      </c>
    </row>
    <row r="18" spans="3:7" x14ac:dyDescent="0.3">
      <c r="C18" s="87">
        <v>1.2</v>
      </c>
      <c r="D18" s="79">
        <v>44774</v>
      </c>
      <c r="E18" s="80" t="s">
        <v>790</v>
      </c>
      <c r="F18" s="80"/>
      <c r="G18" s="88" t="s">
        <v>775</v>
      </c>
    </row>
    <row r="19" spans="3:7" x14ac:dyDescent="0.3">
      <c r="C19" s="87">
        <v>1.3</v>
      </c>
      <c r="D19" s="79">
        <v>44781</v>
      </c>
      <c r="E19" s="80" t="s">
        <v>791</v>
      </c>
      <c r="F19" s="80"/>
      <c r="G19" s="88" t="s">
        <v>775</v>
      </c>
    </row>
    <row r="20" spans="3:7" x14ac:dyDescent="0.3">
      <c r="C20" s="87">
        <v>1.4</v>
      </c>
      <c r="D20" s="79" t="s">
        <v>792</v>
      </c>
      <c r="E20" s="80" t="s">
        <v>793</v>
      </c>
      <c r="F20" s="80"/>
      <c r="G20" s="88" t="s">
        <v>845</v>
      </c>
    </row>
    <row r="21" spans="3:7" x14ac:dyDescent="0.3">
      <c r="C21" s="87">
        <v>1.5</v>
      </c>
      <c r="D21" s="79" t="s">
        <v>794</v>
      </c>
      <c r="E21" s="80" t="s">
        <v>826</v>
      </c>
      <c r="F21" s="80"/>
      <c r="G21" s="88" t="s">
        <v>845</v>
      </c>
    </row>
    <row r="22" spans="3:7" ht="24" x14ac:dyDescent="0.3">
      <c r="C22" s="89">
        <v>2</v>
      </c>
      <c r="D22" s="81" t="s">
        <v>827</v>
      </c>
      <c r="E22" s="82" t="s">
        <v>832</v>
      </c>
      <c r="F22" s="90"/>
      <c r="G22" s="120" t="s">
        <v>845</v>
      </c>
    </row>
    <row r="23" spans="3:7" x14ac:dyDescent="0.3">
      <c r="C23" s="97">
        <v>2.2000000000000002</v>
      </c>
      <c r="D23" s="104" t="s">
        <v>824</v>
      </c>
      <c r="E23" s="76" t="s">
        <v>825</v>
      </c>
      <c r="F23" s="76"/>
      <c r="G23" s="100" t="s">
        <v>845</v>
      </c>
    </row>
    <row r="24" spans="3:7" x14ac:dyDescent="0.3">
      <c r="C24" s="98"/>
      <c r="D24" s="105"/>
      <c r="E24" s="77" t="s">
        <v>833</v>
      </c>
      <c r="F24" s="77"/>
      <c r="G24" s="101"/>
    </row>
    <row r="25" spans="3:7" x14ac:dyDescent="0.3">
      <c r="C25" s="98"/>
      <c r="D25" s="105"/>
      <c r="E25" s="77" t="s">
        <v>834</v>
      </c>
      <c r="F25" s="77"/>
      <c r="G25" s="101"/>
    </row>
    <row r="26" spans="3:7" x14ac:dyDescent="0.3">
      <c r="C26" s="99"/>
      <c r="D26" s="106"/>
      <c r="E26" s="78" t="s">
        <v>835</v>
      </c>
      <c r="F26" s="78"/>
      <c r="G26" s="102"/>
    </row>
    <row r="27" spans="3:7" ht="24.5" customHeight="1" x14ac:dyDescent="0.3">
      <c r="C27" s="89">
        <v>2.4</v>
      </c>
      <c r="D27" s="81" t="s">
        <v>840</v>
      </c>
      <c r="E27" s="93" t="s">
        <v>846</v>
      </c>
      <c r="F27" s="94"/>
      <c r="G27" s="120" t="s">
        <v>845</v>
      </c>
    </row>
    <row r="28" spans="3:7" x14ac:dyDescent="0.3">
      <c r="C28" s="64"/>
      <c r="G28" s="92"/>
    </row>
    <row r="29" spans="3:7" x14ac:dyDescent="0.3">
      <c r="C29" s="64"/>
      <c r="G29" s="92"/>
    </row>
  </sheetData>
  <mergeCells count="7">
    <mergeCell ref="E5:E8"/>
    <mergeCell ref="C23:C26"/>
    <mergeCell ref="G23:G26"/>
    <mergeCell ref="E9:F9"/>
    <mergeCell ref="E10:F10"/>
    <mergeCell ref="E11:F11"/>
    <mergeCell ref="D23:D26"/>
  </mergeCells>
  <hyperlinks>
    <hyperlink ref="G16" r:id="rId1" xr:uid="{2E032827-2DD6-4FD6-ACC0-85AFC1B889ED}"/>
    <hyperlink ref="G21" r:id="rId2" xr:uid="{1F242FC5-DF93-46F9-AABC-885E72E54F13}"/>
    <hyperlink ref="G18:G19" r:id="rId3" display="adam.mantzos@networkrail.co.uk" xr:uid="{2F9F35FD-8FF6-4DF6-9DA5-BF9D3FCD6E8D}"/>
    <hyperlink ref="G17" r:id="rId4" xr:uid="{9A7B12B0-DA52-4237-8C69-52FBF418CD5E}"/>
    <hyperlink ref="G20" r:id="rId5" xr:uid="{A71FD9AD-8E85-4C87-80ED-402D8D5C647F}"/>
    <hyperlink ref="G22" r:id="rId6" xr:uid="{327FFB92-F5F0-4566-85FA-50C818773223}"/>
    <hyperlink ref="G27" r:id="rId7" xr:uid="{7477460E-081F-469F-AC46-337249B81F30}"/>
  </hyperlinks>
  <pageMargins left="0.7" right="0.7" top="0.75" bottom="0.75" header="0.3" footer="0.3"/>
  <pageSetup paperSize="9" orientation="portrait" r:id="rId8"/>
  <headerFooter>
    <oddHeader>&amp;C&amp;"Calibri"&amp;10&amp;K000000 OFFICIAL&amp;1#_x000D_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5F3F9-E82A-460F-9F76-730957E05187}">
  <dimension ref="B2:G52"/>
  <sheetViews>
    <sheetView showGridLines="0" workbookViewId="0">
      <selection activeCell="G47" sqref="G47"/>
    </sheetView>
  </sheetViews>
  <sheetFormatPr defaultRowHeight="12" x14ac:dyDescent="0.3"/>
  <cols>
    <col min="1" max="3" width="3.33203125" customWidth="1"/>
    <col min="4" max="4" width="26" customWidth="1"/>
    <col min="5" max="5" width="14" customWidth="1"/>
    <col min="6" max="6" width="15.33203125" customWidth="1"/>
    <col min="7" max="7" width="108.109375" customWidth="1"/>
    <col min="8" max="8" width="11" customWidth="1"/>
    <col min="9" max="9" width="5" customWidth="1"/>
  </cols>
  <sheetData>
    <row r="2" spans="2:7" ht="13" x14ac:dyDescent="0.3">
      <c r="B2" s="65" t="s">
        <v>795</v>
      </c>
      <c r="C2" s="57"/>
      <c r="D2" s="57"/>
      <c r="E2" s="57"/>
    </row>
    <row r="4" spans="2:7" x14ac:dyDescent="0.3">
      <c r="C4" s="49" t="s">
        <v>796</v>
      </c>
      <c r="D4" s="49"/>
      <c r="E4" s="49"/>
      <c r="F4" s="49"/>
      <c r="G4" s="49"/>
    </row>
    <row r="6" spans="2:7" ht="13" x14ac:dyDescent="0.3">
      <c r="B6" s="4"/>
      <c r="C6" s="53" t="s">
        <v>797</v>
      </c>
    </row>
    <row r="7" spans="2:7" ht="13" x14ac:dyDescent="0.3">
      <c r="E7" s="66" t="s">
        <v>798</v>
      </c>
    </row>
    <row r="8" spans="2:7" x14ac:dyDescent="0.3">
      <c r="E8" s="67">
        <v>1</v>
      </c>
      <c r="F8" t="s">
        <v>29</v>
      </c>
    </row>
    <row r="9" spans="2:7" x14ac:dyDescent="0.3">
      <c r="E9" s="67">
        <v>0.89</v>
      </c>
      <c r="F9" t="s">
        <v>56</v>
      </c>
    </row>
    <row r="10" spans="2:7" x14ac:dyDescent="0.3">
      <c r="E10" s="67">
        <f>E9</f>
        <v>0.89</v>
      </c>
      <c r="F10" t="s">
        <v>73</v>
      </c>
    </row>
    <row r="11" spans="2:7" x14ac:dyDescent="0.3">
      <c r="E11" s="67">
        <f>E10</f>
        <v>0.89</v>
      </c>
      <c r="F11" t="s">
        <v>119</v>
      </c>
    </row>
    <row r="13" spans="2:7" ht="13" x14ac:dyDescent="0.3">
      <c r="C13" s="53" t="s">
        <v>799</v>
      </c>
    </row>
    <row r="14" spans="2:7" ht="13" x14ac:dyDescent="0.3">
      <c r="D14" s="66" t="s">
        <v>800</v>
      </c>
      <c r="E14" s="66" t="s">
        <v>798</v>
      </c>
      <c r="F14" s="68" t="s">
        <v>801</v>
      </c>
      <c r="G14" s="53" t="s">
        <v>802</v>
      </c>
    </row>
    <row r="15" spans="2:7" x14ac:dyDescent="0.3">
      <c r="D15" s="69">
        <v>0</v>
      </c>
      <c r="E15" s="67">
        <v>1</v>
      </c>
      <c r="F15" s="49" t="s">
        <v>29</v>
      </c>
      <c r="G15" s="49" t="s">
        <v>803</v>
      </c>
    </row>
    <row r="16" spans="2:7" x14ac:dyDescent="0.3">
      <c r="D16" s="54">
        <v>1</v>
      </c>
      <c r="E16" s="67">
        <v>1.0980000000000001</v>
      </c>
      <c r="F16" s="49" t="s">
        <v>804</v>
      </c>
      <c r="G16" s="49" t="s">
        <v>805</v>
      </c>
    </row>
    <row r="17" spans="2:7" x14ac:dyDescent="0.3">
      <c r="D17" s="54">
        <v>2</v>
      </c>
      <c r="E17" s="67">
        <v>1.0580000000000001</v>
      </c>
      <c r="F17" s="49" t="s">
        <v>806</v>
      </c>
      <c r="G17" s="49" t="s">
        <v>807</v>
      </c>
    </row>
    <row r="18" spans="2:7" x14ac:dyDescent="0.3">
      <c r="D18" s="54">
        <v>3</v>
      </c>
      <c r="E18" s="67">
        <v>1.018</v>
      </c>
      <c r="F18" s="49" t="s">
        <v>808</v>
      </c>
      <c r="G18" s="49" t="s">
        <v>809</v>
      </c>
    </row>
    <row r="19" spans="2:7" x14ac:dyDescent="0.3">
      <c r="D19" s="54">
        <v>4</v>
      </c>
      <c r="E19" s="67">
        <v>0.97799999999999998</v>
      </c>
      <c r="F19" s="49" t="s">
        <v>810</v>
      </c>
      <c r="G19" s="49" t="s">
        <v>811</v>
      </c>
    </row>
    <row r="20" spans="2:7" x14ac:dyDescent="0.3">
      <c r="D20" s="54">
        <v>5</v>
      </c>
      <c r="E20" s="67">
        <v>0.93799999999999994</v>
      </c>
      <c r="F20" s="49" t="s">
        <v>812</v>
      </c>
      <c r="G20" s="49" t="s">
        <v>813</v>
      </c>
    </row>
    <row r="21" spans="2:7" x14ac:dyDescent="0.3">
      <c r="D21" s="54">
        <v>6</v>
      </c>
      <c r="E21" s="67">
        <v>0.89800000000000002</v>
      </c>
      <c r="F21" s="49" t="s">
        <v>814</v>
      </c>
      <c r="G21" s="49" t="s">
        <v>815</v>
      </c>
    </row>
    <row r="22" spans="2:7" x14ac:dyDescent="0.3">
      <c r="D22" s="54">
        <v>7</v>
      </c>
      <c r="E22" s="67">
        <v>0.85799999999999998</v>
      </c>
      <c r="F22" s="49" t="s">
        <v>816</v>
      </c>
      <c r="G22" s="49" t="s">
        <v>817</v>
      </c>
    </row>
    <row r="24" spans="2:7" ht="13" x14ac:dyDescent="0.3">
      <c r="B24" s="65" t="s">
        <v>818</v>
      </c>
      <c r="C24" s="57"/>
      <c r="D24" s="57"/>
      <c r="E24" s="57"/>
      <c r="F24" s="57"/>
    </row>
    <row r="25" spans="2:7" ht="26" x14ac:dyDescent="0.3">
      <c r="D25" s="53" t="s">
        <v>16</v>
      </c>
      <c r="E25" s="52" t="s">
        <v>819</v>
      </c>
    </row>
    <row r="26" spans="2:7" x14ac:dyDescent="0.3">
      <c r="E26" s="4" t="s">
        <v>28</v>
      </c>
      <c r="G26" s="5" t="s">
        <v>820</v>
      </c>
    </row>
    <row r="27" spans="2:7" x14ac:dyDescent="0.3">
      <c r="D27" s="49" t="s">
        <v>351</v>
      </c>
      <c r="E27" s="54">
        <v>34</v>
      </c>
      <c r="F27" s="107"/>
      <c r="G27" s="108" t="s">
        <v>821</v>
      </c>
    </row>
    <row r="28" spans="2:7" x14ac:dyDescent="0.3">
      <c r="D28" s="49" t="s">
        <v>329</v>
      </c>
      <c r="E28" s="54">
        <v>16</v>
      </c>
      <c r="F28" s="107"/>
      <c r="G28" s="108"/>
    </row>
    <row r="29" spans="2:7" x14ac:dyDescent="0.3">
      <c r="D29" s="49" t="s">
        <v>336</v>
      </c>
      <c r="E29" s="54">
        <v>24</v>
      </c>
      <c r="F29" s="107"/>
      <c r="G29" s="108"/>
    </row>
    <row r="30" spans="2:7" x14ac:dyDescent="0.3">
      <c r="D30" s="49" t="s">
        <v>358</v>
      </c>
      <c r="E30" s="54">
        <v>25</v>
      </c>
      <c r="F30" s="19"/>
      <c r="G30" s="70"/>
    </row>
    <row r="31" spans="2:7" x14ac:dyDescent="0.3">
      <c r="D31" s="49" t="s">
        <v>331</v>
      </c>
      <c r="E31" s="54">
        <v>29</v>
      </c>
      <c r="F31" s="19"/>
      <c r="G31" s="70"/>
    </row>
    <row r="32" spans="2:7" x14ac:dyDescent="0.3">
      <c r="D32" s="49" t="s">
        <v>348</v>
      </c>
      <c r="E32" s="54">
        <v>25</v>
      </c>
    </row>
    <row r="33" spans="2:5" x14ac:dyDescent="0.3">
      <c r="D33" s="49" t="s">
        <v>332</v>
      </c>
      <c r="E33" s="54">
        <v>33</v>
      </c>
    </row>
    <row r="34" spans="2:5" x14ac:dyDescent="0.3">
      <c r="D34" s="49" t="s">
        <v>354</v>
      </c>
      <c r="E34" s="54">
        <v>24</v>
      </c>
    </row>
    <row r="35" spans="2:5" x14ac:dyDescent="0.3">
      <c r="D35" s="49" t="s">
        <v>338</v>
      </c>
      <c r="E35" s="54">
        <v>27</v>
      </c>
    </row>
    <row r="36" spans="2:5" x14ac:dyDescent="0.3">
      <c r="D36" s="49" t="s">
        <v>362</v>
      </c>
      <c r="E36" s="54">
        <v>31</v>
      </c>
    </row>
    <row r="37" spans="2:5" x14ac:dyDescent="0.3">
      <c r="D37" s="49" t="s">
        <v>363</v>
      </c>
      <c r="E37" s="54">
        <v>31</v>
      </c>
    </row>
    <row r="38" spans="2:5" x14ac:dyDescent="0.3">
      <c r="D38" s="49" t="s">
        <v>349</v>
      </c>
      <c r="E38" s="54">
        <v>38</v>
      </c>
    </row>
    <row r="39" spans="2:5" x14ac:dyDescent="0.3">
      <c r="D39" s="49" t="s">
        <v>350</v>
      </c>
      <c r="E39" s="54">
        <v>30</v>
      </c>
    </row>
    <row r="40" spans="2:5" x14ac:dyDescent="0.3">
      <c r="D40" s="49" t="s">
        <v>364</v>
      </c>
      <c r="E40" s="54">
        <v>18</v>
      </c>
    </row>
    <row r="41" spans="2:5" x14ac:dyDescent="0.3">
      <c r="D41" s="49" t="s">
        <v>357</v>
      </c>
      <c r="E41" s="54">
        <v>25</v>
      </c>
    </row>
    <row r="42" spans="2:5" x14ac:dyDescent="0.3">
      <c r="D42" s="49" t="s">
        <v>341</v>
      </c>
      <c r="E42" s="54">
        <v>78</v>
      </c>
    </row>
    <row r="43" spans="2:5" x14ac:dyDescent="0.3">
      <c r="D43" s="49" t="s">
        <v>333</v>
      </c>
      <c r="E43" s="54">
        <v>25</v>
      </c>
    </row>
    <row r="44" spans="2:5" x14ac:dyDescent="0.3">
      <c r="D44" s="49" t="s">
        <v>334</v>
      </c>
      <c r="E44" s="54">
        <v>23</v>
      </c>
    </row>
    <row r="45" spans="2:5" x14ac:dyDescent="0.3">
      <c r="D45" s="49" t="s">
        <v>365</v>
      </c>
      <c r="E45" s="54">
        <v>78</v>
      </c>
    </row>
    <row r="46" spans="2:5" x14ac:dyDescent="0.3">
      <c r="D46" s="49" t="s">
        <v>342</v>
      </c>
      <c r="E46" s="54">
        <v>25</v>
      </c>
    </row>
    <row r="48" spans="2:5" ht="13" x14ac:dyDescent="0.3">
      <c r="B48" s="65" t="s">
        <v>822</v>
      </c>
      <c r="C48" s="57"/>
      <c r="D48" s="57"/>
      <c r="E48" s="57"/>
    </row>
    <row r="50" spans="4:7" x14ac:dyDescent="0.3">
      <c r="D50" t="s">
        <v>823</v>
      </c>
    </row>
    <row r="51" spans="4:7" x14ac:dyDescent="0.3">
      <c r="D51" s="109" t="s">
        <v>830</v>
      </c>
      <c r="E51" s="109"/>
      <c r="F51" s="109"/>
      <c r="G51" s="109"/>
    </row>
    <row r="52" spans="4:7" x14ac:dyDescent="0.3">
      <c r="D52" s="109"/>
      <c r="E52" s="109"/>
      <c r="F52" s="109"/>
      <c r="G52" s="109"/>
    </row>
  </sheetData>
  <mergeCells count="3">
    <mergeCell ref="F27:F29"/>
    <mergeCell ref="G27:G29"/>
    <mergeCell ref="D51:G52"/>
  </mergeCells>
  <pageMargins left="0.7" right="0.7" top="0.75" bottom="0.75" header="0.3" footer="0.3"/>
  <pageSetup paperSize="9" orientation="portrait" r:id="rId1"/>
  <headerFooter>
    <oddHeader>&amp;C&amp;"Calibri"&amp;10&amp;K000000 OFFICIAL&amp;1#_x000D_</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951FC-A473-4CA8-9537-7DDC16AD478C}">
  <dimension ref="B1:AB1901"/>
  <sheetViews>
    <sheetView showGridLines="0" zoomScale="90" zoomScaleNormal="90" workbookViewId="0">
      <pane xSplit="7" ySplit="11" topLeftCell="H185" activePane="bottomRight" state="frozen"/>
      <selection pane="topRight" activeCell="I1" sqref="I1"/>
      <selection pane="bottomLeft" activeCell="A12" sqref="A12"/>
      <selection pane="bottomRight" activeCell="E1915" sqref="E1915"/>
    </sheetView>
  </sheetViews>
  <sheetFormatPr defaultRowHeight="12" x14ac:dyDescent="0.3"/>
  <cols>
    <col min="1" max="1" width="3.88671875" customWidth="1"/>
    <col min="2" max="2" width="23.109375" style="4" customWidth="1"/>
    <col min="3" max="3" width="15.33203125" hidden="1" customWidth="1"/>
    <col min="4" max="4" width="12.6640625" customWidth="1"/>
    <col min="5" max="5" width="10.33203125" bestFit="1" customWidth="1"/>
    <col min="6" max="6" width="13.33203125" customWidth="1"/>
    <col min="7" max="7" width="23.33203125" customWidth="1"/>
    <col min="8" max="8" width="31.44140625" customWidth="1"/>
    <col min="9" max="9" width="9.77734375" customWidth="1"/>
    <col min="10" max="10" width="9.44140625" bestFit="1" customWidth="1"/>
    <col min="11" max="11" width="12.6640625" customWidth="1"/>
    <col min="12" max="12" width="12.44140625" customWidth="1"/>
    <col min="13" max="16" width="10.109375" customWidth="1"/>
    <col min="17" max="17" width="10.109375" style="2" customWidth="1"/>
    <col min="18" max="27" width="10.109375" customWidth="1"/>
    <col min="28" max="28" width="15" style="3" customWidth="1"/>
  </cols>
  <sheetData>
    <row r="1" spans="2:28" x14ac:dyDescent="0.3">
      <c r="Q1"/>
      <c r="AB1"/>
    </row>
    <row r="3" spans="2:28" x14ac:dyDescent="0.3">
      <c r="C3" s="1" t="s">
        <v>0</v>
      </c>
    </row>
    <row r="4" spans="2:28" x14ac:dyDescent="0.3">
      <c r="C4" s="5" t="s">
        <v>1</v>
      </c>
    </row>
    <row r="5" spans="2:28" ht="12.5" thickBot="1" x14ac:dyDescent="0.35">
      <c r="D5" s="115"/>
      <c r="E5" s="115"/>
      <c r="F5" s="115"/>
      <c r="G5" s="115"/>
    </row>
    <row r="6" spans="2:28" ht="24" x14ac:dyDescent="0.3">
      <c r="B6" s="86" t="s">
        <v>838</v>
      </c>
      <c r="D6" s="115"/>
      <c r="E6" s="115"/>
      <c r="F6" s="115"/>
      <c r="G6" s="115"/>
      <c r="H6" s="111" t="s">
        <v>2</v>
      </c>
      <c r="I6" s="6"/>
      <c r="J6" s="7" t="s">
        <v>3</v>
      </c>
      <c r="K6" s="116" t="s">
        <v>4</v>
      </c>
      <c r="L6" s="116"/>
      <c r="M6" s="116"/>
      <c r="N6" s="116"/>
      <c r="O6" s="116"/>
      <c r="P6" s="111" t="s">
        <v>5</v>
      </c>
      <c r="Q6" s="117" t="s">
        <v>6</v>
      </c>
      <c r="R6" s="111" t="s">
        <v>7</v>
      </c>
      <c r="S6" s="110" t="s">
        <v>8</v>
      </c>
      <c r="T6" s="111" t="s">
        <v>9</v>
      </c>
      <c r="U6" s="8" t="s">
        <v>3</v>
      </c>
      <c r="V6" s="8"/>
      <c r="W6" s="8"/>
      <c r="X6" s="8"/>
      <c r="Y6" s="8"/>
      <c r="Z6" s="7" t="s">
        <v>4</v>
      </c>
      <c r="AA6" s="110" t="s">
        <v>10</v>
      </c>
      <c r="AB6" s="112" t="s">
        <v>11</v>
      </c>
    </row>
    <row r="7" spans="2:28" ht="42.65" customHeight="1" thickBot="1" x14ac:dyDescent="0.35">
      <c r="B7" s="85">
        <f>COUNTA(D12:D1901)</f>
        <v>1890</v>
      </c>
      <c r="C7" s="113" t="s">
        <v>12</v>
      </c>
      <c r="D7" s="113" t="s">
        <v>13</v>
      </c>
      <c r="E7" s="113" t="s">
        <v>14</v>
      </c>
      <c r="F7" s="113" t="s">
        <v>15</v>
      </c>
      <c r="G7" s="114" t="s">
        <v>16</v>
      </c>
      <c r="H7" s="111"/>
      <c r="I7" s="6" t="s">
        <v>17</v>
      </c>
      <c r="J7" s="111" t="s">
        <v>5</v>
      </c>
      <c r="K7" s="110" t="s">
        <v>18</v>
      </c>
      <c r="L7" s="110" t="s">
        <v>19</v>
      </c>
      <c r="M7" s="110" t="s">
        <v>20</v>
      </c>
      <c r="N7" s="110" t="s">
        <v>21</v>
      </c>
      <c r="O7" s="110" t="s">
        <v>5</v>
      </c>
      <c r="P7" s="111"/>
      <c r="Q7" s="117"/>
      <c r="R7" s="111"/>
      <c r="S7" s="110"/>
      <c r="T7" s="111"/>
      <c r="U7" s="9" t="s">
        <v>22</v>
      </c>
      <c r="V7" s="9" t="s">
        <v>23</v>
      </c>
      <c r="W7" s="9" t="s">
        <v>24</v>
      </c>
      <c r="X7" s="9" t="s">
        <v>25</v>
      </c>
      <c r="Y7" s="9" t="s">
        <v>10</v>
      </c>
      <c r="Z7" s="111" t="s">
        <v>10</v>
      </c>
      <c r="AA7" s="110"/>
      <c r="AB7" s="112"/>
    </row>
    <row r="8" spans="2:28" ht="12.5" thickBot="1" x14ac:dyDescent="0.35">
      <c r="C8" s="113"/>
      <c r="D8" s="113"/>
      <c r="E8" s="113"/>
      <c r="F8" s="113"/>
      <c r="G8" s="114"/>
      <c r="H8" s="111"/>
      <c r="I8" s="6"/>
      <c r="J8" s="111"/>
      <c r="K8" s="110"/>
      <c r="L8" s="110"/>
      <c r="M8" s="110"/>
      <c r="N8" s="110"/>
      <c r="O8" s="110"/>
      <c r="P8" s="111"/>
      <c r="Q8" s="117"/>
      <c r="R8" s="111"/>
      <c r="S8" s="110"/>
      <c r="T8" s="111"/>
      <c r="U8" s="9"/>
      <c r="V8" s="9"/>
      <c r="W8" s="9"/>
      <c r="X8" s="9"/>
      <c r="Y8" s="9"/>
      <c r="Z8" s="111"/>
      <c r="AA8" s="110"/>
      <c r="AB8" s="112"/>
    </row>
    <row r="9" spans="2:28" ht="24" x14ac:dyDescent="0.3">
      <c r="B9" s="84" t="s">
        <v>829</v>
      </c>
      <c r="I9" s="4">
        <f>SUM(I12:I1901)</f>
        <v>0</v>
      </c>
      <c r="J9" s="10"/>
      <c r="K9" s="10"/>
      <c r="L9" s="10"/>
      <c r="M9" s="10"/>
      <c r="N9" s="10"/>
      <c r="O9" s="10"/>
      <c r="P9" s="10"/>
      <c r="Q9" s="11" t="s">
        <v>26</v>
      </c>
      <c r="R9" s="12"/>
      <c r="S9" s="12" t="s">
        <v>27</v>
      </c>
      <c r="T9" s="12" t="s">
        <v>27</v>
      </c>
      <c r="U9" s="12" t="s">
        <v>28</v>
      </c>
      <c r="V9" s="12" t="s">
        <v>28</v>
      </c>
      <c r="W9" s="12" t="s">
        <v>28</v>
      </c>
      <c r="X9" s="12" t="s">
        <v>28</v>
      </c>
      <c r="Y9" s="12" t="s">
        <v>28</v>
      </c>
      <c r="Z9" s="12" t="s">
        <v>28</v>
      </c>
      <c r="AA9" s="12" t="s">
        <v>28</v>
      </c>
      <c r="AB9" s="13"/>
    </row>
    <row r="10" spans="2:28" ht="24" customHeight="1" thickBot="1" x14ac:dyDescent="0.35">
      <c r="B10" s="85">
        <f>COUNTIF(B12:B1901,"Yes")</f>
        <v>21</v>
      </c>
      <c r="C10" s="4">
        <f>COUNTA(C12:C9023)</f>
        <v>1890</v>
      </c>
      <c r="J10" s="10"/>
      <c r="K10" s="10"/>
      <c r="L10" s="10"/>
      <c r="M10" s="10"/>
      <c r="N10" s="10"/>
      <c r="O10" s="10"/>
      <c r="P10" s="10"/>
      <c r="Q10" s="14"/>
      <c r="R10" s="10"/>
      <c r="S10" s="10"/>
      <c r="T10" s="10"/>
      <c r="U10" s="10"/>
      <c r="V10" s="10"/>
      <c r="W10" s="10"/>
      <c r="X10" s="10"/>
      <c r="Y10" s="10"/>
      <c r="Z10" s="10"/>
      <c r="AA10" s="10"/>
      <c r="AB10" s="15"/>
    </row>
    <row r="11" spans="2:28" x14ac:dyDescent="0.3">
      <c r="H11" s="17"/>
      <c r="I11" s="17"/>
      <c r="J11" s="17"/>
      <c r="K11" s="17"/>
      <c r="L11" s="17"/>
      <c r="M11" s="17"/>
      <c r="N11" s="17"/>
      <c r="O11" s="17"/>
      <c r="P11" s="17"/>
      <c r="Q11" s="18"/>
      <c r="R11" s="17"/>
      <c r="S11" s="17"/>
      <c r="T11" s="12"/>
      <c r="U11" s="12"/>
      <c r="V11" s="12"/>
      <c r="W11" s="12"/>
      <c r="X11" s="12"/>
      <c r="Y11" s="12"/>
      <c r="Z11" s="12"/>
      <c r="AA11" s="12"/>
      <c r="AB11" s="16"/>
    </row>
    <row r="12" spans="2:28" x14ac:dyDescent="0.3">
      <c r="B12" s="71" t="s">
        <v>843</v>
      </c>
      <c r="C12" s="20" t="str">
        <f t="shared" ref="C12:C75" si="0">D12&amp;" "&amp;E12&amp;" "&amp;F12&amp;IF(D12="Freight"," "&amp;G12,"")</f>
        <v>Passenger Loco 25/3</v>
      </c>
      <c r="D12" s="21" t="s">
        <v>3</v>
      </c>
      <c r="E12" s="21" t="s">
        <v>29</v>
      </c>
      <c r="F12" s="22" t="s">
        <v>30</v>
      </c>
      <c r="G12" s="22">
        <v>0</v>
      </c>
      <c r="H12" s="23"/>
      <c r="I12" s="24"/>
      <c r="J12" s="25">
        <v>1</v>
      </c>
      <c r="K12" s="26" t="s">
        <v>31</v>
      </c>
      <c r="L12" s="27" t="s">
        <v>31</v>
      </c>
      <c r="M12" s="25" t="s">
        <v>31</v>
      </c>
      <c r="N12" s="26" t="s">
        <v>31</v>
      </c>
      <c r="O12" s="25" t="str">
        <f t="shared" ref="O12:O75" si="1">IF(N12="n/a",M12,N12)</f>
        <v>n/a</v>
      </c>
      <c r="P12" s="25">
        <f t="shared" ref="P12:P75" si="2">IF($D12="Passenger",J12,O12)</f>
        <v>1</v>
      </c>
      <c r="Q12" s="28">
        <v>74</v>
      </c>
      <c r="R12" s="29">
        <v>4</v>
      </c>
      <c r="S12" s="18">
        <f t="shared" ref="S12:S75" si="3">Q12/R12</f>
        <v>18.5</v>
      </c>
      <c r="T12" s="28">
        <v>3.5</v>
      </c>
      <c r="U12" s="26">
        <v>90</v>
      </c>
      <c r="V12" s="30"/>
      <c r="W12" s="17">
        <f t="shared" ref="W12:W75" si="4">IF($D12="Passenger",0.021*(MIN(U12,V12)^1.71),"n/a")</f>
        <v>46.128994258700871</v>
      </c>
      <c r="X12" s="30"/>
      <c r="Y12" s="17">
        <f t="shared" ref="Y12:Y75" si="5">IF($D12="Passenger",IF(X12=0,W12,X12),"n/a")</f>
        <v>46.128994258700871</v>
      </c>
      <c r="Z12" s="17" t="s">
        <v>31</v>
      </c>
      <c r="AA12" s="17">
        <f t="shared" ref="AA12:AA75" si="6">IF($D12="Passenger",Y12,Z12)</f>
        <v>46.128994258700871</v>
      </c>
      <c r="AB12" s="31" t="s">
        <v>32</v>
      </c>
    </row>
    <row r="13" spans="2:28" x14ac:dyDescent="0.3">
      <c r="B13" s="74" t="s">
        <v>843</v>
      </c>
      <c r="C13" s="20" t="str">
        <f t="shared" si="0"/>
        <v>Passenger Loco 31/1</v>
      </c>
      <c r="D13" s="21" t="s">
        <v>3</v>
      </c>
      <c r="E13" s="21" t="s">
        <v>29</v>
      </c>
      <c r="F13" s="22" t="s">
        <v>33</v>
      </c>
      <c r="G13" s="22">
        <v>0</v>
      </c>
      <c r="H13" s="23"/>
      <c r="I13" s="24"/>
      <c r="J13" s="25">
        <v>1</v>
      </c>
      <c r="K13" s="26" t="s">
        <v>31</v>
      </c>
      <c r="L13" s="27" t="s">
        <v>31</v>
      </c>
      <c r="M13" s="25" t="s">
        <v>31</v>
      </c>
      <c r="N13" s="26" t="s">
        <v>31</v>
      </c>
      <c r="O13" s="25" t="str">
        <f t="shared" si="1"/>
        <v>n/a</v>
      </c>
      <c r="P13" s="25">
        <f t="shared" si="2"/>
        <v>1</v>
      </c>
      <c r="Q13" s="28">
        <v>107</v>
      </c>
      <c r="R13" s="29">
        <v>6</v>
      </c>
      <c r="S13" s="18">
        <f t="shared" si="3"/>
        <v>17.833333333333332</v>
      </c>
      <c r="T13" s="28">
        <v>3.37</v>
      </c>
      <c r="U13" s="26">
        <v>90</v>
      </c>
      <c r="V13" s="30"/>
      <c r="W13" s="17">
        <f t="shared" si="4"/>
        <v>46.128994258700871</v>
      </c>
      <c r="X13" s="30"/>
      <c r="Y13" s="17">
        <f t="shared" si="5"/>
        <v>46.128994258700871</v>
      </c>
      <c r="Z13" s="17" t="s">
        <v>31</v>
      </c>
      <c r="AA13" s="17">
        <f t="shared" si="6"/>
        <v>46.128994258700871</v>
      </c>
      <c r="AB13" s="31" t="s">
        <v>34</v>
      </c>
    </row>
    <row r="14" spans="2:28" x14ac:dyDescent="0.3">
      <c r="B14" s="74" t="s">
        <v>843</v>
      </c>
      <c r="C14" s="20" t="str">
        <f t="shared" si="0"/>
        <v>Passenger Loco 33/2</v>
      </c>
      <c r="D14" s="21" t="s">
        <v>3</v>
      </c>
      <c r="E14" s="21" t="s">
        <v>29</v>
      </c>
      <c r="F14" s="22" t="s">
        <v>35</v>
      </c>
      <c r="G14" s="22">
        <v>0</v>
      </c>
      <c r="H14" s="23"/>
      <c r="I14" s="24"/>
      <c r="J14" s="25">
        <v>1</v>
      </c>
      <c r="K14" s="26" t="s">
        <v>31</v>
      </c>
      <c r="L14" s="27" t="s">
        <v>31</v>
      </c>
      <c r="M14" s="25" t="s">
        <v>31</v>
      </c>
      <c r="N14" s="26" t="s">
        <v>31</v>
      </c>
      <c r="O14" s="25" t="str">
        <f t="shared" si="1"/>
        <v>n/a</v>
      </c>
      <c r="P14" s="25">
        <f t="shared" si="2"/>
        <v>1</v>
      </c>
      <c r="Q14" s="28">
        <v>76</v>
      </c>
      <c r="R14" s="29">
        <v>4</v>
      </c>
      <c r="S14" s="18">
        <f t="shared" si="3"/>
        <v>19</v>
      </c>
      <c r="T14" s="28">
        <v>3.5</v>
      </c>
      <c r="U14" s="26">
        <v>85</v>
      </c>
      <c r="V14" s="30"/>
      <c r="W14" s="17">
        <f t="shared" si="4"/>
        <v>41.833640283865392</v>
      </c>
      <c r="X14" s="30"/>
      <c r="Y14" s="17">
        <f t="shared" si="5"/>
        <v>41.833640283865392</v>
      </c>
      <c r="Z14" s="17" t="s">
        <v>31</v>
      </c>
      <c r="AA14" s="17">
        <f t="shared" si="6"/>
        <v>41.833640283865392</v>
      </c>
      <c r="AB14" s="31" t="s">
        <v>32</v>
      </c>
    </row>
    <row r="15" spans="2:28" x14ac:dyDescent="0.3">
      <c r="B15" s="74" t="s">
        <v>843</v>
      </c>
      <c r="C15" s="20" t="str">
        <f t="shared" si="0"/>
        <v>Passenger Loco 37/4</v>
      </c>
      <c r="D15" s="21" t="s">
        <v>3</v>
      </c>
      <c r="E15" s="21" t="s">
        <v>29</v>
      </c>
      <c r="F15" s="22" t="s">
        <v>36</v>
      </c>
      <c r="G15" s="22">
        <v>0</v>
      </c>
      <c r="H15" s="23"/>
      <c r="I15" s="24"/>
      <c r="J15" s="25">
        <v>1</v>
      </c>
      <c r="K15" s="26" t="s">
        <v>31</v>
      </c>
      <c r="L15" s="27" t="s">
        <v>31</v>
      </c>
      <c r="M15" s="25" t="s">
        <v>31</v>
      </c>
      <c r="N15" s="26" t="s">
        <v>31</v>
      </c>
      <c r="O15" s="25" t="str">
        <f t="shared" si="1"/>
        <v>n/a</v>
      </c>
      <c r="P15" s="25">
        <f t="shared" si="2"/>
        <v>1</v>
      </c>
      <c r="Q15" s="28">
        <v>107</v>
      </c>
      <c r="R15" s="29">
        <v>6</v>
      </c>
      <c r="S15" s="18">
        <f t="shared" si="3"/>
        <v>17.833333333333332</v>
      </c>
      <c r="T15" s="28">
        <v>3.556</v>
      </c>
      <c r="U15" s="26">
        <v>80</v>
      </c>
      <c r="V15" s="30"/>
      <c r="W15" s="17">
        <f t="shared" si="4"/>
        <v>37.71404999857257</v>
      </c>
      <c r="X15" s="30"/>
      <c r="Y15" s="17">
        <f t="shared" si="5"/>
        <v>37.71404999857257</v>
      </c>
      <c r="Z15" s="17" t="s">
        <v>31</v>
      </c>
      <c r="AA15" s="17">
        <f t="shared" si="6"/>
        <v>37.71404999857257</v>
      </c>
      <c r="AB15" s="31" t="s">
        <v>34</v>
      </c>
    </row>
    <row r="16" spans="2:28" x14ac:dyDescent="0.3">
      <c r="B16" s="74" t="s">
        <v>843</v>
      </c>
      <c r="C16" s="20" t="str">
        <f t="shared" si="0"/>
        <v>Passenger Loco 43/0</v>
      </c>
      <c r="D16" s="21" t="s">
        <v>3</v>
      </c>
      <c r="E16" s="21" t="s">
        <v>29</v>
      </c>
      <c r="F16" s="22" t="s">
        <v>37</v>
      </c>
      <c r="G16" s="22">
        <v>0</v>
      </c>
      <c r="H16" s="23"/>
      <c r="I16" s="24"/>
      <c r="J16" s="25">
        <v>1</v>
      </c>
      <c r="K16" s="26" t="s">
        <v>31</v>
      </c>
      <c r="L16" s="27" t="s">
        <v>31</v>
      </c>
      <c r="M16" s="25" t="s">
        <v>31</v>
      </c>
      <c r="N16" s="26" t="s">
        <v>31</v>
      </c>
      <c r="O16" s="25" t="str">
        <f t="shared" si="1"/>
        <v>n/a</v>
      </c>
      <c r="P16" s="25">
        <f t="shared" si="2"/>
        <v>1</v>
      </c>
      <c r="Q16" s="28">
        <v>73.25</v>
      </c>
      <c r="R16" s="29">
        <v>4</v>
      </c>
      <c r="S16" s="18">
        <f t="shared" si="3"/>
        <v>18.3125</v>
      </c>
      <c r="T16" s="28">
        <v>2.2000000000000002</v>
      </c>
      <c r="U16" s="26">
        <v>125</v>
      </c>
      <c r="V16" s="30"/>
      <c r="W16" s="17">
        <f t="shared" si="4"/>
        <v>80.897558916848965</v>
      </c>
      <c r="X16" s="30">
        <v>71.19</v>
      </c>
      <c r="Y16" s="17">
        <f t="shared" si="5"/>
        <v>71.19</v>
      </c>
      <c r="Z16" s="17" t="s">
        <v>31</v>
      </c>
      <c r="AA16" s="17">
        <f t="shared" si="6"/>
        <v>71.19</v>
      </c>
      <c r="AB16" s="31" t="s">
        <v>32</v>
      </c>
    </row>
    <row r="17" spans="2:28" x14ac:dyDescent="0.3">
      <c r="B17" s="74" t="s">
        <v>843</v>
      </c>
      <c r="C17" s="20" t="str">
        <f t="shared" si="0"/>
        <v>Passenger Loco 47/4</v>
      </c>
      <c r="D17" s="21" t="s">
        <v>3</v>
      </c>
      <c r="E17" s="21" t="s">
        <v>29</v>
      </c>
      <c r="F17" s="22" t="s">
        <v>38</v>
      </c>
      <c r="G17" s="22">
        <v>0</v>
      </c>
      <c r="H17" s="23"/>
      <c r="I17" s="24"/>
      <c r="J17" s="25">
        <v>1</v>
      </c>
      <c r="K17" s="26" t="s">
        <v>31</v>
      </c>
      <c r="L17" s="27" t="s">
        <v>31</v>
      </c>
      <c r="M17" s="25" t="s">
        <v>31</v>
      </c>
      <c r="N17" s="26" t="s">
        <v>31</v>
      </c>
      <c r="O17" s="25" t="str">
        <f t="shared" si="1"/>
        <v>n/a</v>
      </c>
      <c r="P17" s="25">
        <f t="shared" si="2"/>
        <v>1</v>
      </c>
      <c r="Q17" s="28">
        <v>121</v>
      </c>
      <c r="R17" s="29">
        <v>6</v>
      </c>
      <c r="S17" s="18">
        <f t="shared" si="3"/>
        <v>20.166666666666668</v>
      </c>
      <c r="T17" s="28">
        <v>3.6</v>
      </c>
      <c r="U17" s="26">
        <v>95</v>
      </c>
      <c r="V17" s="30"/>
      <c r="W17" s="17">
        <f t="shared" si="4"/>
        <v>50.597220470834927</v>
      </c>
      <c r="X17" s="30"/>
      <c r="Y17" s="17">
        <f t="shared" si="5"/>
        <v>50.597220470834927</v>
      </c>
      <c r="Z17" s="17" t="s">
        <v>31</v>
      </c>
      <c r="AA17" s="17">
        <f t="shared" si="6"/>
        <v>50.597220470834927</v>
      </c>
      <c r="AB17" s="31" t="s">
        <v>34</v>
      </c>
    </row>
    <row r="18" spans="2:28" x14ac:dyDescent="0.3">
      <c r="B18" s="74" t="s">
        <v>843</v>
      </c>
      <c r="C18" s="20" t="str">
        <f t="shared" si="0"/>
        <v>Passenger Loco 47/7</v>
      </c>
      <c r="D18" s="21" t="s">
        <v>3</v>
      </c>
      <c r="E18" s="21" t="s">
        <v>29</v>
      </c>
      <c r="F18" s="22" t="s">
        <v>39</v>
      </c>
      <c r="G18" s="22">
        <v>0</v>
      </c>
      <c r="H18" s="23"/>
      <c r="I18" s="24"/>
      <c r="J18" s="25">
        <v>1</v>
      </c>
      <c r="K18" s="26" t="s">
        <v>31</v>
      </c>
      <c r="L18" s="27" t="s">
        <v>31</v>
      </c>
      <c r="M18" s="25" t="s">
        <v>31</v>
      </c>
      <c r="N18" s="26" t="s">
        <v>31</v>
      </c>
      <c r="O18" s="25" t="str">
        <f t="shared" si="1"/>
        <v>n/a</v>
      </c>
      <c r="P18" s="25">
        <f t="shared" si="2"/>
        <v>1</v>
      </c>
      <c r="Q18" s="28">
        <v>119</v>
      </c>
      <c r="R18" s="29">
        <v>6</v>
      </c>
      <c r="S18" s="18">
        <f t="shared" si="3"/>
        <v>19.833333333333332</v>
      </c>
      <c r="T18" s="28">
        <v>3.6</v>
      </c>
      <c r="U18" s="26">
        <v>95</v>
      </c>
      <c r="V18" s="30"/>
      <c r="W18" s="17">
        <f t="shared" si="4"/>
        <v>50.597220470834927</v>
      </c>
      <c r="X18" s="30"/>
      <c r="Y18" s="17">
        <f t="shared" si="5"/>
        <v>50.597220470834927</v>
      </c>
      <c r="Z18" s="17" t="s">
        <v>31</v>
      </c>
      <c r="AA18" s="17">
        <f t="shared" si="6"/>
        <v>50.597220470834927</v>
      </c>
      <c r="AB18" s="31" t="s">
        <v>34</v>
      </c>
    </row>
    <row r="19" spans="2:28" x14ac:dyDescent="0.3">
      <c r="B19" s="74" t="s">
        <v>843</v>
      </c>
      <c r="C19" s="20" t="str">
        <f t="shared" si="0"/>
        <v>Passenger Loco 57/0</v>
      </c>
      <c r="D19" s="21" t="s">
        <v>3</v>
      </c>
      <c r="E19" s="21" t="s">
        <v>29</v>
      </c>
      <c r="F19" s="22" t="s">
        <v>40</v>
      </c>
      <c r="G19" s="22">
        <v>0</v>
      </c>
      <c r="H19" s="23"/>
      <c r="I19" s="24"/>
      <c r="J19" s="25">
        <v>1</v>
      </c>
      <c r="K19" s="26" t="s">
        <v>31</v>
      </c>
      <c r="L19" s="27" t="s">
        <v>31</v>
      </c>
      <c r="M19" s="25" t="s">
        <v>31</v>
      </c>
      <c r="N19" s="26" t="s">
        <v>31</v>
      </c>
      <c r="O19" s="25" t="str">
        <f t="shared" si="1"/>
        <v>n/a</v>
      </c>
      <c r="P19" s="25">
        <f t="shared" si="2"/>
        <v>1</v>
      </c>
      <c r="Q19" s="28">
        <v>117</v>
      </c>
      <c r="R19" s="29">
        <v>6</v>
      </c>
      <c r="S19" s="18">
        <f t="shared" si="3"/>
        <v>19.5</v>
      </c>
      <c r="T19" s="28">
        <v>3.4870000000000001</v>
      </c>
      <c r="U19" s="26">
        <v>95</v>
      </c>
      <c r="V19" s="30"/>
      <c r="W19" s="17">
        <f t="shared" si="4"/>
        <v>50.597220470834927</v>
      </c>
      <c r="X19" s="30"/>
      <c r="Y19" s="17">
        <f t="shared" si="5"/>
        <v>50.597220470834927</v>
      </c>
      <c r="Z19" s="17" t="s">
        <v>31</v>
      </c>
      <c r="AA19" s="17">
        <f t="shared" si="6"/>
        <v>50.597220470834927</v>
      </c>
      <c r="AB19" s="31" t="s">
        <v>34</v>
      </c>
    </row>
    <row r="20" spans="2:28" x14ac:dyDescent="0.3">
      <c r="B20" s="74" t="s">
        <v>843</v>
      </c>
      <c r="C20" s="20" t="str">
        <f t="shared" si="0"/>
        <v>Passenger Loco 57/3</v>
      </c>
      <c r="D20" s="21" t="s">
        <v>3</v>
      </c>
      <c r="E20" s="21" t="s">
        <v>29</v>
      </c>
      <c r="F20" s="22" t="s">
        <v>41</v>
      </c>
      <c r="G20" s="22">
        <v>0</v>
      </c>
      <c r="H20" s="23"/>
      <c r="I20" s="24"/>
      <c r="J20" s="25">
        <v>1</v>
      </c>
      <c r="K20" s="26" t="s">
        <v>31</v>
      </c>
      <c r="L20" s="27" t="s">
        <v>31</v>
      </c>
      <c r="M20" s="25" t="s">
        <v>31</v>
      </c>
      <c r="N20" s="26" t="s">
        <v>31</v>
      </c>
      <c r="O20" s="25" t="str">
        <f t="shared" si="1"/>
        <v>n/a</v>
      </c>
      <c r="P20" s="25">
        <f t="shared" si="2"/>
        <v>1</v>
      </c>
      <c r="Q20" s="28">
        <v>117</v>
      </c>
      <c r="R20" s="29">
        <v>6</v>
      </c>
      <c r="S20" s="18">
        <f t="shared" si="3"/>
        <v>19.5</v>
      </c>
      <c r="T20" s="28">
        <v>3.6</v>
      </c>
      <c r="U20" s="26">
        <v>95</v>
      </c>
      <c r="V20" s="30"/>
      <c r="W20" s="17">
        <f t="shared" si="4"/>
        <v>50.597220470834927</v>
      </c>
      <c r="X20" s="30"/>
      <c r="Y20" s="17">
        <f t="shared" si="5"/>
        <v>50.597220470834927</v>
      </c>
      <c r="Z20" s="17" t="s">
        <v>31</v>
      </c>
      <c r="AA20" s="17">
        <f t="shared" si="6"/>
        <v>50.597220470834927</v>
      </c>
      <c r="AB20" s="31" t="s">
        <v>34</v>
      </c>
    </row>
    <row r="21" spans="2:28" x14ac:dyDescent="0.3">
      <c r="B21" s="74" t="s">
        <v>843</v>
      </c>
      <c r="C21" s="20" t="str">
        <f t="shared" si="0"/>
        <v>Passenger Loco 57/6</v>
      </c>
      <c r="D21" s="21" t="s">
        <v>3</v>
      </c>
      <c r="E21" s="21" t="s">
        <v>29</v>
      </c>
      <c r="F21" s="22" t="s">
        <v>42</v>
      </c>
      <c r="G21" s="22">
        <v>0</v>
      </c>
      <c r="H21" s="23"/>
      <c r="I21" s="24"/>
      <c r="J21" s="25">
        <v>1</v>
      </c>
      <c r="K21" s="26" t="s">
        <v>31</v>
      </c>
      <c r="L21" s="27" t="s">
        <v>31</v>
      </c>
      <c r="M21" s="25" t="s">
        <v>31</v>
      </c>
      <c r="N21" s="26" t="s">
        <v>31</v>
      </c>
      <c r="O21" s="25" t="str">
        <f t="shared" si="1"/>
        <v>n/a</v>
      </c>
      <c r="P21" s="25">
        <f t="shared" si="2"/>
        <v>1</v>
      </c>
      <c r="Q21" s="28">
        <v>117</v>
      </c>
      <c r="R21" s="29">
        <v>6</v>
      </c>
      <c r="S21" s="18">
        <f t="shared" si="3"/>
        <v>19.5</v>
      </c>
      <c r="T21" s="28">
        <v>3.6</v>
      </c>
      <c r="U21" s="26">
        <v>95</v>
      </c>
      <c r="V21" s="30"/>
      <c r="W21" s="17">
        <f t="shared" si="4"/>
        <v>50.597220470834927</v>
      </c>
      <c r="X21" s="30"/>
      <c r="Y21" s="17">
        <f t="shared" si="5"/>
        <v>50.597220470834927</v>
      </c>
      <c r="Z21" s="17" t="s">
        <v>31</v>
      </c>
      <c r="AA21" s="17">
        <f t="shared" si="6"/>
        <v>50.597220470834927</v>
      </c>
      <c r="AB21" s="31" t="s">
        <v>34</v>
      </c>
    </row>
    <row r="22" spans="2:28" x14ac:dyDescent="0.3">
      <c r="B22" s="74" t="s">
        <v>843</v>
      </c>
      <c r="C22" s="20" t="str">
        <f t="shared" si="0"/>
        <v>Passenger Loco 67/0</v>
      </c>
      <c r="D22" s="21" t="s">
        <v>3</v>
      </c>
      <c r="E22" s="21" t="s">
        <v>29</v>
      </c>
      <c r="F22" s="22" t="s">
        <v>43</v>
      </c>
      <c r="G22" s="22">
        <v>0</v>
      </c>
      <c r="H22" s="23"/>
      <c r="I22" s="24"/>
      <c r="J22" s="25">
        <v>1</v>
      </c>
      <c r="K22" s="26" t="s">
        <v>31</v>
      </c>
      <c r="L22" s="27" t="s">
        <v>31</v>
      </c>
      <c r="M22" s="25" t="s">
        <v>31</v>
      </c>
      <c r="N22" s="26" t="s">
        <v>31</v>
      </c>
      <c r="O22" s="25" t="str">
        <f t="shared" si="1"/>
        <v>n/a</v>
      </c>
      <c r="P22" s="25">
        <f t="shared" si="2"/>
        <v>1</v>
      </c>
      <c r="Q22" s="28">
        <v>90</v>
      </c>
      <c r="R22" s="29">
        <v>4</v>
      </c>
      <c r="S22" s="18">
        <f t="shared" si="3"/>
        <v>22.5</v>
      </c>
      <c r="T22" s="28">
        <v>2.1</v>
      </c>
      <c r="U22" s="26">
        <v>125</v>
      </c>
      <c r="V22" s="30"/>
      <c r="W22" s="17">
        <f t="shared" si="4"/>
        <v>80.897558916848965</v>
      </c>
      <c r="X22" s="30"/>
      <c r="Y22" s="17">
        <f t="shared" si="5"/>
        <v>80.897558916848965</v>
      </c>
      <c r="Z22" s="17" t="s">
        <v>31</v>
      </c>
      <c r="AA22" s="17">
        <f t="shared" si="6"/>
        <v>80.897558916848965</v>
      </c>
      <c r="AB22" s="31" t="s">
        <v>32</v>
      </c>
    </row>
    <row r="23" spans="2:28" ht="36" x14ac:dyDescent="0.3">
      <c r="B23" s="74" t="s">
        <v>843</v>
      </c>
      <c r="C23" s="20" t="str">
        <f t="shared" si="0"/>
        <v>Passenger Loco 67/0 (110)</v>
      </c>
      <c r="D23" s="21" t="s">
        <v>3</v>
      </c>
      <c r="E23" s="21" t="s">
        <v>29</v>
      </c>
      <c r="F23" s="22" t="s">
        <v>44</v>
      </c>
      <c r="G23" s="22">
        <v>0</v>
      </c>
      <c r="H23" s="23" t="s">
        <v>45</v>
      </c>
      <c r="I23" s="73"/>
      <c r="J23" s="25">
        <v>1</v>
      </c>
      <c r="K23" s="26" t="s">
        <v>31</v>
      </c>
      <c r="L23" s="27" t="s">
        <v>31</v>
      </c>
      <c r="M23" s="25" t="s">
        <v>31</v>
      </c>
      <c r="N23" s="26" t="s">
        <v>31</v>
      </c>
      <c r="O23" s="25" t="str">
        <f t="shared" si="1"/>
        <v>n/a</v>
      </c>
      <c r="P23" s="25">
        <f t="shared" si="2"/>
        <v>1</v>
      </c>
      <c r="Q23" s="28">
        <v>90</v>
      </c>
      <c r="R23" s="29">
        <v>4</v>
      </c>
      <c r="S23" s="18">
        <f t="shared" si="3"/>
        <v>22.5</v>
      </c>
      <c r="T23" s="28">
        <v>2.1</v>
      </c>
      <c r="U23" s="26">
        <v>125</v>
      </c>
      <c r="V23" s="30">
        <v>110</v>
      </c>
      <c r="W23" s="17">
        <f t="shared" si="4"/>
        <v>65.013086750025309</v>
      </c>
      <c r="X23" s="30"/>
      <c r="Y23" s="17">
        <f t="shared" si="5"/>
        <v>65.013086750025309</v>
      </c>
      <c r="Z23" s="17" t="s">
        <v>31</v>
      </c>
      <c r="AA23" s="17">
        <f t="shared" si="6"/>
        <v>65.013086750025309</v>
      </c>
      <c r="AB23" s="31" t="s">
        <v>32</v>
      </c>
    </row>
    <row r="24" spans="2:28" x14ac:dyDescent="0.3">
      <c r="B24" s="74" t="s">
        <v>843</v>
      </c>
      <c r="C24" s="20" t="str">
        <f t="shared" si="0"/>
        <v>Passenger Loco 68/0</v>
      </c>
      <c r="D24" s="21" t="s">
        <v>3</v>
      </c>
      <c r="E24" s="21" t="s">
        <v>29</v>
      </c>
      <c r="F24" s="22" t="s">
        <v>46</v>
      </c>
      <c r="G24" s="22">
        <v>0</v>
      </c>
      <c r="H24" s="23"/>
      <c r="I24" s="24"/>
      <c r="J24" s="25">
        <v>1</v>
      </c>
      <c r="K24" s="26" t="s">
        <v>31</v>
      </c>
      <c r="L24" s="27" t="s">
        <v>31</v>
      </c>
      <c r="M24" s="25" t="s">
        <v>31</v>
      </c>
      <c r="N24" s="26" t="s">
        <v>31</v>
      </c>
      <c r="O24" s="25" t="str">
        <f t="shared" si="1"/>
        <v>n/a</v>
      </c>
      <c r="P24" s="25">
        <f t="shared" si="2"/>
        <v>1</v>
      </c>
      <c r="Q24" s="28">
        <v>86</v>
      </c>
      <c r="R24" s="29">
        <v>4</v>
      </c>
      <c r="S24" s="18">
        <f t="shared" si="3"/>
        <v>21.5</v>
      </c>
      <c r="T24" s="28">
        <v>2.6640000000000001</v>
      </c>
      <c r="U24" s="26">
        <v>100</v>
      </c>
      <c r="V24" s="30"/>
      <c r="W24" s="17">
        <f t="shared" si="4"/>
        <v>55.235627829803029</v>
      </c>
      <c r="X24" s="30"/>
      <c r="Y24" s="17">
        <f t="shared" si="5"/>
        <v>55.235627829803029</v>
      </c>
      <c r="Z24" s="17" t="s">
        <v>31</v>
      </c>
      <c r="AA24" s="17">
        <f t="shared" si="6"/>
        <v>55.235627829803029</v>
      </c>
      <c r="AB24" s="31" t="s">
        <v>47</v>
      </c>
    </row>
    <row r="25" spans="2:28" x14ac:dyDescent="0.3">
      <c r="B25" s="74" t="s">
        <v>843</v>
      </c>
      <c r="C25" s="20" t="str">
        <f t="shared" si="0"/>
        <v>Passenger Loco 73/2</v>
      </c>
      <c r="D25" s="21" t="s">
        <v>3</v>
      </c>
      <c r="E25" s="21" t="s">
        <v>29</v>
      </c>
      <c r="F25" s="22" t="s">
        <v>48</v>
      </c>
      <c r="G25" s="22">
        <v>0</v>
      </c>
      <c r="H25" s="23"/>
      <c r="I25" s="24"/>
      <c r="J25" s="25">
        <v>1</v>
      </c>
      <c r="K25" s="26" t="s">
        <v>31</v>
      </c>
      <c r="L25" s="27" t="s">
        <v>31</v>
      </c>
      <c r="M25" s="25" t="s">
        <v>31</v>
      </c>
      <c r="N25" s="26" t="s">
        <v>31</v>
      </c>
      <c r="O25" s="25" t="str">
        <f t="shared" si="1"/>
        <v>n/a</v>
      </c>
      <c r="P25" s="25">
        <f t="shared" si="2"/>
        <v>1</v>
      </c>
      <c r="Q25" s="28">
        <v>75</v>
      </c>
      <c r="R25" s="29">
        <v>4</v>
      </c>
      <c r="S25" s="18">
        <f t="shared" si="3"/>
        <v>18.75</v>
      </c>
      <c r="T25" s="28">
        <v>3.302</v>
      </c>
      <c r="U25" s="26">
        <v>90</v>
      </c>
      <c r="V25" s="30"/>
      <c r="W25" s="17">
        <f t="shared" si="4"/>
        <v>46.128994258700871</v>
      </c>
      <c r="X25" s="30"/>
      <c r="Y25" s="17">
        <f t="shared" si="5"/>
        <v>46.128994258700871</v>
      </c>
      <c r="Z25" s="17" t="s">
        <v>31</v>
      </c>
      <c r="AA25" s="17">
        <f t="shared" si="6"/>
        <v>46.128994258700871</v>
      </c>
      <c r="AB25" s="31" t="s">
        <v>32</v>
      </c>
    </row>
    <row r="26" spans="2:28" x14ac:dyDescent="0.3">
      <c r="B26" s="74" t="s">
        <v>843</v>
      </c>
      <c r="C26" s="20" t="str">
        <f t="shared" si="0"/>
        <v>Passenger Loco 73/9</v>
      </c>
      <c r="D26" s="21" t="s">
        <v>3</v>
      </c>
      <c r="E26" s="21" t="s">
        <v>29</v>
      </c>
      <c r="F26" s="22" t="s">
        <v>49</v>
      </c>
      <c r="G26" s="22">
        <v>0</v>
      </c>
      <c r="H26" s="23"/>
      <c r="I26" s="24"/>
      <c r="J26" s="25">
        <v>1</v>
      </c>
      <c r="K26" s="26" t="s">
        <v>31</v>
      </c>
      <c r="L26" s="27" t="s">
        <v>31</v>
      </c>
      <c r="M26" s="25" t="s">
        <v>31</v>
      </c>
      <c r="N26" s="26" t="s">
        <v>31</v>
      </c>
      <c r="O26" s="25" t="str">
        <f t="shared" si="1"/>
        <v>n/a</v>
      </c>
      <c r="P26" s="25">
        <f t="shared" si="2"/>
        <v>1</v>
      </c>
      <c r="Q26" s="28">
        <v>76.5</v>
      </c>
      <c r="R26" s="29">
        <v>4</v>
      </c>
      <c r="S26" s="18">
        <f t="shared" si="3"/>
        <v>19.125</v>
      </c>
      <c r="T26" s="28">
        <v>3.2</v>
      </c>
      <c r="U26" s="26">
        <v>90</v>
      </c>
      <c r="V26" s="30"/>
      <c r="W26" s="17">
        <f t="shared" si="4"/>
        <v>46.128994258700871</v>
      </c>
      <c r="X26" s="30"/>
      <c r="Y26" s="17">
        <f t="shared" si="5"/>
        <v>46.128994258700871</v>
      </c>
      <c r="Z26" s="17" t="s">
        <v>31</v>
      </c>
      <c r="AA26" s="17">
        <f t="shared" si="6"/>
        <v>46.128994258700871</v>
      </c>
      <c r="AB26" s="31" t="s">
        <v>32</v>
      </c>
    </row>
    <row r="27" spans="2:28" x14ac:dyDescent="0.3">
      <c r="B27" s="74" t="s">
        <v>843</v>
      </c>
      <c r="C27" s="20" t="str">
        <f t="shared" si="0"/>
        <v>Passenger Loco 90/0</v>
      </c>
      <c r="D27" s="21" t="s">
        <v>3</v>
      </c>
      <c r="E27" s="21" t="s">
        <v>29</v>
      </c>
      <c r="F27" s="22" t="s">
        <v>50</v>
      </c>
      <c r="G27" s="22">
        <v>0</v>
      </c>
      <c r="H27" s="23"/>
      <c r="I27" s="24"/>
      <c r="J27" s="25">
        <v>1</v>
      </c>
      <c r="K27" s="26" t="s">
        <v>31</v>
      </c>
      <c r="L27" s="27" t="s">
        <v>31</v>
      </c>
      <c r="M27" s="25" t="s">
        <v>31</v>
      </c>
      <c r="N27" s="26" t="s">
        <v>31</v>
      </c>
      <c r="O27" s="25" t="str">
        <f t="shared" si="1"/>
        <v>n/a</v>
      </c>
      <c r="P27" s="25">
        <f t="shared" si="2"/>
        <v>1</v>
      </c>
      <c r="Q27" s="28">
        <v>84</v>
      </c>
      <c r="R27" s="29">
        <v>4</v>
      </c>
      <c r="S27" s="18">
        <f t="shared" si="3"/>
        <v>21</v>
      </c>
      <c r="T27" s="28">
        <v>2.7</v>
      </c>
      <c r="U27" s="26">
        <v>110</v>
      </c>
      <c r="V27" s="30"/>
      <c r="W27" s="17">
        <f t="shared" si="4"/>
        <v>65.013086750025309</v>
      </c>
      <c r="X27" s="30"/>
      <c r="Y27" s="17">
        <f t="shared" si="5"/>
        <v>65.013086750025309</v>
      </c>
      <c r="Z27" s="17" t="s">
        <v>31</v>
      </c>
      <c r="AA27" s="17">
        <f t="shared" si="6"/>
        <v>65.013086750025309</v>
      </c>
      <c r="AB27" s="31" t="s">
        <v>32</v>
      </c>
    </row>
    <row r="28" spans="2:28" x14ac:dyDescent="0.3">
      <c r="B28" s="74" t="s">
        <v>843</v>
      </c>
      <c r="C28" s="20" t="str">
        <f t="shared" si="0"/>
        <v>Passenger Loco 91/1</v>
      </c>
      <c r="D28" s="21" t="s">
        <v>3</v>
      </c>
      <c r="E28" s="21" t="s">
        <v>29</v>
      </c>
      <c r="F28" s="22" t="s">
        <v>51</v>
      </c>
      <c r="G28" s="22">
        <v>0</v>
      </c>
      <c r="H28" s="23"/>
      <c r="I28" s="24"/>
      <c r="J28" s="25">
        <v>1</v>
      </c>
      <c r="K28" s="26" t="s">
        <v>31</v>
      </c>
      <c r="L28" s="27" t="s">
        <v>31</v>
      </c>
      <c r="M28" s="25" t="s">
        <v>31</v>
      </c>
      <c r="N28" s="26" t="s">
        <v>31</v>
      </c>
      <c r="O28" s="25" t="str">
        <f t="shared" si="1"/>
        <v>n/a</v>
      </c>
      <c r="P28" s="25">
        <f t="shared" si="2"/>
        <v>1</v>
      </c>
      <c r="Q28" s="28">
        <v>84</v>
      </c>
      <c r="R28" s="29">
        <v>4</v>
      </c>
      <c r="S28" s="18">
        <f t="shared" si="3"/>
        <v>21</v>
      </c>
      <c r="T28" s="28">
        <v>1.74</v>
      </c>
      <c r="U28" s="26">
        <v>125</v>
      </c>
      <c r="V28" s="30"/>
      <c r="W28" s="17">
        <f t="shared" si="4"/>
        <v>80.897558916848965</v>
      </c>
      <c r="X28" s="30"/>
      <c r="Y28" s="17">
        <f t="shared" si="5"/>
        <v>80.897558916848965</v>
      </c>
      <c r="Z28" s="17" t="s">
        <v>31</v>
      </c>
      <c r="AA28" s="17">
        <f t="shared" si="6"/>
        <v>80.897558916848965</v>
      </c>
      <c r="AB28" s="31" t="s">
        <v>32</v>
      </c>
    </row>
    <row r="29" spans="2:28" x14ac:dyDescent="0.3">
      <c r="B29" s="74" t="s">
        <v>843</v>
      </c>
      <c r="C29" s="20" t="str">
        <f t="shared" si="0"/>
        <v>Passenger Loco 92/0</v>
      </c>
      <c r="D29" s="21" t="s">
        <v>3</v>
      </c>
      <c r="E29" s="21" t="s">
        <v>29</v>
      </c>
      <c r="F29" s="22" t="s">
        <v>52</v>
      </c>
      <c r="G29" s="22">
        <v>0</v>
      </c>
      <c r="H29" s="23"/>
      <c r="I29" s="24"/>
      <c r="J29" s="25">
        <v>1</v>
      </c>
      <c r="K29" s="26" t="s">
        <v>31</v>
      </c>
      <c r="L29" s="27" t="s">
        <v>31</v>
      </c>
      <c r="M29" s="25" t="s">
        <v>31</v>
      </c>
      <c r="N29" s="26" t="s">
        <v>31</v>
      </c>
      <c r="O29" s="25" t="str">
        <f t="shared" si="1"/>
        <v>n/a</v>
      </c>
      <c r="P29" s="25">
        <f t="shared" si="2"/>
        <v>1</v>
      </c>
      <c r="Q29" s="28">
        <v>126</v>
      </c>
      <c r="R29" s="29">
        <v>6</v>
      </c>
      <c r="S29" s="18">
        <f t="shared" si="3"/>
        <v>21</v>
      </c>
      <c r="T29" s="28">
        <v>3.1</v>
      </c>
      <c r="U29" s="26">
        <v>87</v>
      </c>
      <c r="V29" s="30"/>
      <c r="W29" s="17">
        <f t="shared" si="4"/>
        <v>43.530856943341377</v>
      </c>
      <c r="X29" s="30"/>
      <c r="Y29" s="17">
        <f t="shared" si="5"/>
        <v>43.530856943341377</v>
      </c>
      <c r="Z29" s="17" t="s">
        <v>31</v>
      </c>
      <c r="AA29" s="17">
        <f t="shared" si="6"/>
        <v>43.530856943341377</v>
      </c>
      <c r="AB29" s="31" t="s">
        <v>34</v>
      </c>
    </row>
    <row r="30" spans="2:28" x14ac:dyDescent="0.3">
      <c r="B30" s="74" t="s">
        <v>843</v>
      </c>
      <c r="C30" s="20" t="str">
        <f t="shared" si="0"/>
        <v>Passenger Loco 98/4</v>
      </c>
      <c r="D30" s="21" t="s">
        <v>3</v>
      </c>
      <c r="E30" s="21" t="s">
        <v>29</v>
      </c>
      <c r="F30" s="22" t="s">
        <v>53</v>
      </c>
      <c r="G30" s="22">
        <v>0</v>
      </c>
      <c r="H30" s="23"/>
      <c r="I30" s="24"/>
      <c r="J30" s="25">
        <v>1</v>
      </c>
      <c r="K30" s="26" t="s">
        <v>31</v>
      </c>
      <c r="L30" s="27" t="s">
        <v>31</v>
      </c>
      <c r="M30" s="25" t="s">
        <v>31</v>
      </c>
      <c r="N30" s="26" t="s">
        <v>31</v>
      </c>
      <c r="O30" s="25" t="str">
        <f t="shared" si="1"/>
        <v>n/a</v>
      </c>
      <c r="P30" s="25">
        <f t="shared" si="2"/>
        <v>1</v>
      </c>
      <c r="Q30" s="28">
        <v>60</v>
      </c>
      <c r="R30" s="29">
        <v>3</v>
      </c>
      <c r="S30" s="18">
        <f t="shared" si="3"/>
        <v>20</v>
      </c>
      <c r="T30" s="28">
        <v>1.3380000000000001</v>
      </c>
      <c r="U30" s="26">
        <v>45</v>
      </c>
      <c r="V30" s="30"/>
      <c r="W30" s="17">
        <f t="shared" si="4"/>
        <v>14.09979158752847</v>
      </c>
      <c r="X30" s="30"/>
      <c r="Y30" s="17">
        <f t="shared" si="5"/>
        <v>14.09979158752847</v>
      </c>
      <c r="Z30" s="17" t="s">
        <v>31</v>
      </c>
      <c r="AA30" s="17">
        <f t="shared" si="6"/>
        <v>14.09979158752847</v>
      </c>
      <c r="AB30" s="31" t="s">
        <v>34</v>
      </c>
    </row>
    <row r="31" spans="2:28" x14ac:dyDescent="0.3">
      <c r="B31" s="74" t="s">
        <v>843</v>
      </c>
      <c r="C31" s="20" t="str">
        <f t="shared" si="0"/>
        <v>Passenger Loco 98/5</v>
      </c>
      <c r="D31" s="21" t="s">
        <v>3</v>
      </c>
      <c r="E31" s="21" t="s">
        <v>29</v>
      </c>
      <c r="F31" s="22" t="s">
        <v>54</v>
      </c>
      <c r="G31" s="22">
        <v>0</v>
      </c>
      <c r="H31" s="23"/>
      <c r="I31" s="24"/>
      <c r="J31" s="25">
        <v>1</v>
      </c>
      <c r="K31" s="26" t="s">
        <v>31</v>
      </c>
      <c r="L31" s="27" t="s">
        <v>31</v>
      </c>
      <c r="M31" s="25" t="s">
        <v>31</v>
      </c>
      <c r="N31" s="26" t="s">
        <v>31</v>
      </c>
      <c r="O31" s="25" t="str">
        <f t="shared" si="1"/>
        <v>n/a</v>
      </c>
      <c r="P31" s="25">
        <f t="shared" si="2"/>
        <v>1</v>
      </c>
      <c r="Q31" s="28">
        <v>125</v>
      </c>
      <c r="R31" s="29">
        <v>6</v>
      </c>
      <c r="S31" s="18">
        <f t="shared" si="3"/>
        <v>20.833333333333332</v>
      </c>
      <c r="T31" s="28">
        <v>1.3380000000000001</v>
      </c>
      <c r="U31" s="26">
        <v>75</v>
      </c>
      <c r="V31" s="30"/>
      <c r="W31" s="17">
        <f t="shared" si="4"/>
        <v>33.773343344527987</v>
      </c>
      <c r="X31" s="30"/>
      <c r="Y31" s="17">
        <f t="shared" si="5"/>
        <v>33.773343344527987</v>
      </c>
      <c r="Z31" s="17" t="s">
        <v>31</v>
      </c>
      <c r="AA31" s="17">
        <f t="shared" si="6"/>
        <v>33.773343344527987</v>
      </c>
      <c r="AB31" s="31" t="s">
        <v>34</v>
      </c>
    </row>
    <row r="32" spans="2:28" x14ac:dyDescent="0.3">
      <c r="B32" s="74" t="s">
        <v>843</v>
      </c>
      <c r="C32" s="20" t="str">
        <f t="shared" si="0"/>
        <v>Passenger Loco 98/8</v>
      </c>
      <c r="D32" s="21" t="s">
        <v>3</v>
      </c>
      <c r="E32" s="21" t="s">
        <v>29</v>
      </c>
      <c r="F32" s="22" t="s">
        <v>55</v>
      </c>
      <c r="G32" s="22">
        <v>0</v>
      </c>
      <c r="H32" s="23"/>
      <c r="I32" s="24"/>
      <c r="J32" s="25">
        <v>1</v>
      </c>
      <c r="K32" s="26" t="s">
        <v>31</v>
      </c>
      <c r="L32" s="27" t="s">
        <v>31</v>
      </c>
      <c r="M32" s="25" t="s">
        <v>31</v>
      </c>
      <c r="N32" s="26" t="s">
        <v>31</v>
      </c>
      <c r="O32" s="25" t="str">
        <f t="shared" si="1"/>
        <v>n/a</v>
      </c>
      <c r="P32" s="25">
        <f t="shared" si="2"/>
        <v>1</v>
      </c>
      <c r="Q32" s="28">
        <v>150</v>
      </c>
      <c r="R32" s="29">
        <v>7</v>
      </c>
      <c r="S32" s="18">
        <f t="shared" si="3"/>
        <v>21.428571428571427</v>
      </c>
      <c r="T32" s="28">
        <v>1.3380000000000001</v>
      </c>
      <c r="U32" s="26">
        <v>75</v>
      </c>
      <c r="V32" s="30"/>
      <c r="W32" s="17">
        <f t="shared" si="4"/>
        <v>33.773343344527987</v>
      </c>
      <c r="X32" s="30"/>
      <c r="Y32" s="17">
        <f t="shared" si="5"/>
        <v>33.773343344527987</v>
      </c>
      <c r="Z32" s="17" t="s">
        <v>31</v>
      </c>
      <c r="AA32" s="17">
        <f t="shared" si="6"/>
        <v>33.773343344527987</v>
      </c>
      <c r="AB32" s="31" t="s">
        <v>34</v>
      </c>
    </row>
    <row r="33" spans="2:28" x14ac:dyDescent="0.3">
      <c r="B33" s="74" t="s">
        <v>843</v>
      </c>
      <c r="C33" s="20" t="str">
        <f t="shared" si="0"/>
        <v>Passenger Coach 1</v>
      </c>
      <c r="D33" s="21" t="s">
        <v>3</v>
      </c>
      <c r="E33" s="21" t="s">
        <v>56</v>
      </c>
      <c r="F33" s="22">
        <v>1</v>
      </c>
      <c r="G33" s="22">
        <v>0</v>
      </c>
      <c r="H33" s="23"/>
      <c r="I33" s="24"/>
      <c r="J33" s="25">
        <v>0.89</v>
      </c>
      <c r="K33" s="26" t="s">
        <v>31</v>
      </c>
      <c r="L33" s="27" t="s">
        <v>31</v>
      </c>
      <c r="M33" s="25" t="s">
        <v>31</v>
      </c>
      <c r="N33" s="26" t="s">
        <v>31</v>
      </c>
      <c r="O33" s="25" t="str">
        <f t="shared" si="1"/>
        <v>n/a</v>
      </c>
      <c r="P33" s="25">
        <f t="shared" si="2"/>
        <v>0.89</v>
      </c>
      <c r="Q33" s="28">
        <v>42</v>
      </c>
      <c r="R33" s="29">
        <v>4</v>
      </c>
      <c r="S33" s="18">
        <f t="shared" si="3"/>
        <v>10.5</v>
      </c>
      <c r="T33" s="28">
        <v>1.7</v>
      </c>
      <c r="U33" s="26">
        <v>75</v>
      </c>
      <c r="V33" s="30"/>
      <c r="W33" s="17">
        <f t="shared" si="4"/>
        <v>33.773343344527987</v>
      </c>
      <c r="X33" s="30"/>
      <c r="Y33" s="17">
        <f t="shared" si="5"/>
        <v>33.773343344527987</v>
      </c>
      <c r="Z33" s="17" t="s">
        <v>31</v>
      </c>
      <c r="AA33" s="17">
        <f t="shared" si="6"/>
        <v>33.773343344527987</v>
      </c>
      <c r="AB33" s="31" t="s">
        <v>57</v>
      </c>
    </row>
    <row r="34" spans="2:28" x14ac:dyDescent="0.3">
      <c r="B34" s="74" t="s">
        <v>843</v>
      </c>
      <c r="C34" s="20" t="str">
        <f t="shared" si="0"/>
        <v>Passenger Coach 2</v>
      </c>
      <c r="D34" s="21" t="s">
        <v>3</v>
      </c>
      <c r="E34" s="21" t="s">
        <v>56</v>
      </c>
      <c r="F34" s="22">
        <v>2</v>
      </c>
      <c r="G34" s="22">
        <v>0</v>
      </c>
      <c r="H34" s="23"/>
      <c r="I34" s="24"/>
      <c r="J34" s="25">
        <v>0.89</v>
      </c>
      <c r="K34" s="26" t="s">
        <v>31</v>
      </c>
      <c r="L34" s="27" t="s">
        <v>31</v>
      </c>
      <c r="M34" s="25" t="s">
        <v>31</v>
      </c>
      <c r="N34" s="26" t="s">
        <v>31</v>
      </c>
      <c r="O34" s="25" t="str">
        <f t="shared" si="1"/>
        <v>n/a</v>
      </c>
      <c r="P34" s="25">
        <f t="shared" si="2"/>
        <v>0.89</v>
      </c>
      <c r="Q34" s="28">
        <v>35.162500000000001</v>
      </c>
      <c r="R34" s="29">
        <v>4</v>
      </c>
      <c r="S34" s="18">
        <f t="shared" si="3"/>
        <v>8.7906250000000004</v>
      </c>
      <c r="T34" s="28">
        <v>1.26</v>
      </c>
      <c r="U34" s="26">
        <v>100</v>
      </c>
      <c r="V34" s="30"/>
      <c r="W34" s="17">
        <f t="shared" si="4"/>
        <v>55.235627829803029</v>
      </c>
      <c r="X34" s="30"/>
      <c r="Y34" s="17">
        <f t="shared" si="5"/>
        <v>55.235627829803029</v>
      </c>
      <c r="Z34" s="17" t="s">
        <v>31</v>
      </c>
      <c r="AA34" s="17">
        <f t="shared" si="6"/>
        <v>55.235627829803029</v>
      </c>
      <c r="AB34" s="31" t="s">
        <v>58</v>
      </c>
    </row>
    <row r="35" spans="2:28" x14ac:dyDescent="0.3">
      <c r="B35" s="74" t="s">
        <v>843</v>
      </c>
      <c r="C35" s="20" t="str">
        <f t="shared" si="0"/>
        <v>Passenger Coach 3</v>
      </c>
      <c r="D35" s="21" t="s">
        <v>3</v>
      </c>
      <c r="E35" s="21" t="s">
        <v>56</v>
      </c>
      <c r="F35" s="22">
        <v>3</v>
      </c>
      <c r="G35" s="22">
        <v>0</v>
      </c>
      <c r="H35" s="23"/>
      <c r="I35" s="24"/>
      <c r="J35" s="25">
        <v>0.89</v>
      </c>
      <c r="K35" s="26" t="s">
        <v>31</v>
      </c>
      <c r="L35" s="27" t="s">
        <v>31</v>
      </c>
      <c r="M35" s="25" t="s">
        <v>31</v>
      </c>
      <c r="N35" s="26" t="s">
        <v>31</v>
      </c>
      <c r="O35" s="25" t="str">
        <f t="shared" si="1"/>
        <v>n/a</v>
      </c>
      <c r="P35" s="25">
        <f t="shared" si="2"/>
        <v>0.89</v>
      </c>
      <c r="Q35" s="28">
        <v>38.22</v>
      </c>
      <c r="R35" s="29">
        <v>4</v>
      </c>
      <c r="S35" s="18">
        <f t="shared" si="3"/>
        <v>9.5549999999999997</v>
      </c>
      <c r="T35" s="28">
        <v>1.26</v>
      </c>
      <c r="U35" s="26">
        <v>125</v>
      </c>
      <c r="V35" s="30"/>
      <c r="W35" s="17">
        <f t="shared" si="4"/>
        <v>80.897558916848965</v>
      </c>
      <c r="X35" s="30"/>
      <c r="Y35" s="17">
        <f t="shared" si="5"/>
        <v>80.897558916848965</v>
      </c>
      <c r="Z35" s="17" t="s">
        <v>31</v>
      </c>
      <c r="AA35" s="17">
        <f t="shared" si="6"/>
        <v>80.897558916848965</v>
      </c>
      <c r="AB35" s="31" t="s">
        <v>59</v>
      </c>
    </row>
    <row r="36" spans="2:28" x14ac:dyDescent="0.3">
      <c r="B36" s="74" t="s">
        <v>843</v>
      </c>
      <c r="C36" s="20" t="str">
        <f t="shared" si="0"/>
        <v>Passenger Coach 3 (100)</v>
      </c>
      <c r="D36" s="21" t="s">
        <v>3</v>
      </c>
      <c r="E36" s="21" t="s">
        <v>56</v>
      </c>
      <c r="F36" s="22" t="s">
        <v>60</v>
      </c>
      <c r="G36" s="22">
        <v>0</v>
      </c>
      <c r="H36" s="32"/>
      <c r="I36" s="24"/>
      <c r="J36" s="25">
        <v>0.89</v>
      </c>
      <c r="K36" s="26" t="s">
        <v>31</v>
      </c>
      <c r="L36" s="27" t="s">
        <v>31</v>
      </c>
      <c r="M36" s="25" t="s">
        <v>31</v>
      </c>
      <c r="N36" s="26" t="s">
        <v>31</v>
      </c>
      <c r="O36" s="25" t="str">
        <f t="shared" si="1"/>
        <v>n/a</v>
      </c>
      <c r="P36" s="25">
        <f t="shared" si="2"/>
        <v>0.89</v>
      </c>
      <c r="Q36" s="28">
        <v>39.457500000000003</v>
      </c>
      <c r="R36" s="29">
        <v>4</v>
      </c>
      <c r="S36" s="18">
        <f t="shared" si="3"/>
        <v>9.8643750000000008</v>
      </c>
      <c r="T36" s="28">
        <v>1.26</v>
      </c>
      <c r="U36" s="26">
        <v>125</v>
      </c>
      <c r="V36" s="30">
        <v>100</v>
      </c>
      <c r="W36" s="17">
        <f t="shared" si="4"/>
        <v>55.235627829803029</v>
      </c>
      <c r="X36" s="30"/>
      <c r="Y36" s="17">
        <f t="shared" si="5"/>
        <v>55.235627829803029</v>
      </c>
      <c r="Z36" s="17" t="s">
        <v>31</v>
      </c>
      <c r="AA36" s="17">
        <f t="shared" si="6"/>
        <v>55.235627829803029</v>
      </c>
      <c r="AB36" s="31" t="s">
        <v>59</v>
      </c>
    </row>
    <row r="37" spans="2:28" x14ac:dyDescent="0.3">
      <c r="B37" s="74" t="s">
        <v>843</v>
      </c>
      <c r="C37" s="20" t="str">
        <f t="shared" si="0"/>
        <v>Passenger Coach 4</v>
      </c>
      <c r="D37" s="21" t="s">
        <v>3</v>
      </c>
      <c r="E37" s="21" t="s">
        <v>56</v>
      </c>
      <c r="F37" s="22">
        <v>4</v>
      </c>
      <c r="G37" s="22">
        <v>0</v>
      </c>
      <c r="H37" s="23"/>
      <c r="I37" s="24"/>
      <c r="J37" s="25">
        <v>0.89</v>
      </c>
      <c r="K37" s="26" t="s">
        <v>31</v>
      </c>
      <c r="L37" s="27" t="s">
        <v>31</v>
      </c>
      <c r="M37" s="25" t="s">
        <v>31</v>
      </c>
      <c r="N37" s="26" t="s">
        <v>31</v>
      </c>
      <c r="O37" s="25" t="str">
        <f t="shared" si="1"/>
        <v>n/a</v>
      </c>
      <c r="P37" s="25">
        <f t="shared" si="2"/>
        <v>0.89</v>
      </c>
      <c r="Q37" s="28">
        <v>42.35</v>
      </c>
      <c r="R37" s="29">
        <v>4</v>
      </c>
      <c r="S37" s="18">
        <f t="shared" si="3"/>
        <v>10.5875</v>
      </c>
      <c r="T37" s="28">
        <v>1.86</v>
      </c>
      <c r="U37" s="26">
        <v>125</v>
      </c>
      <c r="V37" s="30"/>
      <c r="W37" s="17">
        <f t="shared" si="4"/>
        <v>80.897558916848965</v>
      </c>
      <c r="X37" s="30"/>
      <c r="Y37" s="17">
        <f t="shared" si="5"/>
        <v>80.897558916848965</v>
      </c>
      <c r="Z37" s="17" t="s">
        <v>31</v>
      </c>
      <c r="AA37" s="17">
        <f t="shared" si="6"/>
        <v>80.897558916848965</v>
      </c>
      <c r="AB37" s="31" t="s">
        <v>61</v>
      </c>
    </row>
    <row r="38" spans="2:28" ht="36" x14ac:dyDescent="0.3">
      <c r="B38" s="74" t="s">
        <v>843</v>
      </c>
      <c r="C38" s="20" t="str">
        <f t="shared" si="0"/>
        <v>Passenger Coach 4 (110)</v>
      </c>
      <c r="D38" s="21" t="s">
        <v>3</v>
      </c>
      <c r="E38" s="21" t="s">
        <v>56</v>
      </c>
      <c r="F38" s="22" t="s">
        <v>62</v>
      </c>
      <c r="G38" s="22">
        <v>0</v>
      </c>
      <c r="H38" s="23" t="s">
        <v>45</v>
      </c>
      <c r="I38" s="24"/>
      <c r="J38" s="25">
        <v>0.89</v>
      </c>
      <c r="K38" s="26" t="s">
        <v>31</v>
      </c>
      <c r="L38" s="27" t="s">
        <v>31</v>
      </c>
      <c r="M38" s="25" t="s">
        <v>31</v>
      </c>
      <c r="N38" s="26" t="s">
        <v>31</v>
      </c>
      <c r="O38" s="25" t="str">
        <f t="shared" si="1"/>
        <v>n/a</v>
      </c>
      <c r="P38" s="25">
        <f t="shared" si="2"/>
        <v>0.89</v>
      </c>
      <c r="Q38" s="28">
        <v>42.35</v>
      </c>
      <c r="R38" s="29">
        <v>4</v>
      </c>
      <c r="S38" s="18">
        <f t="shared" si="3"/>
        <v>10.5875</v>
      </c>
      <c r="T38" s="28">
        <v>1.86</v>
      </c>
      <c r="U38" s="26">
        <v>125</v>
      </c>
      <c r="V38" s="30">
        <v>110</v>
      </c>
      <c r="W38" s="17">
        <f t="shared" si="4"/>
        <v>65.013086750025309</v>
      </c>
      <c r="X38" s="30"/>
      <c r="Y38" s="17">
        <f t="shared" si="5"/>
        <v>65.013086750025309</v>
      </c>
      <c r="Z38" s="17" t="s">
        <v>31</v>
      </c>
      <c r="AA38" s="17">
        <f t="shared" si="6"/>
        <v>65.013086750025309</v>
      </c>
      <c r="AB38" s="31" t="s">
        <v>61</v>
      </c>
    </row>
    <row r="39" spans="2:28" x14ac:dyDescent="0.3">
      <c r="B39" s="74" t="s">
        <v>843</v>
      </c>
      <c r="C39" s="20" t="str">
        <f t="shared" si="0"/>
        <v>Passenger Coach 4A</v>
      </c>
      <c r="D39" s="21" t="s">
        <v>3</v>
      </c>
      <c r="E39" s="21" t="s">
        <v>56</v>
      </c>
      <c r="F39" s="22" t="s">
        <v>63</v>
      </c>
      <c r="G39" s="22">
        <v>0</v>
      </c>
      <c r="H39" s="23"/>
      <c r="I39" s="24"/>
      <c r="J39" s="25">
        <v>0.89</v>
      </c>
      <c r="K39" s="26" t="s">
        <v>31</v>
      </c>
      <c r="L39" s="27" t="s">
        <v>31</v>
      </c>
      <c r="M39" s="25" t="s">
        <v>31</v>
      </c>
      <c r="N39" s="26" t="s">
        <v>31</v>
      </c>
      <c r="O39" s="25" t="str">
        <f t="shared" si="1"/>
        <v>n/a</v>
      </c>
      <c r="P39" s="25">
        <f t="shared" si="2"/>
        <v>0.89</v>
      </c>
      <c r="Q39" s="28">
        <v>42.35</v>
      </c>
      <c r="R39" s="29">
        <v>4</v>
      </c>
      <c r="S39" s="18">
        <f t="shared" si="3"/>
        <v>10.5875</v>
      </c>
      <c r="T39" s="28">
        <v>1.86</v>
      </c>
      <c r="U39" s="26">
        <v>125</v>
      </c>
      <c r="V39" s="30"/>
      <c r="W39" s="17">
        <f t="shared" si="4"/>
        <v>80.897558916848965</v>
      </c>
      <c r="X39" s="30"/>
      <c r="Y39" s="17">
        <f t="shared" si="5"/>
        <v>80.897558916848965</v>
      </c>
      <c r="Z39" s="17" t="s">
        <v>31</v>
      </c>
      <c r="AA39" s="17">
        <f t="shared" si="6"/>
        <v>80.897558916848965</v>
      </c>
      <c r="AB39" s="31" t="s">
        <v>64</v>
      </c>
    </row>
    <row r="40" spans="2:28" x14ac:dyDescent="0.3">
      <c r="B40" s="74" t="s">
        <v>843</v>
      </c>
      <c r="C40" s="20" t="str">
        <f t="shared" si="0"/>
        <v>Passenger Coach 5</v>
      </c>
      <c r="D40" s="21" t="s">
        <v>3</v>
      </c>
      <c r="E40" s="21" t="s">
        <v>56</v>
      </c>
      <c r="F40" s="22">
        <v>5</v>
      </c>
      <c r="G40" s="22">
        <v>0</v>
      </c>
      <c r="H40" s="23"/>
      <c r="I40" s="24"/>
      <c r="J40" s="25">
        <v>0.89</v>
      </c>
      <c r="K40" s="26" t="s">
        <v>31</v>
      </c>
      <c r="L40" s="27" t="s">
        <v>31</v>
      </c>
      <c r="M40" s="25" t="s">
        <v>31</v>
      </c>
      <c r="N40" s="26" t="s">
        <v>31</v>
      </c>
      <c r="O40" s="25" t="str">
        <f t="shared" si="1"/>
        <v>n/a</v>
      </c>
      <c r="P40" s="25">
        <f t="shared" si="2"/>
        <v>0.89</v>
      </c>
      <c r="Q40" s="28">
        <v>36.084400000000002</v>
      </c>
      <c r="R40" s="29">
        <v>4</v>
      </c>
      <c r="S40" s="18">
        <f t="shared" si="3"/>
        <v>9.0211000000000006</v>
      </c>
      <c r="T40" s="28">
        <v>1.1990000000000001</v>
      </c>
      <c r="U40" s="26">
        <v>110</v>
      </c>
      <c r="V40" s="30"/>
      <c r="W40" s="17">
        <f t="shared" si="4"/>
        <v>65.013086750025309</v>
      </c>
      <c r="X40" s="30"/>
      <c r="Y40" s="17">
        <f t="shared" si="5"/>
        <v>65.013086750025309</v>
      </c>
      <c r="Z40" s="17" t="s">
        <v>31</v>
      </c>
      <c r="AA40" s="17">
        <f t="shared" si="6"/>
        <v>65.013086750025309</v>
      </c>
      <c r="AB40" s="31" t="s">
        <v>65</v>
      </c>
    </row>
    <row r="41" spans="2:28" x14ac:dyDescent="0.3">
      <c r="B41" s="74" t="s">
        <v>843</v>
      </c>
      <c r="C41" s="20" t="str">
        <f t="shared" si="0"/>
        <v>Passenger Coach 5A</v>
      </c>
      <c r="D41" s="21" t="s">
        <v>3</v>
      </c>
      <c r="E41" s="21" t="s">
        <v>56</v>
      </c>
      <c r="F41" s="22" t="s">
        <v>66</v>
      </c>
      <c r="G41" s="22">
        <v>0</v>
      </c>
      <c r="H41" s="23"/>
      <c r="I41" s="24"/>
      <c r="J41" s="25">
        <v>0.89</v>
      </c>
      <c r="K41" s="26" t="s">
        <v>31</v>
      </c>
      <c r="L41" s="27" t="s">
        <v>31</v>
      </c>
      <c r="M41" s="25" t="s">
        <v>31</v>
      </c>
      <c r="N41" s="26" t="s">
        <v>31</v>
      </c>
      <c r="O41" s="25" t="str">
        <f t="shared" si="1"/>
        <v>n/a</v>
      </c>
      <c r="P41" s="25">
        <f t="shared" si="2"/>
        <v>0.89</v>
      </c>
      <c r="Q41" s="28">
        <v>34.404499999999999</v>
      </c>
      <c r="R41" s="29">
        <v>4</v>
      </c>
      <c r="S41" s="18">
        <f t="shared" si="3"/>
        <v>8.6011249999999997</v>
      </c>
      <c r="T41" s="28">
        <v>1.1830000000000001</v>
      </c>
      <c r="U41" s="26">
        <v>100</v>
      </c>
      <c r="V41" s="30"/>
      <c r="W41" s="17">
        <f t="shared" si="4"/>
        <v>55.235627829803029</v>
      </c>
      <c r="X41" s="30"/>
      <c r="Y41" s="17">
        <f t="shared" si="5"/>
        <v>55.235627829803029</v>
      </c>
      <c r="Z41" s="17" t="s">
        <v>31</v>
      </c>
      <c r="AA41" s="17">
        <f t="shared" si="6"/>
        <v>55.235627829803029</v>
      </c>
      <c r="AB41" s="31" t="s">
        <v>67</v>
      </c>
    </row>
    <row r="42" spans="2:28" x14ac:dyDescent="0.3">
      <c r="B42" s="74" t="s">
        <v>843</v>
      </c>
      <c r="C42" s="20" t="str">
        <f t="shared" si="0"/>
        <v>Passenger Coach V</v>
      </c>
      <c r="D42" s="21" t="s">
        <v>3</v>
      </c>
      <c r="E42" s="21" t="s">
        <v>56</v>
      </c>
      <c r="F42" s="22" t="s">
        <v>68</v>
      </c>
      <c r="G42" s="22">
        <v>0</v>
      </c>
      <c r="H42" s="23"/>
      <c r="I42" s="24"/>
      <c r="J42" s="25">
        <v>0.89</v>
      </c>
      <c r="K42" s="26" t="s">
        <v>31</v>
      </c>
      <c r="L42" s="27" t="s">
        <v>31</v>
      </c>
      <c r="M42" s="25" t="s">
        <v>31</v>
      </c>
      <c r="N42" s="26" t="s">
        <v>31</v>
      </c>
      <c r="O42" s="25" t="str">
        <f t="shared" si="1"/>
        <v>n/a</v>
      </c>
      <c r="P42" s="25">
        <f t="shared" si="2"/>
        <v>0.89</v>
      </c>
      <c r="Q42" s="28">
        <v>43.7</v>
      </c>
      <c r="R42" s="29">
        <v>4</v>
      </c>
      <c r="S42" s="18">
        <f t="shared" si="3"/>
        <v>10.925000000000001</v>
      </c>
      <c r="T42" s="28">
        <v>1.5</v>
      </c>
      <c r="U42" s="26">
        <v>100</v>
      </c>
      <c r="V42" s="30"/>
      <c r="W42" s="17">
        <f t="shared" si="4"/>
        <v>55.235627829803029</v>
      </c>
      <c r="X42" s="30"/>
      <c r="Y42" s="17">
        <f t="shared" si="5"/>
        <v>55.235627829803029</v>
      </c>
      <c r="Z42" s="17" t="s">
        <v>31</v>
      </c>
      <c r="AA42" s="17">
        <f t="shared" si="6"/>
        <v>55.235627829803029</v>
      </c>
      <c r="AB42" s="31" t="s">
        <v>69</v>
      </c>
    </row>
    <row r="43" spans="2:28" x14ac:dyDescent="0.3">
      <c r="B43" s="74" t="s">
        <v>843</v>
      </c>
      <c r="C43" s="20" t="str">
        <f t="shared" si="0"/>
        <v>Passenger Coach VA</v>
      </c>
      <c r="D43" s="21" t="s">
        <v>3</v>
      </c>
      <c r="E43" s="21" t="s">
        <v>56</v>
      </c>
      <c r="F43" s="22" t="s">
        <v>70</v>
      </c>
      <c r="G43" s="22">
        <v>0</v>
      </c>
      <c r="H43" s="23"/>
      <c r="I43" s="24"/>
      <c r="J43" s="25">
        <v>0.89</v>
      </c>
      <c r="K43" s="26" t="s">
        <v>31</v>
      </c>
      <c r="L43" s="27" t="s">
        <v>31</v>
      </c>
      <c r="M43" s="25" t="s">
        <v>31</v>
      </c>
      <c r="N43" s="26" t="s">
        <v>31</v>
      </c>
      <c r="O43" s="25" t="str">
        <f t="shared" si="1"/>
        <v>n/a</v>
      </c>
      <c r="P43" s="25">
        <f t="shared" si="2"/>
        <v>0.89</v>
      </c>
      <c r="Q43" s="28">
        <v>48.5</v>
      </c>
      <c r="R43" s="29">
        <v>4</v>
      </c>
      <c r="S43" s="18">
        <f t="shared" si="3"/>
        <v>12.125</v>
      </c>
      <c r="T43" s="28">
        <v>1.5</v>
      </c>
      <c r="U43" s="26">
        <v>100</v>
      </c>
      <c r="V43" s="30"/>
      <c r="W43" s="17">
        <f t="shared" si="4"/>
        <v>55.235627829803029</v>
      </c>
      <c r="X43" s="30"/>
      <c r="Y43" s="17">
        <f t="shared" si="5"/>
        <v>55.235627829803029</v>
      </c>
      <c r="Z43" s="17" t="s">
        <v>31</v>
      </c>
      <c r="AA43" s="17">
        <f t="shared" si="6"/>
        <v>55.235627829803029</v>
      </c>
      <c r="AB43" s="31" t="s">
        <v>69</v>
      </c>
    </row>
    <row r="44" spans="2:28" x14ac:dyDescent="0.3">
      <c r="B44" s="74" t="s">
        <v>843</v>
      </c>
      <c r="C44" s="20" t="str">
        <f t="shared" si="0"/>
        <v>Passenger Coach W</v>
      </c>
      <c r="D44" s="21" t="s">
        <v>3</v>
      </c>
      <c r="E44" s="21" t="s">
        <v>56</v>
      </c>
      <c r="F44" s="22" t="s">
        <v>71</v>
      </c>
      <c r="G44" s="22">
        <v>0</v>
      </c>
      <c r="H44" s="23"/>
      <c r="I44" s="24"/>
      <c r="J44" s="25">
        <v>0.89</v>
      </c>
      <c r="K44" s="26" t="s">
        <v>31</v>
      </c>
      <c r="L44" s="27" t="s">
        <v>31</v>
      </c>
      <c r="M44" s="25" t="s">
        <v>31</v>
      </c>
      <c r="N44" s="26" t="s">
        <v>31</v>
      </c>
      <c r="O44" s="25" t="str">
        <f t="shared" si="1"/>
        <v>n/a</v>
      </c>
      <c r="P44" s="25">
        <f t="shared" si="2"/>
        <v>0.89</v>
      </c>
      <c r="Q44" s="28">
        <v>43.5</v>
      </c>
      <c r="R44" s="29">
        <v>4</v>
      </c>
      <c r="S44" s="18">
        <f t="shared" si="3"/>
        <v>10.875</v>
      </c>
      <c r="T44" s="28">
        <v>1.5</v>
      </c>
      <c r="U44" s="26">
        <v>140</v>
      </c>
      <c r="V44" s="30"/>
      <c r="W44" s="17">
        <f t="shared" si="4"/>
        <v>98.197003575117208</v>
      </c>
      <c r="X44" s="30"/>
      <c r="Y44" s="17">
        <f t="shared" si="5"/>
        <v>98.197003575117208</v>
      </c>
      <c r="Z44" s="17" t="s">
        <v>31</v>
      </c>
      <c r="AA44" s="17">
        <f t="shared" si="6"/>
        <v>98.197003575117208</v>
      </c>
      <c r="AB44" s="31" t="s">
        <v>69</v>
      </c>
    </row>
    <row r="45" spans="2:28" x14ac:dyDescent="0.3">
      <c r="B45" s="74" t="s">
        <v>843</v>
      </c>
      <c r="C45" s="20" t="str">
        <f t="shared" si="0"/>
        <v>Passenger Coach WA</v>
      </c>
      <c r="D45" s="21" t="s">
        <v>3</v>
      </c>
      <c r="E45" s="21" t="s">
        <v>56</v>
      </c>
      <c r="F45" s="22" t="s">
        <v>72</v>
      </c>
      <c r="G45" s="22">
        <v>0</v>
      </c>
      <c r="H45" s="23"/>
      <c r="I45" s="24"/>
      <c r="J45" s="25">
        <v>0.89</v>
      </c>
      <c r="K45" s="26" t="s">
        <v>31</v>
      </c>
      <c r="L45" s="27" t="s">
        <v>31</v>
      </c>
      <c r="M45" s="25" t="s">
        <v>31</v>
      </c>
      <c r="N45" s="26" t="s">
        <v>31</v>
      </c>
      <c r="O45" s="25" t="str">
        <f t="shared" si="1"/>
        <v>n/a</v>
      </c>
      <c r="P45" s="25">
        <f t="shared" si="2"/>
        <v>0.89</v>
      </c>
      <c r="Q45" s="28">
        <v>43.5</v>
      </c>
      <c r="R45" s="29">
        <v>4</v>
      </c>
      <c r="S45" s="18">
        <f t="shared" si="3"/>
        <v>10.875</v>
      </c>
      <c r="T45" s="28">
        <v>1.5</v>
      </c>
      <c r="U45" s="26">
        <v>125</v>
      </c>
      <c r="V45" s="30"/>
      <c r="W45" s="17">
        <f t="shared" si="4"/>
        <v>80.897558916848965</v>
      </c>
      <c r="X45" s="30"/>
      <c r="Y45" s="17">
        <f t="shared" si="5"/>
        <v>80.897558916848965</v>
      </c>
      <c r="Z45" s="17" t="s">
        <v>31</v>
      </c>
      <c r="AA45" s="17">
        <f t="shared" si="6"/>
        <v>80.897558916848965</v>
      </c>
      <c r="AB45" s="31" t="s">
        <v>64</v>
      </c>
    </row>
    <row r="46" spans="2:28" x14ac:dyDescent="0.3">
      <c r="B46" s="74" t="s">
        <v>843</v>
      </c>
      <c r="C46" s="20" t="str">
        <f t="shared" si="0"/>
        <v>Passenger MU/M 121/M</v>
      </c>
      <c r="D46" s="21" t="s">
        <v>3</v>
      </c>
      <c r="E46" s="21" t="s">
        <v>73</v>
      </c>
      <c r="F46" s="22" t="s">
        <v>74</v>
      </c>
      <c r="G46" s="22">
        <v>0</v>
      </c>
      <c r="H46" s="23"/>
      <c r="I46" s="24"/>
      <c r="J46" s="25">
        <v>0.89</v>
      </c>
      <c r="K46" s="26" t="s">
        <v>31</v>
      </c>
      <c r="L46" s="27" t="s">
        <v>31</v>
      </c>
      <c r="M46" s="25" t="s">
        <v>31</v>
      </c>
      <c r="N46" s="26" t="s">
        <v>31</v>
      </c>
      <c r="O46" s="25" t="str">
        <f t="shared" si="1"/>
        <v>n/a</v>
      </c>
      <c r="P46" s="25">
        <f t="shared" si="2"/>
        <v>0.89</v>
      </c>
      <c r="Q46" s="28">
        <v>40.4375</v>
      </c>
      <c r="R46" s="29">
        <v>4</v>
      </c>
      <c r="S46" s="18">
        <f t="shared" si="3"/>
        <v>10.109375</v>
      </c>
      <c r="T46" s="28">
        <v>2</v>
      </c>
      <c r="U46" s="26">
        <v>75</v>
      </c>
      <c r="V46" s="30"/>
      <c r="W46" s="17">
        <f t="shared" si="4"/>
        <v>33.773343344527987</v>
      </c>
      <c r="X46" s="30"/>
      <c r="Y46" s="17">
        <f t="shared" si="5"/>
        <v>33.773343344527987</v>
      </c>
      <c r="Z46" s="17" t="s">
        <v>31</v>
      </c>
      <c r="AA46" s="17">
        <f t="shared" si="6"/>
        <v>33.773343344527987</v>
      </c>
      <c r="AB46" s="31" t="s">
        <v>58</v>
      </c>
    </row>
    <row r="47" spans="2:28" x14ac:dyDescent="0.3">
      <c r="B47" s="74" t="s">
        <v>843</v>
      </c>
      <c r="C47" s="20" t="str">
        <f t="shared" si="0"/>
        <v>Passenger MU/M 139/M</v>
      </c>
      <c r="D47" s="21" t="s">
        <v>3</v>
      </c>
      <c r="E47" s="21" t="s">
        <v>73</v>
      </c>
      <c r="F47" s="22" t="s">
        <v>75</v>
      </c>
      <c r="G47" s="22">
        <v>0</v>
      </c>
      <c r="H47" s="23"/>
      <c r="I47" s="24"/>
      <c r="J47" s="25">
        <v>0.89</v>
      </c>
      <c r="K47" s="26" t="s">
        <v>31</v>
      </c>
      <c r="L47" s="27" t="s">
        <v>31</v>
      </c>
      <c r="M47" s="25" t="s">
        <v>31</v>
      </c>
      <c r="N47" s="26" t="s">
        <v>31</v>
      </c>
      <c r="O47" s="25" t="str">
        <f t="shared" si="1"/>
        <v>n/a</v>
      </c>
      <c r="P47" s="25">
        <f t="shared" si="2"/>
        <v>0.89</v>
      </c>
      <c r="Q47" s="28">
        <v>13.362500000000001</v>
      </c>
      <c r="R47" s="29">
        <v>2</v>
      </c>
      <c r="S47" s="18">
        <f t="shared" si="3"/>
        <v>6.6812500000000004</v>
      </c>
      <c r="T47" s="28">
        <v>0.97799999999999998</v>
      </c>
      <c r="U47" s="26">
        <v>45</v>
      </c>
      <c r="V47" s="30"/>
      <c r="W47" s="17">
        <f t="shared" si="4"/>
        <v>14.09979158752847</v>
      </c>
      <c r="X47" s="30"/>
      <c r="Y47" s="17">
        <f t="shared" si="5"/>
        <v>14.09979158752847</v>
      </c>
      <c r="Z47" s="17" t="s">
        <v>31</v>
      </c>
      <c r="AA47" s="17">
        <f t="shared" si="6"/>
        <v>14.09979158752847</v>
      </c>
      <c r="AB47" s="31" t="s">
        <v>76</v>
      </c>
    </row>
    <row r="48" spans="2:28" x14ac:dyDescent="0.3">
      <c r="B48" s="74" t="s">
        <v>843</v>
      </c>
      <c r="C48" s="20" t="str">
        <f t="shared" si="0"/>
        <v>Passenger MU/M 142/M</v>
      </c>
      <c r="D48" s="21" t="s">
        <v>3</v>
      </c>
      <c r="E48" s="21" t="s">
        <v>73</v>
      </c>
      <c r="F48" s="22" t="s">
        <v>77</v>
      </c>
      <c r="G48" s="22">
        <v>0</v>
      </c>
      <c r="H48" s="23"/>
      <c r="I48" s="24"/>
      <c r="J48" s="25">
        <v>0.89</v>
      </c>
      <c r="K48" s="26" t="s">
        <v>31</v>
      </c>
      <c r="L48" s="27" t="s">
        <v>31</v>
      </c>
      <c r="M48" s="25" t="s">
        <v>31</v>
      </c>
      <c r="N48" s="26" t="s">
        <v>31</v>
      </c>
      <c r="O48" s="25" t="str">
        <f t="shared" si="1"/>
        <v>n/a</v>
      </c>
      <c r="P48" s="25">
        <f t="shared" si="2"/>
        <v>0.89</v>
      </c>
      <c r="Q48" s="28">
        <v>27.212499999999999</v>
      </c>
      <c r="R48" s="29">
        <v>2</v>
      </c>
      <c r="S48" s="18">
        <f t="shared" si="3"/>
        <v>13.606249999999999</v>
      </c>
      <c r="T48" s="28">
        <v>1.9</v>
      </c>
      <c r="U48" s="26">
        <v>75</v>
      </c>
      <c r="V48" s="30"/>
      <c r="W48" s="17">
        <f t="shared" si="4"/>
        <v>33.773343344527987</v>
      </c>
      <c r="X48" s="30"/>
      <c r="Y48" s="17">
        <f t="shared" si="5"/>
        <v>33.773343344527987</v>
      </c>
      <c r="Z48" s="17" t="s">
        <v>31</v>
      </c>
      <c r="AA48" s="17">
        <f t="shared" si="6"/>
        <v>33.773343344527987</v>
      </c>
      <c r="AB48" s="31" t="s">
        <v>78</v>
      </c>
    </row>
    <row r="49" spans="2:28" x14ac:dyDescent="0.3">
      <c r="B49" s="74" t="s">
        <v>843</v>
      </c>
      <c r="C49" s="20" t="str">
        <f t="shared" si="0"/>
        <v>Passenger MU/M 143/M</v>
      </c>
      <c r="D49" s="21" t="s">
        <v>3</v>
      </c>
      <c r="E49" s="21" t="s">
        <v>73</v>
      </c>
      <c r="F49" s="22" t="s">
        <v>79</v>
      </c>
      <c r="G49" s="22">
        <v>0</v>
      </c>
      <c r="H49" s="23"/>
      <c r="I49" s="24"/>
      <c r="J49" s="25">
        <v>0.89</v>
      </c>
      <c r="K49" s="26" t="s">
        <v>31</v>
      </c>
      <c r="L49" s="27" t="s">
        <v>31</v>
      </c>
      <c r="M49" s="25" t="s">
        <v>31</v>
      </c>
      <c r="N49" s="26" t="s">
        <v>31</v>
      </c>
      <c r="O49" s="25" t="str">
        <f t="shared" si="1"/>
        <v>n/a</v>
      </c>
      <c r="P49" s="25">
        <f t="shared" si="2"/>
        <v>0.89</v>
      </c>
      <c r="Q49" s="28">
        <v>26.324999999999999</v>
      </c>
      <c r="R49" s="29">
        <v>2</v>
      </c>
      <c r="S49" s="18">
        <f t="shared" si="3"/>
        <v>13.1625</v>
      </c>
      <c r="T49" s="28">
        <v>1.9</v>
      </c>
      <c r="U49" s="26">
        <v>75</v>
      </c>
      <c r="V49" s="30"/>
      <c r="W49" s="17">
        <f t="shared" si="4"/>
        <v>33.773343344527987</v>
      </c>
      <c r="X49" s="30"/>
      <c r="Y49" s="17">
        <f t="shared" si="5"/>
        <v>33.773343344527987</v>
      </c>
      <c r="Z49" s="17" t="s">
        <v>31</v>
      </c>
      <c r="AA49" s="17">
        <f t="shared" si="6"/>
        <v>33.773343344527987</v>
      </c>
      <c r="AB49" s="31" t="s">
        <v>78</v>
      </c>
    </row>
    <row r="50" spans="2:28" x14ac:dyDescent="0.3">
      <c r="B50" s="74" t="s">
        <v>843</v>
      </c>
      <c r="C50" s="20" t="str">
        <f t="shared" si="0"/>
        <v>Passenger MU/M 144/M</v>
      </c>
      <c r="D50" s="21" t="s">
        <v>3</v>
      </c>
      <c r="E50" s="21" t="s">
        <v>73</v>
      </c>
      <c r="F50" s="22" t="s">
        <v>80</v>
      </c>
      <c r="G50" s="22">
        <v>0</v>
      </c>
      <c r="H50" s="23"/>
      <c r="I50" s="24"/>
      <c r="J50" s="25">
        <v>0.89</v>
      </c>
      <c r="K50" s="26" t="s">
        <v>31</v>
      </c>
      <c r="L50" s="27" t="s">
        <v>31</v>
      </c>
      <c r="M50" s="25" t="s">
        <v>31</v>
      </c>
      <c r="N50" s="26" t="s">
        <v>31</v>
      </c>
      <c r="O50" s="25" t="str">
        <f t="shared" si="1"/>
        <v>n/a</v>
      </c>
      <c r="P50" s="25">
        <f t="shared" si="2"/>
        <v>0.89</v>
      </c>
      <c r="Q50" s="28">
        <v>26.324999999999999</v>
      </c>
      <c r="R50" s="29">
        <v>2</v>
      </c>
      <c r="S50" s="18">
        <f t="shared" si="3"/>
        <v>13.1625</v>
      </c>
      <c r="T50" s="28">
        <v>1.9</v>
      </c>
      <c r="U50" s="26">
        <v>75</v>
      </c>
      <c r="V50" s="30"/>
      <c r="W50" s="17">
        <f t="shared" si="4"/>
        <v>33.773343344527987</v>
      </c>
      <c r="X50" s="30"/>
      <c r="Y50" s="17">
        <f t="shared" si="5"/>
        <v>33.773343344527987</v>
      </c>
      <c r="Z50" s="17" t="s">
        <v>31</v>
      </c>
      <c r="AA50" s="17">
        <f t="shared" si="6"/>
        <v>33.773343344527987</v>
      </c>
      <c r="AB50" s="31" t="s">
        <v>78</v>
      </c>
    </row>
    <row r="51" spans="2:28" x14ac:dyDescent="0.3">
      <c r="B51" s="74" t="s">
        <v>843</v>
      </c>
      <c r="C51" s="20" t="str">
        <f t="shared" si="0"/>
        <v>Passenger MU/M 150/M</v>
      </c>
      <c r="D51" s="21" t="s">
        <v>3</v>
      </c>
      <c r="E51" s="21" t="s">
        <v>73</v>
      </c>
      <c r="F51" s="22" t="s">
        <v>81</v>
      </c>
      <c r="G51" s="22">
        <v>0</v>
      </c>
      <c r="H51" s="23"/>
      <c r="I51" s="24"/>
      <c r="J51" s="25">
        <v>0.89</v>
      </c>
      <c r="K51" s="26" t="s">
        <v>31</v>
      </c>
      <c r="L51" s="27" t="s">
        <v>31</v>
      </c>
      <c r="M51" s="25" t="s">
        <v>31</v>
      </c>
      <c r="N51" s="26" t="s">
        <v>31</v>
      </c>
      <c r="O51" s="25" t="str">
        <f t="shared" si="1"/>
        <v>n/a</v>
      </c>
      <c r="P51" s="25">
        <f t="shared" si="2"/>
        <v>0.89</v>
      </c>
      <c r="Q51" s="28">
        <v>40.6875</v>
      </c>
      <c r="R51" s="29">
        <v>4</v>
      </c>
      <c r="S51" s="18">
        <f t="shared" si="3"/>
        <v>10.171875</v>
      </c>
      <c r="T51" s="28">
        <v>1.3</v>
      </c>
      <c r="U51" s="26">
        <v>75</v>
      </c>
      <c r="V51" s="30"/>
      <c r="W51" s="17">
        <f t="shared" si="4"/>
        <v>33.773343344527987</v>
      </c>
      <c r="X51" s="30"/>
      <c r="Y51" s="17">
        <f t="shared" si="5"/>
        <v>33.773343344527987</v>
      </c>
      <c r="Z51" s="17" t="s">
        <v>31</v>
      </c>
      <c r="AA51" s="17">
        <f t="shared" si="6"/>
        <v>33.773343344527987</v>
      </c>
      <c r="AB51" s="31" t="s">
        <v>58</v>
      </c>
    </row>
    <row r="52" spans="2:28" x14ac:dyDescent="0.3">
      <c r="B52" s="74" t="s">
        <v>843</v>
      </c>
      <c r="C52" s="20" t="str">
        <f t="shared" si="0"/>
        <v>Passenger MU/M 153/M</v>
      </c>
      <c r="D52" s="21" t="s">
        <v>3</v>
      </c>
      <c r="E52" s="21" t="s">
        <v>73</v>
      </c>
      <c r="F52" s="22" t="s">
        <v>82</v>
      </c>
      <c r="G52" s="22">
        <v>0</v>
      </c>
      <c r="H52" s="23"/>
      <c r="I52" s="24"/>
      <c r="J52" s="25">
        <v>0.89</v>
      </c>
      <c r="K52" s="26" t="s">
        <v>31</v>
      </c>
      <c r="L52" s="27" t="s">
        <v>31</v>
      </c>
      <c r="M52" s="25" t="s">
        <v>31</v>
      </c>
      <c r="N52" s="26" t="s">
        <v>31</v>
      </c>
      <c r="O52" s="25" t="str">
        <f t="shared" si="1"/>
        <v>n/a</v>
      </c>
      <c r="P52" s="25">
        <f t="shared" si="2"/>
        <v>0.89</v>
      </c>
      <c r="Q52" s="28">
        <v>43.9</v>
      </c>
      <c r="R52" s="29">
        <v>4</v>
      </c>
      <c r="S52" s="18">
        <f t="shared" si="3"/>
        <v>10.975</v>
      </c>
      <c r="T52" s="28">
        <v>1.3</v>
      </c>
      <c r="U52" s="26">
        <v>75</v>
      </c>
      <c r="V52" s="30"/>
      <c r="W52" s="17">
        <f t="shared" si="4"/>
        <v>33.773343344527987</v>
      </c>
      <c r="X52" s="30"/>
      <c r="Y52" s="17">
        <f t="shared" si="5"/>
        <v>33.773343344527987</v>
      </c>
      <c r="Z52" s="17" t="s">
        <v>31</v>
      </c>
      <c r="AA52" s="17">
        <f t="shared" si="6"/>
        <v>33.773343344527987</v>
      </c>
      <c r="AB52" s="31" t="s">
        <v>58</v>
      </c>
    </row>
    <row r="53" spans="2:28" x14ac:dyDescent="0.3">
      <c r="B53" s="74" t="s">
        <v>843</v>
      </c>
      <c r="C53" s="20" t="str">
        <f t="shared" si="0"/>
        <v>Passenger MU/M 155/M</v>
      </c>
      <c r="D53" s="21" t="s">
        <v>3</v>
      </c>
      <c r="E53" s="21" t="s">
        <v>73</v>
      </c>
      <c r="F53" s="22" t="s">
        <v>83</v>
      </c>
      <c r="G53" s="22">
        <v>0</v>
      </c>
      <c r="H53" s="23"/>
      <c r="I53" s="24"/>
      <c r="J53" s="25">
        <v>0.89</v>
      </c>
      <c r="K53" s="26" t="s">
        <v>31</v>
      </c>
      <c r="L53" s="27" t="s">
        <v>31</v>
      </c>
      <c r="M53" s="25" t="s">
        <v>31</v>
      </c>
      <c r="N53" s="26" t="s">
        <v>31</v>
      </c>
      <c r="O53" s="25" t="str">
        <f t="shared" si="1"/>
        <v>n/a</v>
      </c>
      <c r="P53" s="25">
        <f t="shared" si="2"/>
        <v>0.89</v>
      </c>
      <c r="Q53" s="28">
        <v>42.4</v>
      </c>
      <c r="R53" s="29">
        <v>4</v>
      </c>
      <c r="S53" s="18">
        <f t="shared" si="3"/>
        <v>10.6</v>
      </c>
      <c r="T53" s="28">
        <v>1.3</v>
      </c>
      <c r="U53" s="26">
        <v>75</v>
      </c>
      <c r="V53" s="30"/>
      <c r="W53" s="17">
        <f t="shared" si="4"/>
        <v>33.773343344527987</v>
      </c>
      <c r="X53" s="30"/>
      <c r="Y53" s="17">
        <f t="shared" si="5"/>
        <v>33.773343344527987</v>
      </c>
      <c r="Z53" s="17" t="s">
        <v>31</v>
      </c>
      <c r="AA53" s="17">
        <f t="shared" si="6"/>
        <v>33.773343344527987</v>
      </c>
      <c r="AB53" s="31" t="s">
        <v>58</v>
      </c>
    </row>
    <row r="54" spans="2:28" x14ac:dyDescent="0.3">
      <c r="B54" s="74" t="s">
        <v>843</v>
      </c>
      <c r="C54" s="20" t="str">
        <f t="shared" si="0"/>
        <v>Passenger MU/M 156/M</v>
      </c>
      <c r="D54" s="21" t="s">
        <v>3</v>
      </c>
      <c r="E54" s="21" t="s">
        <v>73</v>
      </c>
      <c r="F54" s="22" t="s">
        <v>84</v>
      </c>
      <c r="G54" s="22">
        <v>0</v>
      </c>
      <c r="H54" s="23"/>
      <c r="I54" s="24"/>
      <c r="J54" s="25">
        <v>0.89</v>
      </c>
      <c r="K54" s="26" t="s">
        <v>31</v>
      </c>
      <c r="L54" s="27" t="s">
        <v>31</v>
      </c>
      <c r="M54" s="25" t="s">
        <v>31</v>
      </c>
      <c r="N54" s="26" t="s">
        <v>31</v>
      </c>
      <c r="O54" s="25" t="str">
        <f t="shared" si="1"/>
        <v>n/a</v>
      </c>
      <c r="P54" s="25">
        <f t="shared" si="2"/>
        <v>0.89</v>
      </c>
      <c r="Q54" s="28">
        <v>41.5625</v>
      </c>
      <c r="R54" s="29">
        <v>4</v>
      </c>
      <c r="S54" s="18">
        <f t="shared" si="3"/>
        <v>10.390625</v>
      </c>
      <c r="T54" s="28">
        <v>1.3</v>
      </c>
      <c r="U54" s="26">
        <v>75</v>
      </c>
      <c r="V54" s="30"/>
      <c r="W54" s="17">
        <f t="shared" si="4"/>
        <v>33.773343344527987</v>
      </c>
      <c r="X54" s="30"/>
      <c r="Y54" s="17">
        <f t="shared" si="5"/>
        <v>33.773343344527987</v>
      </c>
      <c r="Z54" s="17" t="s">
        <v>31</v>
      </c>
      <c r="AA54" s="17">
        <f t="shared" si="6"/>
        <v>33.773343344527987</v>
      </c>
      <c r="AB54" s="31" t="s">
        <v>58</v>
      </c>
    </row>
    <row r="55" spans="2:28" x14ac:dyDescent="0.3">
      <c r="B55" s="74" t="s">
        <v>843</v>
      </c>
      <c r="C55" s="20" t="str">
        <f t="shared" si="0"/>
        <v>Passenger MU/M 158/M</v>
      </c>
      <c r="D55" s="21" t="s">
        <v>3</v>
      </c>
      <c r="E55" s="21" t="s">
        <v>73</v>
      </c>
      <c r="F55" s="22" t="s">
        <v>85</v>
      </c>
      <c r="G55" s="22">
        <v>0</v>
      </c>
      <c r="H55" s="23"/>
      <c r="I55" s="24"/>
      <c r="J55" s="25">
        <v>0.89</v>
      </c>
      <c r="K55" s="26" t="s">
        <v>31</v>
      </c>
      <c r="L55" s="27" t="s">
        <v>31</v>
      </c>
      <c r="M55" s="25" t="s">
        <v>31</v>
      </c>
      <c r="N55" s="26" t="s">
        <v>31</v>
      </c>
      <c r="O55" s="25" t="str">
        <f t="shared" si="1"/>
        <v>n/a</v>
      </c>
      <c r="P55" s="25">
        <f t="shared" si="2"/>
        <v>0.89</v>
      </c>
      <c r="Q55" s="28">
        <v>41.225000000000001</v>
      </c>
      <c r="R55" s="29">
        <v>4</v>
      </c>
      <c r="S55" s="18">
        <f t="shared" si="3"/>
        <v>10.30625</v>
      </c>
      <c r="T55" s="28">
        <v>1.9239999999999999</v>
      </c>
      <c r="U55" s="26">
        <v>90</v>
      </c>
      <c r="V55" s="30"/>
      <c r="W55" s="17">
        <f t="shared" si="4"/>
        <v>46.128994258700871</v>
      </c>
      <c r="X55" s="30"/>
      <c r="Y55" s="17">
        <f t="shared" si="5"/>
        <v>46.128994258700871</v>
      </c>
      <c r="Z55" s="17" t="s">
        <v>31</v>
      </c>
      <c r="AA55" s="17">
        <f t="shared" si="6"/>
        <v>46.128994258700871</v>
      </c>
      <c r="AB55" s="31" t="s">
        <v>58</v>
      </c>
    </row>
    <row r="56" spans="2:28" x14ac:dyDescent="0.3">
      <c r="B56" s="74" t="s">
        <v>843</v>
      </c>
      <c r="C56" s="20" t="str">
        <f t="shared" si="0"/>
        <v>Passenger MU/M 159/M</v>
      </c>
      <c r="D56" s="21" t="s">
        <v>3</v>
      </c>
      <c r="E56" s="21" t="s">
        <v>73</v>
      </c>
      <c r="F56" s="22" t="s">
        <v>86</v>
      </c>
      <c r="G56" s="22">
        <v>0</v>
      </c>
      <c r="H56" s="23"/>
      <c r="I56" s="24"/>
      <c r="J56" s="25">
        <v>0.89</v>
      </c>
      <c r="K56" s="26" t="s">
        <v>31</v>
      </c>
      <c r="L56" s="27" t="s">
        <v>31</v>
      </c>
      <c r="M56" s="25" t="s">
        <v>31</v>
      </c>
      <c r="N56" s="26" t="s">
        <v>31</v>
      </c>
      <c r="O56" s="25" t="str">
        <f t="shared" si="1"/>
        <v>n/a</v>
      </c>
      <c r="P56" s="25">
        <f t="shared" si="2"/>
        <v>0.89</v>
      </c>
      <c r="Q56" s="28">
        <v>41.2</v>
      </c>
      <c r="R56" s="29">
        <v>4</v>
      </c>
      <c r="S56" s="18">
        <f t="shared" si="3"/>
        <v>10.3</v>
      </c>
      <c r="T56" s="28">
        <v>1.9239999999999999</v>
      </c>
      <c r="U56" s="26">
        <v>90</v>
      </c>
      <c r="V56" s="30"/>
      <c r="W56" s="17">
        <f t="shared" si="4"/>
        <v>46.128994258700871</v>
      </c>
      <c r="X56" s="30"/>
      <c r="Y56" s="17">
        <f t="shared" si="5"/>
        <v>46.128994258700871</v>
      </c>
      <c r="Z56" s="17" t="s">
        <v>31</v>
      </c>
      <c r="AA56" s="17">
        <f t="shared" si="6"/>
        <v>46.128994258700871</v>
      </c>
      <c r="AB56" s="31" t="s">
        <v>58</v>
      </c>
    </row>
    <row r="57" spans="2:28" x14ac:dyDescent="0.3">
      <c r="B57" s="74" t="s">
        <v>843</v>
      </c>
      <c r="C57" s="20" t="str">
        <f t="shared" si="0"/>
        <v>Passenger MU/M 165/M</v>
      </c>
      <c r="D57" s="21" t="s">
        <v>3</v>
      </c>
      <c r="E57" s="21" t="s">
        <v>73</v>
      </c>
      <c r="F57" s="22" t="s">
        <v>87</v>
      </c>
      <c r="G57" s="22">
        <v>0</v>
      </c>
      <c r="H57" s="23"/>
      <c r="I57" s="24"/>
      <c r="J57" s="25">
        <v>0.89</v>
      </c>
      <c r="K57" s="26" t="s">
        <v>31</v>
      </c>
      <c r="L57" s="27" t="s">
        <v>31</v>
      </c>
      <c r="M57" s="25" t="s">
        <v>31</v>
      </c>
      <c r="N57" s="26" t="s">
        <v>31</v>
      </c>
      <c r="O57" s="25" t="str">
        <f t="shared" si="1"/>
        <v>n/a</v>
      </c>
      <c r="P57" s="25">
        <f t="shared" si="2"/>
        <v>0.89</v>
      </c>
      <c r="Q57" s="28">
        <v>40.674999999999997</v>
      </c>
      <c r="R57" s="29">
        <v>4</v>
      </c>
      <c r="S57" s="18">
        <f t="shared" si="3"/>
        <v>10.168749999999999</v>
      </c>
      <c r="T57" s="28">
        <v>1.9239999999999999</v>
      </c>
      <c r="U57" s="26">
        <v>75</v>
      </c>
      <c r="V57" s="30"/>
      <c r="W57" s="17">
        <f t="shared" si="4"/>
        <v>33.773343344527987</v>
      </c>
      <c r="X57" s="30"/>
      <c r="Y57" s="17">
        <f t="shared" si="5"/>
        <v>33.773343344527987</v>
      </c>
      <c r="Z57" s="17" t="s">
        <v>31</v>
      </c>
      <c r="AA57" s="17">
        <f t="shared" si="6"/>
        <v>33.773343344527987</v>
      </c>
      <c r="AB57" s="31" t="s">
        <v>58</v>
      </c>
    </row>
    <row r="58" spans="2:28" x14ac:dyDescent="0.3">
      <c r="B58" s="74" t="s">
        <v>843</v>
      </c>
      <c r="C58" s="20" t="str">
        <f t="shared" si="0"/>
        <v>Passenger MU/M 166/M</v>
      </c>
      <c r="D58" s="21" t="s">
        <v>3</v>
      </c>
      <c r="E58" s="21" t="s">
        <v>73</v>
      </c>
      <c r="F58" s="22" t="s">
        <v>88</v>
      </c>
      <c r="G58" s="22">
        <v>0</v>
      </c>
      <c r="H58" s="23"/>
      <c r="I58" s="24"/>
      <c r="J58" s="25">
        <v>0.89</v>
      </c>
      <c r="K58" s="26" t="s">
        <v>31</v>
      </c>
      <c r="L58" s="27" t="s">
        <v>31</v>
      </c>
      <c r="M58" s="25" t="s">
        <v>31</v>
      </c>
      <c r="N58" s="26" t="s">
        <v>31</v>
      </c>
      <c r="O58" s="25" t="str">
        <f t="shared" si="1"/>
        <v>n/a</v>
      </c>
      <c r="P58" s="25">
        <f t="shared" si="2"/>
        <v>0.89</v>
      </c>
      <c r="Q58" s="28">
        <v>42.15</v>
      </c>
      <c r="R58" s="29">
        <v>4</v>
      </c>
      <c r="S58" s="18">
        <f t="shared" si="3"/>
        <v>10.5375</v>
      </c>
      <c r="T58" s="28">
        <v>1.9239999999999999</v>
      </c>
      <c r="U58" s="26">
        <v>75</v>
      </c>
      <c r="V58" s="30"/>
      <c r="W58" s="17">
        <f t="shared" si="4"/>
        <v>33.773343344527987</v>
      </c>
      <c r="X58" s="30"/>
      <c r="Y58" s="17">
        <f t="shared" si="5"/>
        <v>33.773343344527987</v>
      </c>
      <c r="Z58" s="17" t="s">
        <v>31</v>
      </c>
      <c r="AA58" s="17">
        <f t="shared" si="6"/>
        <v>33.773343344527987</v>
      </c>
      <c r="AB58" s="31" t="s">
        <v>58</v>
      </c>
    </row>
    <row r="59" spans="2:28" x14ac:dyDescent="0.3">
      <c r="B59" s="74" t="s">
        <v>843</v>
      </c>
      <c r="C59" s="20" t="str">
        <f t="shared" si="0"/>
        <v>Passenger MU/M 168/3/M</v>
      </c>
      <c r="D59" s="21" t="s">
        <v>3</v>
      </c>
      <c r="E59" s="21" t="s">
        <v>73</v>
      </c>
      <c r="F59" s="22" t="s">
        <v>89</v>
      </c>
      <c r="G59" s="22">
        <v>0</v>
      </c>
      <c r="H59" s="23"/>
      <c r="I59" s="24"/>
      <c r="J59" s="25">
        <v>0.89</v>
      </c>
      <c r="K59" s="26" t="s">
        <v>31</v>
      </c>
      <c r="L59" s="27" t="s">
        <v>31</v>
      </c>
      <c r="M59" s="25" t="s">
        <v>31</v>
      </c>
      <c r="N59" s="26" t="s">
        <v>31</v>
      </c>
      <c r="O59" s="25" t="str">
        <f t="shared" si="1"/>
        <v>n/a</v>
      </c>
      <c r="P59" s="25">
        <f t="shared" si="2"/>
        <v>0.89</v>
      </c>
      <c r="Q59" s="28">
        <v>50.90625</v>
      </c>
      <c r="R59" s="29">
        <v>4</v>
      </c>
      <c r="S59" s="18">
        <f t="shared" si="3"/>
        <v>12.7265625</v>
      </c>
      <c r="T59" s="28">
        <v>2.1850000000000001</v>
      </c>
      <c r="U59" s="26">
        <v>100</v>
      </c>
      <c r="V59" s="30"/>
      <c r="W59" s="17">
        <f t="shared" si="4"/>
        <v>55.235627829803029</v>
      </c>
      <c r="X59" s="30"/>
      <c r="Y59" s="17">
        <f t="shared" si="5"/>
        <v>55.235627829803029</v>
      </c>
      <c r="Z59" s="17" t="s">
        <v>31</v>
      </c>
      <c r="AA59" s="17">
        <f t="shared" si="6"/>
        <v>55.235627829803029</v>
      </c>
      <c r="AB59" s="31" t="s">
        <v>58</v>
      </c>
    </row>
    <row r="60" spans="2:28" x14ac:dyDescent="0.3">
      <c r="B60" s="74" t="s">
        <v>843</v>
      </c>
      <c r="C60" s="20" t="str">
        <f t="shared" si="0"/>
        <v>Passenger MU/M 168/M</v>
      </c>
      <c r="D60" s="21" t="s">
        <v>3</v>
      </c>
      <c r="E60" s="21" t="s">
        <v>73</v>
      </c>
      <c r="F60" s="22" t="s">
        <v>90</v>
      </c>
      <c r="G60" s="22">
        <v>0</v>
      </c>
      <c r="H60" s="23"/>
      <c r="I60" s="24"/>
      <c r="J60" s="25">
        <v>0.89</v>
      </c>
      <c r="K60" s="26" t="s">
        <v>31</v>
      </c>
      <c r="L60" s="27" t="s">
        <v>31</v>
      </c>
      <c r="M60" s="25" t="s">
        <v>31</v>
      </c>
      <c r="N60" s="26" t="s">
        <v>31</v>
      </c>
      <c r="O60" s="25" t="str">
        <f t="shared" si="1"/>
        <v>n/a</v>
      </c>
      <c r="P60" s="25">
        <f t="shared" si="2"/>
        <v>0.89</v>
      </c>
      <c r="Q60" s="28">
        <v>47.412500000000001</v>
      </c>
      <c r="R60" s="29">
        <v>4</v>
      </c>
      <c r="S60" s="18">
        <f t="shared" si="3"/>
        <v>11.853125</v>
      </c>
      <c r="T60" s="28">
        <v>2.1850000000000001</v>
      </c>
      <c r="U60" s="26">
        <v>100</v>
      </c>
      <c r="V60" s="30"/>
      <c r="W60" s="17">
        <f t="shared" si="4"/>
        <v>55.235627829803029</v>
      </c>
      <c r="X60" s="30"/>
      <c r="Y60" s="17">
        <f t="shared" si="5"/>
        <v>55.235627829803029</v>
      </c>
      <c r="Z60" s="17" t="s">
        <v>31</v>
      </c>
      <c r="AA60" s="17">
        <f t="shared" si="6"/>
        <v>55.235627829803029</v>
      </c>
      <c r="AB60" s="31" t="s">
        <v>58</v>
      </c>
    </row>
    <row r="61" spans="2:28" x14ac:dyDescent="0.3">
      <c r="B61" s="74" t="s">
        <v>843</v>
      </c>
      <c r="C61" s="20" t="str">
        <f t="shared" si="0"/>
        <v>Passenger MU/M 170/M</v>
      </c>
      <c r="D61" s="21" t="s">
        <v>3</v>
      </c>
      <c r="E61" s="21" t="s">
        <v>73</v>
      </c>
      <c r="F61" s="22" t="s">
        <v>91</v>
      </c>
      <c r="G61" s="22">
        <v>0</v>
      </c>
      <c r="H61" s="23"/>
      <c r="I61" s="24"/>
      <c r="J61" s="25">
        <v>0.89</v>
      </c>
      <c r="K61" s="26" t="s">
        <v>31</v>
      </c>
      <c r="L61" s="27" t="s">
        <v>31</v>
      </c>
      <c r="M61" s="25" t="s">
        <v>31</v>
      </c>
      <c r="N61" s="26" t="s">
        <v>31</v>
      </c>
      <c r="O61" s="25" t="str">
        <f t="shared" si="1"/>
        <v>n/a</v>
      </c>
      <c r="P61" s="25">
        <f t="shared" si="2"/>
        <v>0.89</v>
      </c>
      <c r="Q61" s="28">
        <v>46.024999999999999</v>
      </c>
      <c r="R61" s="29">
        <v>4</v>
      </c>
      <c r="S61" s="18">
        <f t="shared" si="3"/>
        <v>11.50625</v>
      </c>
      <c r="T61" s="28">
        <v>1.5529999999999999</v>
      </c>
      <c r="U61" s="26">
        <v>100</v>
      </c>
      <c r="V61" s="30"/>
      <c r="W61" s="17">
        <f t="shared" si="4"/>
        <v>55.235627829803029</v>
      </c>
      <c r="X61" s="30"/>
      <c r="Y61" s="17">
        <f t="shared" si="5"/>
        <v>55.235627829803029</v>
      </c>
      <c r="Z61" s="17" t="s">
        <v>31</v>
      </c>
      <c r="AA61" s="17">
        <f t="shared" si="6"/>
        <v>55.235627829803029</v>
      </c>
      <c r="AB61" s="31" t="s">
        <v>92</v>
      </c>
    </row>
    <row r="62" spans="2:28" x14ac:dyDescent="0.3">
      <c r="B62" s="74" t="s">
        <v>843</v>
      </c>
      <c r="C62" s="20" t="str">
        <f t="shared" si="0"/>
        <v>Passenger MU/M 171/M</v>
      </c>
      <c r="D62" s="21" t="s">
        <v>3</v>
      </c>
      <c r="E62" s="21" t="s">
        <v>73</v>
      </c>
      <c r="F62" s="22" t="s">
        <v>93</v>
      </c>
      <c r="G62" s="22">
        <v>0</v>
      </c>
      <c r="H62" s="23"/>
      <c r="I62" s="24"/>
      <c r="J62" s="25">
        <v>0.89</v>
      </c>
      <c r="K62" s="26" t="s">
        <v>31</v>
      </c>
      <c r="L62" s="27" t="s">
        <v>31</v>
      </c>
      <c r="M62" s="25" t="s">
        <v>31</v>
      </c>
      <c r="N62" s="26" t="s">
        <v>31</v>
      </c>
      <c r="O62" s="25" t="str">
        <f t="shared" si="1"/>
        <v>n/a</v>
      </c>
      <c r="P62" s="25">
        <f t="shared" si="2"/>
        <v>0.89</v>
      </c>
      <c r="Q62" s="28">
        <v>49.7</v>
      </c>
      <c r="R62" s="29">
        <v>4</v>
      </c>
      <c r="S62" s="18">
        <f t="shared" si="3"/>
        <v>12.425000000000001</v>
      </c>
      <c r="T62" s="28">
        <v>1.5529999999999999</v>
      </c>
      <c r="U62" s="26">
        <v>100</v>
      </c>
      <c r="V62" s="30"/>
      <c r="W62" s="17">
        <f t="shared" si="4"/>
        <v>55.235627829803029</v>
      </c>
      <c r="X62" s="30"/>
      <c r="Y62" s="17">
        <f t="shared" si="5"/>
        <v>55.235627829803029</v>
      </c>
      <c r="Z62" s="17" t="s">
        <v>31</v>
      </c>
      <c r="AA62" s="17">
        <f t="shared" si="6"/>
        <v>55.235627829803029</v>
      </c>
      <c r="AB62" s="31" t="s">
        <v>92</v>
      </c>
    </row>
    <row r="63" spans="2:28" x14ac:dyDescent="0.3">
      <c r="B63" s="74" t="s">
        <v>843</v>
      </c>
      <c r="C63" s="20" t="str">
        <f t="shared" si="0"/>
        <v>Passenger MU/M 172/M</v>
      </c>
      <c r="D63" s="21" t="s">
        <v>3</v>
      </c>
      <c r="E63" s="21" t="s">
        <v>73</v>
      </c>
      <c r="F63" s="22" t="s">
        <v>94</v>
      </c>
      <c r="G63" s="22">
        <v>0</v>
      </c>
      <c r="H63" s="23"/>
      <c r="I63" s="24"/>
      <c r="J63" s="25">
        <v>0.89</v>
      </c>
      <c r="K63" s="26" t="s">
        <v>31</v>
      </c>
      <c r="L63" s="27" t="s">
        <v>31</v>
      </c>
      <c r="M63" s="25" t="s">
        <v>31</v>
      </c>
      <c r="N63" s="26" t="s">
        <v>31</v>
      </c>
      <c r="O63" s="25" t="str">
        <f t="shared" si="1"/>
        <v>n/a</v>
      </c>
      <c r="P63" s="25">
        <f t="shared" si="2"/>
        <v>0.89</v>
      </c>
      <c r="Q63" s="28">
        <v>42.8</v>
      </c>
      <c r="R63" s="29">
        <v>4</v>
      </c>
      <c r="S63" s="18">
        <f t="shared" si="3"/>
        <v>10.7</v>
      </c>
      <c r="T63" s="28">
        <v>1.331</v>
      </c>
      <c r="U63" s="26">
        <v>100</v>
      </c>
      <c r="V63" s="30"/>
      <c r="W63" s="17">
        <f t="shared" si="4"/>
        <v>55.235627829803029</v>
      </c>
      <c r="X63" s="30">
        <v>33.4</v>
      </c>
      <c r="Y63" s="17">
        <f t="shared" si="5"/>
        <v>33.4</v>
      </c>
      <c r="Z63" s="17" t="s">
        <v>31</v>
      </c>
      <c r="AA63" s="17">
        <f t="shared" si="6"/>
        <v>33.4</v>
      </c>
      <c r="AB63" s="31" t="s">
        <v>57</v>
      </c>
    </row>
    <row r="64" spans="2:28" x14ac:dyDescent="0.3">
      <c r="B64" s="74" t="s">
        <v>843</v>
      </c>
      <c r="C64" s="20" t="str">
        <f t="shared" si="0"/>
        <v>Passenger MU/M 175/M</v>
      </c>
      <c r="D64" s="21" t="s">
        <v>3</v>
      </c>
      <c r="E64" s="21" t="s">
        <v>73</v>
      </c>
      <c r="F64" s="22" t="s">
        <v>95</v>
      </c>
      <c r="G64" s="22">
        <v>0</v>
      </c>
      <c r="H64" s="23"/>
      <c r="I64" s="24"/>
      <c r="J64" s="25">
        <v>0.89</v>
      </c>
      <c r="K64" s="26" t="s">
        <v>31</v>
      </c>
      <c r="L64" s="27" t="s">
        <v>31</v>
      </c>
      <c r="M64" s="25" t="s">
        <v>31</v>
      </c>
      <c r="N64" s="26" t="s">
        <v>31</v>
      </c>
      <c r="O64" s="25" t="str">
        <f t="shared" si="1"/>
        <v>n/a</v>
      </c>
      <c r="P64" s="25">
        <f t="shared" si="2"/>
        <v>0.89</v>
      </c>
      <c r="Q64" s="28">
        <v>53.1</v>
      </c>
      <c r="R64" s="29">
        <v>4</v>
      </c>
      <c r="S64" s="18">
        <f t="shared" si="3"/>
        <v>13.275</v>
      </c>
      <c r="T64" s="28">
        <v>1.8240000000000001</v>
      </c>
      <c r="U64" s="26">
        <v>100</v>
      </c>
      <c r="V64" s="30"/>
      <c r="W64" s="17">
        <f t="shared" si="4"/>
        <v>55.235627829803029</v>
      </c>
      <c r="X64" s="30"/>
      <c r="Y64" s="17">
        <f t="shared" si="5"/>
        <v>55.235627829803029</v>
      </c>
      <c r="Z64" s="17" t="s">
        <v>31</v>
      </c>
      <c r="AA64" s="17">
        <f t="shared" si="6"/>
        <v>55.235627829803029</v>
      </c>
      <c r="AB64" s="31" t="s">
        <v>96</v>
      </c>
    </row>
    <row r="65" spans="2:28" x14ac:dyDescent="0.3">
      <c r="B65" s="74" t="s">
        <v>843</v>
      </c>
      <c r="C65" s="20" t="str">
        <f t="shared" si="0"/>
        <v>Passenger MU/M 180/M</v>
      </c>
      <c r="D65" s="21" t="s">
        <v>3</v>
      </c>
      <c r="E65" s="21" t="s">
        <v>73</v>
      </c>
      <c r="F65" s="22" t="s">
        <v>97</v>
      </c>
      <c r="G65" s="22">
        <v>0</v>
      </c>
      <c r="H65" s="23"/>
      <c r="I65" s="24"/>
      <c r="J65" s="25">
        <v>0.89</v>
      </c>
      <c r="K65" s="26" t="s">
        <v>31</v>
      </c>
      <c r="L65" s="27" t="s">
        <v>31</v>
      </c>
      <c r="M65" s="25" t="s">
        <v>31</v>
      </c>
      <c r="N65" s="26" t="s">
        <v>31</v>
      </c>
      <c r="O65" s="25" t="str">
        <f t="shared" si="1"/>
        <v>n/a</v>
      </c>
      <c r="P65" s="25">
        <f t="shared" si="2"/>
        <v>0.89</v>
      </c>
      <c r="Q65" s="28">
        <v>53.5</v>
      </c>
      <c r="R65" s="29">
        <v>4</v>
      </c>
      <c r="S65" s="18">
        <f t="shared" si="3"/>
        <v>13.375</v>
      </c>
      <c r="T65" s="28">
        <v>1.879</v>
      </c>
      <c r="U65" s="26">
        <v>125</v>
      </c>
      <c r="V65" s="30"/>
      <c r="W65" s="17">
        <f t="shared" si="4"/>
        <v>80.897558916848965</v>
      </c>
      <c r="X65" s="30"/>
      <c r="Y65" s="17">
        <f t="shared" si="5"/>
        <v>80.897558916848965</v>
      </c>
      <c r="Z65" s="17" t="s">
        <v>31</v>
      </c>
      <c r="AA65" s="17">
        <f t="shared" si="6"/>
        <v>80.897558916848965</v>
      </c>
      <c r="AB65" s="31" t="s">
        <v>96</v>
      </c>
    </row>
    <row r="66" spans="2:28" x14ac:dyDescent="0.3">
      <c r="B66" s="74" t="s">
        <v>843</v>
      </c>
      <c r="C66" s="20" t="str">
        <f t="shared" si="0"/>
        <v>Passenger MU/M 185/M</v>
      </c>
      <c r="D66" s="21" t="s">
        <v>3</v>
      </c>
      <c r="E66" s="21" t="s">
        <v>73</v>
      </c>
      <c r="F66" s="22" t="s">
        <v>98</v>
      </c>
      <c r="G66" s="22">
        <v>0</v>
      </c>
      <c r="H66" s="23"/>
      <c r="I66" s="24"/>
      <c r="J66" s="25">
        <v>0.89</v>
      </c>
      <c r="K66" s="26" t="s">
        <v>31</v>
      </c>
      <c r="L66" s="27" t="s">
        <v>31</v>
      </c>
      <c r="M66" s="25" t="s">
        <v>31</v>
      </c>
      <c r="N66" s="26" t="s">
        <v>31</v>
      </c>
      <c r="O66" s="25" t="str">
        <f t="shared" si="1"/>
        <v>n/a</v>
      </c>
      <c r="P66" s="25">
        <f t="shared" si="2"/>
        <v>0.89</v>
      </c>
      <c r="Q66" s="28">
        <v>55.8</v>
      </c>
      <c r="R66" s="29">
        <v>4</v>
      </c>
      <c r="S66" s="18">
        <f t="shared" si="3"/>
        <v>13.95</v>
      </c>
      <c r="T66" s="28">
        <v>1.833</v>
      </c>
      <c r="U66" s="26">
        <v>100</v>
      </c>
      <c r="V66" s="30"/>
      <c r="W66" s="17">
        <f t="shared" si="4"/>
        <v>55.235627829803029</v>
      </c>
      <c r="X66" s="30"/>
      <c r="Y66" s="17">
        <f t="shared" si="5"/>
        <v>55.235627829803029</v>
      </c>
      <c r="Z66" s="17" t="s">
        <v>31</v>
      </c>
      <c r="AA66" s="17">
        <f t="shared" si="6"/>
        <v>55.235627829803029</v>
      </c>
      <c r="AB66" s="31" t="s">
        <v>99</v>
      </c>
    </row>
    <row r="67" spans="2:28" x14ac:dyDescent="0.3">
      <c r="B67" s="74" t="s">
        <v>843</v>
      </c>
      <c r="C67" s="20" t="str">
        <f t="shared" si="0"/>
        <v>Passenger MU/M 185HB/M</v>
      </c>
      <c r="D67" s="21" t="s">
        <v>3</v>
      </c>
      <c r="E67" s="21" t="s">
        <v>73</v>
      </c>
      <c r="F67" s="22" t="s">
        <v>100</v>
      </c>
      <c r="G67" s="22">
        <v>0</v>
      </c>
      <c r="H67" s="23"/>
      <c r="I67" s="24"/>
      <c r="J67" s="25">
        <v>0.89</v>
      </c>
      <c r="K67" s="26" t="s">
        <v>31</v>
      </c>
      <c r="L67" s="27" t="s">
        <v>31</v>
      </c>
      <c r="M67" s="25" t="s">
        <v>31</v>
      </c>
      <c r="N67" s="26" t="s">
        <v>31</v>
      </c>
      <c r="O67" s="25" t="str">
        <f t="shared" si="1"/>
        <v>n/a</v>
      </c>
      <c r="P67" s="25">
        <f t="shared" si="2"/>
        <v>0.89</v>
      </c>
      <c r="Q67" s="28">
        <v>55.5</v>
      </c>
      <c r="R67" s="29">
        <v>4</v>
      </c>
      <c r="S67" s="18">
        <f t="shared" si="3"/>
        <v>13.875</v>
      </c>
      <c r="T67" s="28">
        <v>1.833</v>
      </c>
      <c r="U67" s="26">
        <v>100</v>
      </c>
      <c r="V67" s="30"/>
      <c r="W67" s="17">
        <f t="shared" si="4"/>
        <v>55.235627829803029</v>
      </c>
      <c r="X67" s="30"/>
      <c r="Y67" s="17">
        <f t="shared" si="5"/>
        <v>55.235627829803029</v>
      </c>
      <c r="Z67" s="17" t="s">
        <v>31</v>
      </c>
      <c r="AA67" s="17">
        <f t="shared" si="6"/>
        <v>55.235627829803029</v>
      </c>
      <c r="AB67" s="31" t="s">
        <v>100</v>
      </c>
    </row>
    <row r="68" spans="2:28" x14ac:dyDescent="0.3">
      <c r="B68" s="74" t="s">
        <v>843</v>
      </c>
      <c r="C68" s="20" t="str">
        <f t="shared" si="0"/>
        <v>Passenger MU/M 195/M</v>
      </c>
      <c r="D68" s="21" t="s">
        <v>3</v>
      </c>
      <c r="E68" s="21" t="s">
        <v>73</v>
      </c>
      <c r="F68" s="22" t="s">
        <v>101</v>
      </c>
      <c r="G68" s="22">
        <v>0</v>
      </c>
      <c r="H68" s="23"/>
      <c r="I68" s="24"/>
      <c r="J68" s="25">
        <v>0.89</v>
      </c>
      <c r="K68" s="26" t="s">
        <v>31</v>
      </c>
      <c r="L68" s="27" t="s">
        <v>31</v>
      </c>
      <c r="M68" s="25" t="s">
        <v>31</v>
      </c>
      <c r="N68" s="26" t="s">
        <v>31</v>
      </c>
      <c r="O68" s="25" t="str">
        <f t="shared" si="1"/>
        <v>n/a</v>
      </c>
      <c r="P68" s="25">
        <f t="shared" si="2"/>
        <v>0.89</v>
      </c>
      <c r="Q68" s="28">
        <v>44.954999999999998</v>
      </c>
      <c r="R68" s="29">
        <v>4</v>
      </c>
      <c r="S68" s="18">
        <f t="shared" si="3"/>
        <v>11.23875</v>
      </c>
      <c r="T68" s="28">
        <v>1.4937499999999999</v>
      </c>
      <c r="U68" s="26">
        <v>100</v>
      </c>
      <c r="V68" s="30"/>
      <c r="W68" s="17">
        <f t="shared" si="4"/>
        <v>55.235627829803029</v>
      </c>
      <c r="X68" s="30"/>
      <c r="Y68" s="17">
        <f t="shared" si="5"/>
        <v>55.235627829803029</v>
      </c>
      <c r="Z68" s="17" t="s">
        <v>31</v>
      </c>
      <c r="AA68" s="17">
        <f t="shared" si="6"/>
        <v>55.235627829803029</v>
      </c>
      <c r="AB68" s="31" t="s">
        <v>102</v>
      </c>
    </row>
    <row r="69" spans="2:28" x14ac:dyDescent="0.3">
      <c r="B69" s="74" t="s">
        <v>843</v>
      </c>
      <c r="C69" s="20" t="str">
        <f t="shared" si="0"/>
        <v>Passenger MU/M 196/0/M</v>
      </c>
      <c r="D69" s="21" t="s">
        <v>3</v>
      </c>
      <c r="E69" s="21" t="s">
        <v>73</v>
      </c>
      <c r="F69" s="22" t="s">
        <v>103</v>
      </c>
      <c r="G69" s="22">
        <v>0</v>
      </c>
      <c r="H69" s="23"/>
      <c r="I69" s="24"/>
      <c r="J69" s="25">
        <v>0.89</v>
      </c>
      <c r="K69" s="26" t="s">
        <v>31</v>
      </c>
      <c r="L69" s="27" t="s">
        <v>31</v>
      </c>
      <c r="M69" s="25" t="s">
        <v>31</v>
      </c>
      <c r="N69" s="26" t="s">
        <v>31</v>
      </c>
      <c r="O69" s="25" t="str">
        <f t="shared" si="1"/>
        <v>n/a</v>
      </c>
      <c r="P69" s="25">
        <f t="shared" si="2"/>
        <v>0.89</v>
      </c>
      <c r="Q69" s="28">
        <v>45.912500000000001</v>
      </c>
      <c r="R69" s="29">
        <v>4</v>
      </c>
      <c r="S69" s="18">
        <f t="shared" si="3"/>
        <v>11.478125</v>
      </c>
      <c r="T69" s="28">
        <v>1.4937499999999999</v>
      </c>
      <c r="U69" s="26">
        <v>100</v>
      </c>
      <c r="V69" s="30"/>
      <c r="W69" s="17">
        <f t="shared" si="4"/>
        <v>55.235627829803029</v>
      </c>
      <c r="X69" s="30"/>
      <c r="Y69" s="17">
        <f t="shared" si="5"/>
        <v>55.235627829803029</v>
      </c>
      <c r="Z69" s="17" t="s">
        <v>31</v>
      </c>
      <c r="AA69" s="17">
        <f t="shared" si="6"/>
        <v>55.235627829803029</v>
      </c>
      <c r="AB69" s="31" t="s">
        <v>104</v>
      </c>
    </row>
    <row r="70" spans="2:28" x14ac:dyDescent="0.3">
      <c r="B70" s="74" t="s">
        <v>843</v>
      </c>
      <c r="C70" s="20" t="str">
        <f t="shared" si="0"/>
        <v>Passenger MU/M 196/1/M</v>
      </c>
      <c r="D70" s="21" t="s">
        <v>3</v>
      </c>
      <c r="E70" s="21" t="s">
        <v>73</v>
      </c>
      <c r="F70" s="22" t="s">
        <v>105</v>
      </c>
      <c r="G70" s="22">
        <v>0</v>
      </c>
      <c r="H70" s="23"/>
      <c r="I70" s="24"/>
      <c r="J70" s="25">
        <v>0.89</v>
      </c>
      <c r="K70" s="26" t="s">
        <v>31</v>
      </c>
      <c r="L70" s="27" t="s">
        <v>31</v>
      </c>
      <c r="M70" s="25" t="s">
        <v>31</v>
      </c>
      <c r="N70" s="26" t="s">
        <v>31</v>
      </c>
      <c r="O70" s="25" t="str">
        <f t="shared" si="1"/>
        <v>n/a</v>
      </c>
      <c r="P70" s="25">
        <f t="shared" si="2"/>
        <v>0.89</v>
      </c>
      <c r="Q70" s="28">
        <v>45.05</v>
      </c>
      <c r="R70" s="29">
        <v>4</v>
      </c>
      <c r="S70" s="18">
        <f t="shared" si="3"/>
        <v>11.262499999999999</v>
      </c>
      <c r="T70" s="28">
        <v>1.4937499999999999</v>
      </c>
      <c r="U70" s="26">
        <v>100</v>
      </c>
      <c r="V70" s="30"/>
      <c r="W70" s="17">
        <f t="shared" si="4"/>
        <v>55.235627829803029</v>
      </c>
      <c r="X70" s="30"/>
      <c r="Y70" s="17">
        <f t="shared" si="5"/>
        <v>55.235627829803029</v>
      </c>
      <c r="Z70" s="17" t="s">
        <v>31</v>
      </c>
      <c r="AA70" s="17">
        <f t="shared" si="6"/>
        <v>55.235627829803029</v>
      </c>
      <c r="AB70" s="31" t="s">
        <v>106</v>
      </c>
    </row>
    <row r="71" spans="2:28" ht="48" x14ac:dyDescent="0.3">
      <c r="B71" s="74" t="s">
        <v>843</v>
      </c>
      <c r="C71" s="20" t="str">
        <f t="shared" si="0"/>
        <v>Passenger MU/M 220/M</v>
      </c>
      <c r="D71" s="21" t="s">
        <v>3</v>
      </c>
      <c r="E71" s="21" t="s">
        <v>73</v>
      </c>
      <c r="F71" s="22" t="s">
        <v>107</v>
      </c>
      <c r="G71" s="22">
        <v>0</v>
      </c>
      <c r="H71" s="23" t="s">
        <v>108</v>
      </c>
      <c r="I71" s="24"/>
      <c r="J71" s="25">
        <v>0.89</v>
      </c>
      <c r="K71" s="26" t="s">
        <v>31</v>
      </c>
      <c r="L71" s="27" t="s">
        <v>31</v>
      </c>
      <c r="M71" s="25" t="s">
        <v>31</v>
      </c>
      <c r="N71" s="26" t="s">
        <v>31</v>
      </c>
      <c r="O71" s="25" t="str">
        <f t="shared" si="1"/>
        <v>n/a</v>
      </c>
      <c r="P71" s="25">
        <f t="shared" si="2"/>
        <v>0.89</v>
      </c>
      <c r="Q71" s="28">
        <v>50.98</v>
      </c>
      <c r="R71" s="29">
        <v>4</v>
      </c>
      <c r="S71" s="18">
        <f t="shared" si="3"/>
        <v>12.744999999999999</v>
      </c>
      <c r="T71" s="28">
        <v>1.3380000000000001</v>
      </c>
      <c r="U71" s="26">
        <v>125</v>
      </c>
      <c r="V71" s="30"/>
      <c r="W71" s="17">
        <f t="shared" si="4"/>
        <v>80.897558916848965</v>
      </c>
      <c r="X71" s="30">
        <v>68.709999999999994</v>
      </c>
      <c r="Y71" s="17">
        <f t="shared" si="5"/>
        <v>68.709999999999994</v>
      </c>
      <c r="Z71" s="17" t="s">
        <v>31</v>
      </c>
      <c r="AA71" s="17">
        <f t="shared" si="6"/>
        <v>68.709999999999994</v>
      </c>
      <c r="AB71" s="31" t="s">
        <v>109</v>
      </c>
    </row>
    <row r="72" spans="2:28" x14ac:dyDescent="0.3">
      <c r="B72" s="74" t="s">
        <v>843</v>
      </c>
      <c r="C72" s="20" t="str">
        <f t="shared" si="0"/>
        <v>Passenger MU/M 221/M</v>
      </c>
      <c r="D72" s="21" t="s">
        <v>3</v>
      </c>
      <c r="E72" s="21" t="s">
        <v>73</v>
      </c>
      <c r="F72" s="22" t="s">
        <v>110</v>
      </c>
      <c r="G72" s="22">
        <v>0</v>
      </c>
      <c r="H72" s="23"/>
      <c r="I72" s="24"/>
      <c r="J72" s="25">
        <v>0.89</v>
      </c>
      <c r="K72" s="26" t="s">
        <v>31</v>
      </c>
      <c r="L72" s="27" t="s">
        <v>31</v>
      </c>
      <c r="M72" s="25" t="s">
        <v>31</v>
      </c>
      <c r="N72" s="26" t="s">
        <v>31</v>
      </c>
      <c r="O72" s="25" t="str">
        <f t="shared" si="1"/>
        <v>n/a</v>
      </c>
      <c r="P72" s="25">
        <f t="shared" si="2"/>
        <v>0.89</v>
      </c>
      <c r="Q72" s="28">
        <v>58.65</v>
      </c>
      <c r="R72" s="29">
        <v>4</v>
      </c>
      <c r="S72" s="18">
        <f t="shared" si="3"/>
        <v>14.6625</v>
      </c>
      <c r="T72" s="28">
        <v>1.83</v>
      </c>
      <c r="U72" s="26">
        <v>125</v>
      </c>
      <c r="V72" s="30"/>
      <c r="W72" s="17">
        <f t="shared" si="4"/>
        <v>80.897558916848965</v>
      </c>
      <c r="X72" s="30">
        <v>68.709999999999994</v>
      </c>
      <c r="Y72" s="17">
        <f t="shared" si="5"/>
        <v>68.709999999999994</v>
      </c>
      <c r="Z72" s="17" t="s">
        <v>31</v>
      </c>
      <c r="AA72" s="17">
        <f t="shared" si="6"/>
        <v>68.709999999999994</v>
      </c>
      <c r="AB72" s="31" t="s">
        <v>111</v>
      </c>
    </row>
    <row r="73" spans="2:28" x14ac:dyDescent="0.3">
      <c r="B73" s="74" t="s">
        <v>843</v>
      </c>
      <c r="C73" s="20" t="str">
        <f t="shared" si="0"/>
        <v>Passenger MU/M 221HB/M</v>
      </c>
      <c r="D73" s="21" t="s">
        <v>3</v>
      </c>
      <c r="E73" s="21" t="s">
        <v>73</v>
      </c>
      <c r="F73" s="22" t="s">
        <v>112</v>
      </c>
      <c r="G73" s="22">
        <v>0</v>
      </c>
      <c r="H73" s="23"/>
      <c r="I73" s="24"/>
      <c r="J73" s="25">
        <v>0.89</v>
      </c>
      <c r="K73" s="26" t="s">
        <v>31</v>
      </c>
      <c r="L73" s="27" t="s">
        <v>31</v>
      </c>
      <c r="M73" s="25" t="s">
        <v>31</v>
      </c>
      <c r="N73" s="26" t="s">
        <v>31</v>
      </c>
      <c r="O73" s="25" t="str">
        <f t="shared" si="1"/>
        <v>n/a</v>
      </c>
      <c r="P73" s="25">
        <f t="shared" si="2"/>
        <v>0.89</v>
      </c>
      <c r="Q73" s="28">
        <v>58.65</v>
      </c>
      <c r="R73" s="29">
        <v>4</v>
      </c>
      <c r="S73" s="18">
        <f t="shared" si="3"/>
        <v>14.6625</v>
      </c>
      <c r="T73" s="28">
        <v>1.83</v>
      </c>
      <c r="U73" s="26">
        <v>125</v>
      </c>
      <c r="V73" s="30"/>
      <c r="W73" s="17">
        <f t="shared" si="4"/>
        <v>80.897558916848965</v>
      </c>
      <c r="X73" s="30">
        <v>68.709999999999994</v>
      </c>
      <c r="Y73" s="17">
        <f t="shared" si="5"/>
        <v>68.709999999999994</v>
      </c>
      <c r="Z73" s="17" t="s">
        <v>31</v>
      </c>
      <c r="AA73" s="17">
        <f>IF($D73="Passenger",Y73,Z73)</f>
        <v>68.709999999999994</v>
      </c>
      <c r="AB73" s="31" t="s">
        <v>113</v>
      </c>
    </row>
    <row r="74" spans="2:28" s="41" customFormat="1" ht="36" x14ac:dyDescent="0.3">
      <c r="B74" s="74" t="s">
        <v>844</v>
      </c>
      <c r="C74" s="20" t="str">
        <f t="shared" si="0"/>
        <v>Passenger MU/M 221HB/TR/M</v>
      </c>
      <c r="D74" s="33" t="s">
        <v>3</v>
      </c>
      <c r="E74" s="33" t="s">
        <v>73</v>
      </c>
      <c r="F74" s="34" t="s">
        <v>114</v>
      </c>
      <c r="G74" s="22">
        <v>0</v>
      </c>
      <c r="H74" s="35" t="s">
        <v>115</v>
      </c>
      <c r="I74" s="24"/>
      <c r="J74" s="25">
        <v>0.89</v>
      </c>
      <c r="K74" s="36" t="s">
        <v>31</v>
      </c>
      <c r="L74" s="27" t="s">
        <v>31</v>
      </c>
      <c r="M74" s="25" t="s">
        <v>31</v>
      </c>
      <c r="N74" s="36" t="s">
        <v>31</v>
      </c>
      <c r="O74" s="37" t="str">
        <f t="shared" si="1"/>
        <v>n/a</v>
      </c>
      <c r="P74" s="37">
        <f t="shared" si="2"/>
        <v>0.89</v>
      </c>
      <c r="Q74" s="38">
        <v>55.48</v>
      </c>
      <c r="R74" s="39">
        <v>4</v>
      </c>
      <c r="S74" s="11">
        <f t="shared" si="3"/>
        <v>13.87</v>
      </c>
      <c r="T74" s="38">
        <v>1.83</v>
      </c>
      <c r="U74" s="36">
        <v>125</v>
      </c>
      <c r="V74" s="40"/>
      <c r="W74" s="12">
        <f t="shared" si="4"/>
        <v>80.897558916848965</v>
      </c>
      <c r="X74" s="40">
        <v>68.709999999999994</v>
      </c>
      <c r="Y74" s="12">
        <f t="shared" si="5"/>
        <v>68.709999999999994</v>
      </c>
      <c r="Z74" s="17" t="s">
        <v>31</v>
      </c>
      <c r="AA74" s="12">
        <f t="shared" si="6"/>
        <v>68.709999999999994</v>
      </c>
      <c r="AB74" s="31" t="s">
        <v>113</v>
      </c>
    </row>
    <row r="75" spans="2:28" x14ac:dyDescent="0.3">
      <c r="B75" s="74" t="s">
        <v>843</v>
      </c>
      <c r="C75" s="20" t="str">
        <f t="shared" si="0"/>
        <v>Passenger MU/M 222/M</v>
      </c>
      <c r="D75" s="21" t="s">
        <v>3</v>
      </c>
      <c r="E75" s="21" t="s">
        <v>73</v>
      </c>
      <c r="F75" s="22" t="s">
        <v>116</v>
      </c>
      <c r="G75" s="22">
        <v>0</v>
      </c>
      <c r="H75" s="23"/>
      <c r="I75" s="24"/>
      <c r="J75" s="25">
        <v>0.89</v>
      </c>
      <c r="K75" s="26" t="s">
        <v>31</v>
      </c>
      <c r="L75" s="27" t="s">
        <v>31</v>
      </c>
      <c r="M75" s="25" t="s">
        <v>31</v>
      </c>
      <c r="N75" s="26" t="s">
        <v>31</v>
      </c>
      <c r="O75" s="25" t="str">
        <f t="shared" si="1"/>
        <v>n/a</v>
      </c>
      <c r="P75" s="25">
        <f t="shared" si="2"/>
        <v>0.89</v>
      </c>
      <c r="Q75" s="28">
        <v>50.875</v>
      </c>
      <c r="R75" s="29">
        <v>4</v>
      </c>
      <c r="S75" s="18">
        <f t="shared" si="3"/>
        <v>12.71875</v>
      </c>
      <c r="T75" s="28">
        <v>1.375</v>
      </c>
      <c r="U75" s="26">
        <v>125</v>
      </c>
      <c r="V75" s="30"/>
      <c r="W75" s="17">
        <f t="shared" si="4"/>
        <v>80.897558916848965</v>
      </c>
      <c r="X75" s="30"/>
      <c r="Y75" s="17">
        <f t="shared" si="5"/>
        <v>80.897558916848965</v>
      </c>
      <c r="Z75" s="17" t="s">
        <v>31</v>
      </c>
      <c r="AA75" s="17">
        <f t="shared" si="6"/>
        <v>80.897558916848965</v>
      </c>
      <c r="AB75" s="31" t="s">
        <v>109</v>
      </c>
    </row>
    <row r="76" spans="2:28" x14ac:dyDescent="0.3">
      <c r="B76" s="74" t="s">
        <v>843</v>
      </c>
      <c r="C76" s="20" t="str">
        <f t="shared" ref="C76:C139" si="7">D76&amp;" "&amp;E76&amp;" "&amp;F76&amp;IF(D76="Freight"," "&amp;G76,"")</f>
        <v>Passenger MU/M 230/M</v>
      </c>
      <c r="D76" s="21" t="s">
        <v>3</v>
      </c>
      <c r="E76" s="21" t="s">
        <v>73</v>
      </c>
      <c r="F76" s="22" t="s">
        <v>117</v>
      </c>
      <c r="G76" s="22">
        <v>0</v>
      </c>
      <c r="H76" s="23"/>
      <c r="I76" s="24"/>
      <c r="J76" s="25">
        <v>0.89</v>
      </c>
      <c r="K76" s="26" t="s">
        <v>31</v>
      </c>
      <c r="L76" s="27" t="s">
        <v>31</v>
      </c>
      <c r="M76" s="25" t="s">
        <v>31</v>
      </c>
      <c r="N76" s="26" t="s">
        <v>31</v>
      </c>
      <c r="O76" s="25" t="str">
        <f t="shared" ref="O76:O139" si="8">IF(N76="n/a",M76,N76)</f>
        <v>n/a</v>
      </c>
      <c r="P76" s="25">
        <f t="shared" ref="P76:P139" si="9">IF($D76="Passenger",J76,O76)</f>
        <v>0.89</v>
      </c>
      <c r="Q76" s="28">
        <v>33.686</v>
      </c>
      <c r="R76" s="29">
        <v>4</v>
      </c>
      <c r="S76" s="18">
        <f t="shared" ref="S76:S139" si="10">Q76/R76</f>
        <v>8.4215</v>
      </c>
      <c r="T76" s="28">
        <v>1.6879999999999999</v>
      </c>
      <c r="U76" s="26">
        <v>60</v>
      </c>
      <c r="V76" s="30"/>
      <c r="W76" s="17">
        <f t="shared" ref="W76:W139" si="11">IF($D76="Passenger",0.021*(MIN(U76,V76)^1.71),"n/a")</f>
        <v>23.059927252736532</v>
      </c>
      <c r="X76" s="30">
        <v>30.57</v>
      </c>
      <c r="Y76" s="17">
        <f t="shared" ref="Y76:Y139" si="12">IF($D76="Passenger",IF(X76=0,W76,X76),"n/a")</f>
        <v>30.57</v>
      </c>
      <c r="Z76" s="17" t="s">
        <v>31</v>
      </c>
      <c r="AA76" s="17">
        <f t="shared" ref="AA76:AA139" si="13">IF($D76="Passenger",Y76,Z76)</f>
        <v>30.57</v>
      </c>
      <c r="AB76" s="31" t="s">
        <v>118</v>
      </c>
    </row>
    <row r="77" spans="2:28" x14ac:dyDescent="0.3">
      <c r="B77" s="74" t="s">
        <v>843</v>
      </c>
      <c r="C77" s="20" t="str">
        <f t="shared" si="7"/>
        <v>Passenger MU/T 230/T</v>
      </c>
      <c r="D77" s="21" t="s">
        <v>3</v>
      </c>
      <c r="E77" s="21" t="s">
        <v>119</v>
      </c>
      <c r="F77" s="22" t="s">
        <v>120</v>
      </c>
      <c r="G77" s="22">
        <v>0</v>
      </c>
      <c r="H77" s="23"/>
      <c r="I77" s="24"/>
      <c r="J77" s="25">
        <v>0.89</v>
      </c>
      <c r="K77" s="26" t="s">
        <v>31</v>
      </c>
      <c r="L77" s="27" t="s">
        <v>31</v>
      </c>
      <c r="M77" s="25" t="s">
        <v>31</v>
      </c>
      <c r="N77" s="26" t="s">
        <v>31</v>
      </c>
      <c r="O77" s="25" t="str">
        <f t="shared" si="8"/>
        <v>n/a</v>
      </c>
      <c r="P77" s="25">
        <f t="shared" si="9"/>
        <v>0.89</v>
      </c>
      <c r="Q77" s="28">
        <v>22.748999999999999</v>
      </c>
      <c r="R77" s="29">
        <v>4</v>
      </c>
      <c r="S77" s="18">
        <f t="shared" si="10"/>
        <v>5.6872499999999997</v>
      </c>
      <c r="T77" s="28">
        <v>1.1879999999999999</v>
      </c>
      <c r="U77" s="26">
        <v>60</v>
      </c>
      <c r="V77" s="30"/>
      <c r="W77" s="17">
        <f t="shared" si="11"/>
        <v>23.059927252736532</v>
      </c>
      <c r="X77" s="30">
        <v>30.57</v>
      </c>
      <c r="Y77" s="17">
        <f t="shared" si="12"/>
        <v>30.57</v>
      </c>
      <c r="Z77" s="17" t="s">
        <v>31</v>
      </c>
      <c r="AA77" s="17">
        <f t="shared" si="13"/>
        <v>30.57</v>
      </c>
      <c r="AB77" s="31" t="s">
        <v>118</v>
      </c>
    </row>
    <row r="78" spans="2:28" x14ac:dyDescent="0.3">
      <c r="B78" s="74" t="s">
        <v>843</v>
      </c>
      <c r="C78" s="20" t="str">
        <f t="shared" si="7"/>
        <v>Passenger MU/M 313/M</v>
      </c>
      <c r="D78" s="21" t="s">
        <v>3</v>
      </c>
      <c r="E78" s="21" t="s">
        <v>73</v>
      </c>
      <c r="F78" s="22" t="s">
        <v>121</v>
      </c>
      <c r="G78" s="22">
        <v>0</v>
      </c>
      <c r="H78" s="23"/>
      <c r="I78" s="24"/>
      <c r="J78" s="25">
        <v>0.89</v>
      </c>
      <c r="K78" s="26" t="s">
        <v>31</v>
      </c>
      <c r="L78" s="27" t="s">
        <v>31</v>
      </c>
      <c r="M78" s="25" t="s">
        <v>31</v>
      </c>
      <c r="N78" s="26" t="s">
        <v>31</v>
      </c>
      <c r="O78" s="25" t="str">
        <f t="shared" si="8"/>
        <v>n/a</v>
      </c>
      <c r="P78" s="25">
        <f t="shared" si="9"/>
        <v>0.89</v>
      </c>
      <c r="Q78" s="28">
        <v>38.774999999999999</v>
      </c>
      <c r="R78" s="29">
        <v>4</v>
      </c>
      <c r="S78" s="18">
        <f t="shared" si="10"/>
        <v>9.6937499999999996</v>
      </c>
      <c r="T78" s="28">
        <v>2</v>
      </c>
      <c r="U78" s="26">
        <v>75</v>
      </c>
      <c r="V78" s="30"/>
      <c r="W78" s="17">
        <f t="shared" si="11"/>
        <v>33.773343344527987</v>
      </c>
      <c r="X78" s="30"/>
      <c r="Y78" s="17">
        <f t="shared" si="12"/>
        <v>33.773343344527987</v>
      </c>
      <c r="Z78" s="17" t="s">
        <v>31</v>
      </c>
      <c r="AA78" s="17">
        <f t="shared" si="13"/>
        <v>33.773343344527987</v>
      </c>
      <c r="AB78" s="31" t="s">
        <v>122</v>
      </c>
    </row>
    <row r="79" spans="2:28" x14ac:dyDescent="0.3">
      <c r="B79" s="74" t="s">
        <v>843</v>
      </c>
      <c r="C79" s="20" t="str">
        <f t="shared" si="7"/>
        <v>Passenger MU/T 313/T</v>
      </c>
      <c r="D79" s="21" t="s">
        <v>3</v>
      </c>
      <c r="E79" s="21" t="s">
        <v>119</v>
      </c>
      <c r="F79" s="22" t="s">
        <v>123</v>
      </c>
      <c r="G79" s="22">
        <v>0</v>
      </c>
      <c r="H79" s="23"/>
      <c r="I79" s="24"/>
      <c r="J79" s="25">
        <v>0.89</v>
      </c>
      <c r="K79" s="26" t="s">
        <v>31</v>
      </c>
      <c r="L79" s="27" t="s">
        <v>31</v>
      </c>
      <c r="M79" s="25" t="s">
        <v>31</v>
      </c>
      <c r="N79" s="26" t="s">
        <v>31</v>
      </c>
      <c r="O79" s="25" t="str">
        <f t="shared" si="8"/>
        <v>n/a</v>
      </c>
      <c r="P79" s="25">
        <f t="shared" si="9"/>
        <v>0.89</v>
      </c>
      <c r="Q79" s="28">
        <v>34.112499999999997</v>
      </c>
      <c r="R79" s="29">
        <v>4</v>
      </c>
      <c r="S79" s="18">
        <f t="shared" si="10"/>
        <v>8.5281249999999993</v>
      </c>
      <c r="T79" s="28">
        <v>1.34</v>
      </c>
      <c r="U79" s="26">
        <v>75</v>
      </c>
      <c r="V79" s="30"/>
      <c r="W79" s="17">
        <f t="shared" si="11"/>
        <v>33.773343344527987</v>
      </c>
      <c r="X79" s="30"/>
      <c r="Y79" s="17">
        <f t="shared" si="12"/>
        <v>33.773343344527987</v>
      </c>
      <c r="Z79" s="17" t="s">
        <v>31</v>
      </c>
      <c r="AA79" s="17">
        <f t="shared" si="13"/>
        <v>33.773343344527987</v>
      </c>
      <c r="AB79" s="31" t="s">
        <v>122</v>
      </c>
    </row>
    <row r="80" spans="2:28" x14ac:dyDescent="0.3">
      <c r="B80" s="74" t="s">
        <v>843</v>
      </c>
      <c r="C80" s="20" t="str">
        <f t="shared" si="7"/>
        <v>Passenger MU/M 314/M</v>
      </c>
      <c r="D80" s="21" t="s">
        <v>3</v>
      </c>
      <c r="E80" s="21" t="s">
        <v>73</v>
      </c>
      <c r="F80" s="22" t="s">
        <v>124</v>
      </c>
      <c r="G80" s="22">
        <v>0</v>
      </c>
      <c r="H80" s="23"/>
      <c r="I80" s="24"/>
      <c r="J80" s="25">
        <v>0.89</v>
      </c>
      <c r="K80" s="26" t="s">
        <v>31</v>
      </c>
      <c r="L80" s="27" t="s">
        <v>31</v>
      </c>
      <c r="M80" s="25" t="s">
        <v>31</v>
      </c>
      <c r="N80" s="26" t="s">
        <v>31</v>
      </c>
      <c r="O80" s="25" t="str">
        <f t="shared" si="8"/>
        <v>n/a</v>
      </c>
      <c r="P80" s="25">
        <f t="shared" si="9"/>
        <v>0.89</v>
      </c>
      <c r="Q80" s="28">
        <v>37.049999999999997</v>
      </c>
      <c r="R80" s="29">
        <v>4</v>
      </c>
      <c r="S80" s="18">
        <f t="shared" si="10"/>
        <v>9.2624999999999993</v>
      </c>
      <c r="T80" s="28">
        <v>2</v>
      </c>
      <c r="U80" s="26">
        <v>75</v>
      </c>
      <c r="V80" s="30"/>
      <c r="W80" s="17">
        <f t="shared" si="11"/>
        <v>33.773343344527987</v>
      </c>
      <c r="X80" s="30"/>
      <c r="Y80" s="17">
        <f t="shared" si="12"/>
        <v>33.773343344527987</v>
      </c>
      <c r="Z80" s="17" t="s">
        <v>31</v>
      </c>
      <c r="AA80" s="17">
        <f t="shared" si="13"/>
        <v>33.773343344527987</v>
      </c>
      <c r="AB80" s="31" t="s">
        <v>122</v>
      </c>
    </row>
    <row r="81" spans="2:28" x14ac:dyDescent="0.3">
      <c r="B81" s="74" t="s">
        <v>843</v>
      </c>
      <c r="C81" s="20" t="str">
        <f t="shared" si="7"/>
        <v>Passenger MU/T 314/T</v>
      </c>
      <c r="D81" s="21" t="s">
        <v>3</v>
      </c>
      <c r="E81" s="21" t="s">
        <v>119</v>
      </c>
      <c r="F81" s="22" t="s">
        <v>125</v>
      </c>
      <c r="G81" s="22">
        <v>0</v>
      </c>
      <c r="H81" s="23"/>
      <c r="I81" s="24"/>
      <c r="J81" s="25">
        <v>0.89</v>
      </c>
      <c r="K81" s="26" t="s">
        <v>31</v>
      </c>
      <c r="L81" s="27" t="s">
        <v>31</v>
      </c>
      <c r="M81" s="25" t="s">
        <v>31</v>
      </c>
      <c r="N81" s="26" t="s">
        <v>31</v>
      </c>
      <c r="O81" s="25" t="str">
        <f t="shared" si="8"/>
        <v>n/a</v>
      </c>
      <c r="P81" s="25">
        <f t="shared" si="9"/>
        <v>0.89</v>
      </c>
      <c r="Q81" s="28">
        <v>35.85</v>
      </c>
      <c r="R81" s="29">
        <v>4</v>
      </c>
      <c r="S81" s="18">
        <f t="shared" si="10"/>
        <v>8.9625000000000004</v>
      </c>
      <c r="T81" s="28">
        <v>1.34</v>
      </c>
      <c r="U81" s="26">
        <v>75</v>
      </c>
      <c r="V81" s="30"/>
      <c r="W81" s="17">
        <f t="shared" si="11"/>
        <v>33.773343344527987</v>
      </c>
      <c r="X81" s="30"/>
      <c r="Y81" s="17">
        <f t="shared" si="12"/>
        <v>33.773343344527987</v>
      </c>
      <c r="Z81" s="17" t="s">
        <v>31</v>
      </c>
      <c r="AA81" s="17">
        <f t="shared" si="13"/>
        <v>33.773343344527987</v>
      </c>
      <c r="AB81" s="31" t="s">
        <v>122</v>
      </c>
    </row>
    <row r="82" spans="2:28" x14ac:dyDescent="0.3">
      <c r="B82" s="74" t="s">
        <v>843</v>
      </c>
      <c r="C82" s="20" t="str">
        <f t="shared" si="7"/>
        <v>Passenger MU/M 315/M</v>
      </c>
      <c r="D82" s="21" t="s">
        <v>3</v>
      </c>
      <c r="E82" s="21" t="s">
        <v>73</v>
      </c>
      <c r="F82" s="22" t="s">
        <v>126</v>
      </c>
      <c r="G82" s="22">
        <v>0</v>
      </c>
      <c r="H82" s="23"/>
      <c r="I82" s="24"/>
      <c r="J82" s="25">
        <v>0.89</v>
      </c>
      <c r="K82" s="26" t="s">
        <v>31</v>
      </c>
      <c r="L82" s="27" t="s">
        <v>31</v>
      </c>
      <c r="M82" s="25" t="s">
        <v>31</v>
      </c>
      <c r="N82" s="26" t="s">
        <v>31</v>
      </c>
      <c r="O82" s="25" t="str">
        <f t="shared" si="8"/>
        <v>n/a</v>
      </c>
      <c r="P82" s="25">
        <f t="shared" si="9"/>
        <v>0.89</v>
      </c>
      <c r="Q82" s="28">
        <v>40.575000000000003</v>
      </c>
      <c r="R82" s="29">
        <v>4</v>
      </c>
      <c r="S82" s="18">
        <f t="shared" si="10"/>
        <v>10.143750000000001</v>
      </c>
      <c r="T82" s="28">
        <v>2</v>
      </c>
      <c r="U82" s="26">
        <v>75</v>
      </c>
      <c r="V82" s="30"/>
      <c r="W82" s="17">
        <f t="shared" si="11"/>
        <v>33.773343344527987</v>
      </c>
      <c r="X82" s="30"/>
      <c r="Y82" s="17">
        <f t="shared" si="12"/>
        <v>33.773343344527987</v>
      </c>
      <c r="Z82" s="17" t="s">
        <v>31</v>
      </c>
      <c r="AA82" s="17">
        <f t="shared" si="13"/>
        <v>33.773343344527987</v>
      </c>
      <c r="AB82" s="31" t="s">
        <v>122</v>
      </c>
    </row>
    <row r="83" spans="2:28" x14ac:dyDescent="0.3">
      <c r="B83" s="74" t="s">
        <v>843</v>
      </c>
      <c r="C83" s="20" t="str">
        <f t="shared" si="7"/>
        <v>Passenger MU/T 315/T</v>
      </c>
      <c r="D83" s="21" t="s">
        <v>3</v>
      </c>
      <c r="E83" s="21" t="s">
        <v>119</v>
      </c>
      <c r="F83" s="22" t="s">
        <v>127</v>
      </c>
      <c r="G83" s="22">
        <v>0</v>
      </c>
      <c r="H83" s="23"/>
      <c r="I83" s="24"/>
      <c r="J83" s="25">
        <v>0.89</v>
      </c>
      <c r="K83" s="26" t="s">
        <v>31</v>
      </c>
      <c r="L83" s="27" t="s">
        <v>31</v>
      </c>
      <c r="M83" s="25" t="s">
        <v>31</v>
      </c>
      <c r="N83" s="26" t="s">
        <v>31</v>
      </c>
      <c r="O83" s="25" t="str">
        <f t="shared" si="8"/>
        <v>n/a</v>
      </c>
      <c r="P83" s="25">
        <f t="shared" si="9"/>
        <v>0.89</v>
      </c>
      <c r="Q83" s="28">
        <v>29.625</v>
      </c>
      <c r="R83" s="29">
        <v>4</v>
      </c>
      <c r="S83" s="18">
        <f t="shared" si="10"/>
        <v>7.40625</v>
      </c>
      <c r="T83" s="28">
        <v>1.26</v>
      </c>
      <c r="U83" s="26">
        <v>75</v>
      </c>
      <c r="V83" s="30"/>
      <c r="W83" s="17">
        <f t="shared" si="11"/>
        <v>33.773343344527987</v>
      </c>
      <c r="X83" s="30"/>
      <c r="Y83" s="17">
        <f t="shared" si="12"/>
        <v>33.773343344527987</v>
      </c>
      <c r="Z83" s="17" t="s">
        <v>31</v>
      </c>
      <c r="AA83" s="17">
        <f t="shared" si="13"/>
        <v>33.773343344527987</v>
      </c>
      <c r="AB83" s="31" t="s">
        <v>128</v>
      </c>
    </row>
    <row r="84" spans="2:28" x14ac:dyDescent="0.3">
      <c r="B84" s="74" t="s">
        <v>843</v>
      </c>
      <c r="C84" s="20" t="str">
        <f t="shared" si="7"/>
        <v>Passenger MU/M 317/M</v>
      </c>
      <c r="D84" s="21" t="s">
        <v>3</v>
      </c>
      <c r="E84" s="21" t="s">
        <v>73</v>
      </c>
      <c r="F84" s="22" t="s">
        <v>129</v>
      </c>
      <c r="G84" s="22">
        <v>0</v>
      </c>
      <c r="H84" s="23"/>
      <c r="I84" s="24"/>
      <c r="J84" s="25">
        <v>0.89</v>
      </c>
      <c r="K84" s="26" t="s">
        <v>31</v>
      </c>
      <c r="L84" s="27" t="s">
        <v>31</v>
      </c>
      <c r="M84" s="25" t="s">
        <v>31</v>
      </c>
      <c r="N84" s="26" t="s">
        <v>31</v>
      </c>
      <c r="O84" s="25" t="str">
        <f t="shared" si="8"/>
        <v>n/a</v>
      </c>
      <c r="P84" s="25">
        <f t="shared" si="9"/>
        <v>0.89</v>
      </c>
      <c r="Q84" s="28">
        <v>51.662500000000001</v>
      </c>
      <c r="R84" s="29">
        <v>4</v>
      </c>
      <c r="S84" s="18">
        <f t="shared" si="10"/>
        <v>12.915625</v>
      </c>
      <c r="T84" s="28">
        <v>2.87</v>
      </c>
      <c r="U84" s="26">
        <v>100</v>
      </c>
      <c r="V84" s="30"/>
      <c r="W84" s="17">
        <f t="shared" si="11"/>
        <v>55.235627829803029</v>
      </c>
      <c r="X84" s="30"/>
      <c r="Y84" s="17">
        <f t="shared" si="12"/>
        <v>55.235627829803029</v>
      </c>
      <c r="Z84" s="17" t="s">
        <v>31</v>
      </c>
      <c r="AA84" s="17">
        <f t="shared" si="13"/>
        <v>55.235627829803029</v>
      </c>
      <c r="AB84" s="31" t="s">
        <v>118</v>
      </c>
    </row>
    <row r="85" spans="2:28" x14ac:dyDescent="0.3">
      <c r="B85" s="74" t="s">
        <v>843</v>
      </c>
      <c r="C85" s="20" t="str">
        <f t="shared" si="7"/>
        <v>Passenger MU/T 317/T</v>
      </c>
      <c r="D85" s="21" t="s">
        <v>3</v>
      </c>
      <c r="E85" s="21" t="s">
        <v>119</v>
      </c>
      <c r="F85" s="22" t="s">
        <v>130</v>
      </c>
      <c r="G85" s="22">
        <v>0</v>
      </c>
      <c r="H85" s="23"/>
      <c r="I85" s="24"/>
      <c r="J85" s="25">
        <v>0.89</v>
      </c>
      <c r="K85" s="26" t="s">
        <v>31</v>
      </c>
      <c r="L85" s="27" t="s">
        <v>31</v>
      </c>
      <c r="M85" s="25" t="s">
        <v>31</v>
      </c>
      <c r="N85" s="26" t="s">
        <v>31</v>
      </c>
      <c r="O85" s="25" t="str">
        <f t="shared" si="8"/>
        <v>n/a</v>
      </c>
      <c r="P85" s="25">
        <f t="shared" si="9"/>
        <v>0.89</v>
      </c>
      <c r="Q85" s="28">
        <v>31.9</v>
      </c>
      <c r="R85" s="29">
        <v>4</v>
      </c>
      <c r="S85" s="18">
        <f t="shared" si="10"/>
        <v>7.9749999999999996</v>
      </c>
      <c r="T85" s="28">
        <v>1.3</v>
      </c>
      <c r="U85" s="26">
        <v>100</v>
      </c>
      <c r="V85" s="30"/>
      <c r="W85" s="17">
        <f t="shared" si="11"/>
        <v>55.235627829803029</v>
      </c>
      <c r="X85" s="30"/>
      <c r="Y85" s="17">
        <f t="shared" si="12"/>
        <v>55.235627829803029</v>
      </c>
      <c r="Z85" s="17" t="s">
        <v>31</v>
      </c>
      <c r="AA85" s="17">
        <f t="shared" si="13"/>
        <v>55.235627829803029</v>
      </c>
      <c r="AB85" s="31" t="s">
        <v>128</v>
      </c>
    </row>
    <row r="86" spans="2:28" x14ac:dyDescent="0.3">
      <c r="B86" s="74" t="s">
        <v>843</v>
      </c>
      <c r="C86" s="20" t="str">
        <f t="shared" si="7"/>
        <v>Passenger MU/M 318/M</v>
      </c>
      <c r="D86" s="21" t="s">
        <v>3</v>
      </c>
      <c r="E86" s="21" t="s">
        <v>73</v>
      </c>
      <c r="F86" s="22" t="s">
        <v>131</v>
      </c>
      <c r="G86" s="22">
        <v>0</v>
      </c>
      <c r="H86" s="23"/>
      <c r="I86" s="24"/>
      <c r="J86" s="25">
        <v>0.89</v>
      </c>
      <c r="K86" s="26" t="s">
        <v>31</v>
      </c>
      <c r="L86" s="27" t="s">
        <v>31</v>
      </c>
      <c r="M86" s="25" t="s">
        <v>31</v>
      </c>
      <c r="N86" s="26" t="s">
        <v>31</v>
      </c>
      <c r="O86" s="25" t="str">
        <f t="shared" si="8"/>
        <v>n/a</v>
      </c>
      <c r="P86" s="25">
        <f t="shared" si="9"/>
        <v>0.89</v>
      </c>
      <c r="Q86" s="28">
        <v>53.862499999999997</v>
      </c>
      <c r="R86" s="29">
        <v>4</v>
      </c>
      <c r="S86" s="18">
        <f t="shared" si="10"/>
        <v>13.465624999999999</v>
      </c>
      <c r="T86" s="28">
        <v>2.9</v>
      </c>
      <c r="U86" s="26">
        <v>90</v>
      </c>
      <c r="V86" s="30"/>
      <c r="W86" s="17">
        <f t="shared" si="11"/>
        <v>46.128994258700871</v>
      </c>
      <c r="X86" s="30"/>
      <c r="Y86" s="17">
        <f t="shared" si="12"/>
        <v>46.128994258700871</v>
      </c>
      <c r="Z86" s="17" t="s">
        <v>31</v>
      </c>
      <c r="AA86" s="17">
        <f t="shared" si="13"/>
        <v>46.128994258700871</v>
      </c>
      <c r="AB86" s="31" t="s">
        <v>118</v>
      </c>
    </row>
    <row r="87" spans="2:28" x14ac:dyDescent="0.3">
      <c r="B87" s="74" t="s">
        <v>843</v>
      </c>
      <c r="C87" s="20" t="str">
        <f t="shared" si="7"/>
        <v>Passenger MU/T 318/T</v>
      </c>
      <c r="D87" s="21" t="s">
        <v>3</v>
      </c>
      <c r="E87" s="21" t="s">
        <v>119</v>
      </c>
      <c r="F87" s="22" t="s">
        <v>132</v>
      </c>
      <c r="G87" s="22">
        <v>0</v>
      </c>
      <c r="H87" s="23"/>
      <c r="I87" s="24"/>
      <c r="J87" s="25">
        <v>0.89</v>
      </c>
      <c r="K87" s="26" t="s">
        <v>31</v>
      </c>
      <c r="L87" s="27" t="s">
        <v>31</v>
      </c>
      <c r="M87" s="25" t="s">
        <v>31</v>
      </c>
      <c r="N87" s="26" t="s">
        <v>31</v>
      </c>
      <c r="O87" s="25" t="str">
        <f t="shared" si="8"/>
        <v>n/a</v>
      </c>
      <c r="P87" s="25">
        <f t="shared" si="9"/>
        <v>0.89</v>
      </c>
      <c r="Q87" s="28">
        <v>32.475000000000001</v>
      </c>
      <c r="R87" s="29">
        <v>4</v>
      </c>
      <c r="S87" s="18">
        <f t="shared" si="10"/>
        <v>8.1187500000000004</v>
      </c>
      <c r="T87" s="28">
        <v>1.3</v>
      </c>
      <c r="U87" s="26">
        <v>90</v>
      </c>
      <c r="V87" s="30"/>
      <c r="W87" s="17">
        <f t="shared" si="11"/>
        <v>46.128994258700871</v>
      </c>
      <c r="X87" s="30"/>
      <c r="Y87" s="17">
        <f t="shared" si="12"/>
        <v>46.128994258700871</v>
      </c>
      <c r="Z87" s="17" t="s">
        <v>31</v>
      </c>
      <c r="AA87" s="17">
        <f t="shared" si="13"/>
        <v>46.128994258700871</v>
      </c>
      <c r="AB87" s="31" t="s">
        <v>128</v>
      </c>
    </row>
    <row r="88" spans="2:28" x14ac:dyDescent="0.3">
      <c r="B88" s="74" t="s">
        <v>843</v>
      </c>
      <c r="C88" s="20" t="str">
        <f t="shared" si="7"/>
        <v>Passenger MU/M 319/M</v>
      </c>
      <c r="D88" s="21" t="s">
        <v>3</v>
      </c>
      <c r="E88" s="21" t="s">
        <v>73</v>
      </c>
      <c r="F88" s="22" t="s">
        <v>133</v>
      </c>
      <c r="G88" s="22">
        <v>0</v>
      </c>
      <c r="H88" s="23"/>
      <c r="I88" s="24"/>
      <c r="J88" s="25">
        <v>0.89</v>
      </c>
      <c r="K88" s="26" t="s">
        <v>31</v>
      </c>
      <c r="L88" s="27" t="s">
        <v>31</v>
      </c>
      <c r="M88" s="25" t="s">
        <v>31</v>
      </c>
      <c r="N88" s="26" t="s">
        <v>31</v>
      </c>
      <c r="O88" s="25" t="str">
        <f t="shared" si="8"/>
        <v>n/a</v>
      </c>
      <c r="P88" s="25">
        <f t="shared" si="9"/>
        <v>0.89</v>
      </c>
      <c r="Q88" s="28">
        <v>53.5625</v>
      </c>
      <c r="R88" s="29">
        <v>4</v>
      </c>
      <c r="S88" s="18">
        <f t="shared" si="10"/>
        <v>13.390625</v>
      </c>
      <c r="T88" s="28">
        <v>2.9750000000000001</v>
      </c>
      <c r="U88" s="26">
        <v>100</v>
      </c>
      <c r="V88" s="30"/>
      <c r="W88" s="17">
        <f t="shared" si="11"/>
        <v>55.235627829803029</v>
      </c>
      <c r="X88" s="30"/>
      <c r="Y88" s="17">
        <f t="shared" si="12"/>
        <v>55.235627829803029</v>
      </c>
      <c r="Z88" s="17" t="s">
        <v>31</v>
      </c>
      <c r="AA88" s="17">
        <f t="shared" si="13"/>
        <v>55.235627829803029</v>
      </c>
      <c r="AB88" s="31" t="s">
        <v>118</v>
      </c>
    </row>
    <row r="89" spans="2:28" x14ac:dyDescent="0.3">
      <c r="B89" s="74" t="s">
        <v>843</v>
      </c>
      <c r="C89" s="20" t="str">
        <f t="shared" si="7"/>
        <v>Passenger MU/T 319/T</v>
      </c>
      <c r="D89" s="21" t="s">
        <v>3</v>
      </c>
      <c r="E89" s="21" t="s">
        <v>119</v>
      </c>
      <c r="F89" s="22" t="s">
        <v>134</v>
      </c>
      <c r="G89" s="22">
        <v>0</v>
      </c>
      <c r="H89" s="23"/>
      <c r="I89" s="24"/>
      <c r="J89" s="25">
        <v>0.89</v>
      </c>
      <c r="K89" s="26" t="s">
        <v>31</v>
      </c>
      <c r="L89" s="27" t="s">
        <v>31</v>
      </c>
      <c r="M89" s="25" t="s">
        <v>31</v>
      </c>
      <c r="N89" s="26" t="s">
        <v>31</v>
      </c>
      <c r="O89" s="25" t="str">
        <f t="shared" si="8"/>
        <v>n/a</v>
      </c>
      <c r="P89" s="25">
        <f t="shared" si="9"/>
        <v>0.89</v>
      </c>
      <c r="Q89" s="28">
        <v>31.625</v>
      </c>
      <c r="R89" s="29">
        <v>4</v>
      </c>
      <c r="S89" s="18">
        <f t="shared" si="10"/>
        <v>7.90625</v>
      </c>
      <c r="T89" s="28">
        <v>1.2250000000000001</v>
      </c>
      <c r="U89" s="26">
        <v>100</v>
      </c>
      <c r="V89" s="30"/>
      <c r="W89" s="17">
        <f t="shared" si="11"/>
        <v>55.235627829803029</v>
      </c>
      <c r="X89" s="30"/>
      <c r="Y89" s="17">
        <f t="shared" si="12"/>
        <v>55.235627829803029</v>
      </c>
      <c r="Z89" s="17" t="s">
        <v>31</v>
      </c>
      <c r="AA89" s="17">
        <f t="shared" si="13"/>
        <v>55.235627829803029</v>
      </c>
      <c r="AB89" s="31" t="s">
        <v>128</v>
      </c>
    </row>
    <row r="90" spans="2:28" x14ac:dyDescent="0.3">
      <c r="B90" s="74" t="s">
        <v>843</v>
      </c>
      <c r="C90" s="20" t="str">
        <f t="shared" si="7"/>
        <v>Passenger MU/M 320/M</v>
      </c>
      <c r="D90" s="21" t="s">
        <v>3</v>
      </c>
      <c r="E90" s="21" t="s">
        <v>73</v>
      </c>
      <c r="F90" s="22" t="s">
        <v>135</v>
      </c>
      <c r="G90" s="22">
        <v>0</v>
      </c>
      <c r="H90" s="23"/>
      <c r="I90" s="24"/>
      <c r="J90" s="25">
        <v>0.89</v>
      </c>
      <c r="K90" s="26" t="s">
        <v>31</v>
      </c>
      <c r="L90" s="27" t="s">
        <v>31</v>
      </c>
      <c r="M90" s="25" t="s">
        <v>31</v>
      </c>
      <c r="N90" s="26" t="s">
        <v>31</v>
      </c>
      <c r="O90" s="25" t="str">
        <f t="shared" si="8"/>
        <v>n/a</v>
      </c>
      <c r="P90" s="25">
        <f t="shared" si="9"/>
        <v>0.89</v>
      </c>
      <c r="Q90" s="28">
        <v>55.024999999999999</v>
      </c>
      <c r="R90" s="29">
        <v>4</v>
      </c>
      <c r="S90" s="18">
        <f t="shared" si="10"/>
        <v>13.75625</v>
      </c>
      <c r="T90" s="28">
        <v>2.9750000000000001</v>
      </c>
      <c r="U90" s="26">
        <v>90</v>
      </c>
      <c r="V90" s="30"/>
      <c r="W90" s="17">
        <f t="shared" si="11"/>
        <v>46.128994258700871</v>
      </c>
      <c r="X90" s="30"/>
      <c r="Y90" s="17">
        <f t="shared" si="12"/>
        <v>46.128994258700871</v>
      </c>
      <c r="Z90" s="17" t="s">
        <v>31</v>
      </c>
      <c r="AA90" s="17">
        <f t="shared" si="13"/>
        <v>46.128994258700871</v>
      </c>
      <c r="AB90" s="31" t="s">
        <v>136</v>
      </c>
    </row>
    <row r="91" spans="2:28" x14ac:dyDescent="0.3">
      <c r="B91" s="74" t="s">
        <v>843</v>
      </c>
      <c r="C91" s="20" t="str">
        <f t="shared" si="7"/>
        <v>Passenger MU/T 320/T</v>
      </c>
      <c r="D91" s="21" t="s">
        <v>3</v>
      </c>
      <c r="E91" s="21" t="s">
        <v>119</v>
      </c>
      <c r="F91" s="22" t="s">
        <v>137</v>
      </c>
      <c r="G91" s="22">
        <v>0</v>
      </c>
      <c r="H91" s="23"/>
      <c r="I91" s="24"/>
      <c r="J91" s="25">
        <v>0.89</v>
      </c>
      <c r="K91" s="26" t="s">
        <v>31</v>
      </c>
      <c r="L91" s="27" t="s">
        <v>31</v>
      </c>
      <c r="M91" s="25" t="s">
        <v>31</v>
      </c>
      <c r="N91" s="26" t="s">
        <v>31</v>
      </c>
      <c r="O91" s="25" t="str">
        <f t="shared" si="8"/>
        <v>n/a</v>
      </c>
      <c r="P91" s="25">
        <f t="shared" si="9"/>
        <v>0.89</v>
      </c>
      <c r="Q91" s="28">
        <v>39.012500000000003</v>
      </c>
      <c r="R91" s="29">
        <v>4</v>
      </c>
      <c r="S91" s="18">
        <f t="shared" si="10"/>
        <v>9.7531250000000007</v>
      </c>
      <c r="T91" s="28">
        <v>1.2250000000000001</v>
      </c>
      <c r="U91" s="26">
        <v>90</v>
      </c>
      <c r="V91" s="30"/>
      <c r="W91" s="17">
        <f t="shared" si="11"/>
        <v>46.128994258700871</v>
      </c>
      <c r="X91" s="30"/>
      <c r="Y91" s="17">
        <f t="shared" si="12"/>
        <v>46.128994258700871</v>
      </c>
      <c r="Z91" s="17" t="s">
        <v>31</v>
      </c>
      <c r="AA91" s="17">
        <f t="shared" si="13"/>
        <v>46.128994258700871</v>
      </c>
      <c r="AB91" s="31" t="s">
        <v>138</v>
      </c>
    </row>
    <row r="92" spans="2:28" x14ac:dyDescent="0.3">
      <c r="B92" s="74" t="s">
        <v>843</v>
      </c>
      <c r="C92" s="20" t="str">
        <f t="shared" si="7"/>
        <v>Passenger MU/M 321/M</v>
      </c>
      <c r="D92" s="21" t="s">
        <v>3</v>
      </c>
      <c r="E92" s="21" t="s">
        <v>73</v>
      </c>
      <c r="F92" s="22" t="s">
        <v>139</v>
      </c>
      <c r="G92" s="22">
        <v>0</v>
      </c>
      <c r="H92" s="23"/>
      <c r="I92" s="24"/>
      <c r="J92" s="25">
        <v>0.89</v>
      </c>
      <c r="K92" s="26" t="s">
        <v>31</v>
      </c>
      <c r="L92" s="27" t="s">
        <v>31</v>
      </c>
      <c r="M92" s="25" t="s">
        <v>31</v>
      </c>
      <c r="N92" s="26" t="s">
        <v>31</v>
      </c>
      <c r="O92" s="25" t="str">
        <f t="shared" si="8"/>
        <v>n/a</v>
      </c>
      <c r="P92" s="25">
        <f t="shared" si="9"/>
        <v>0.89</v>
      </c>
      <c r="Q92" s="28">
        <v>54.0625</v>
      </c>
      <c r="R92" s="29">
        <v>4</v>
      </c>
      <c r="S92" s="18">
        <f t="shared" si="10"/>
        <v>13.515625</v>
      </c>
      <c r="T92" s="28">
        <v>2.9750000000000001</v>
      </c>
      <c r="U92" s="26">
        <v>100</v>
      </c>
      <c r="V92" s="30"/>
      <c r="W92" s="17">
        <f t="shared" si="11"/>
        <v>55.235627829803029</v>
      </c>
      <c r="X92" s="30"/>
      <c r="Y92" s="17">
        <f t="shared" si="12"/>
        <v>55.235627829803029</v>
      </c>
      <c r="Z92" s="17" t="s">
        <v>31</v>
      </c>
      <c r="AA92" s="17">
        <f t="shared" si="13"/>
        <v>55.235627829803029</v>
      </c>
      <c r="AB92" s="31" t="s">
        <v>136</v>
      </c>
    </row>
    <row r="93" spans="2:28" x14ac:dyDescent="0.3">
      <c r="B93" s="74" t="s">
        <v>843</v>
      </c>
      <c r="C93" s="20" t="str">
        <f t="shared" si="7"/>
        <v>Passenger MU/T 321/T</v>
      </c>
      <c r="D93" s="21" t="s">
        <v>3</v>
      </c>
      <c r="E93" s="21" t="s">
        <v>119</v>
      </c>
      <c r="F93" s="22" t="s">
        <v>140</v>
      </c>
      <c r="G93" s="22">
        <v>0</v>
      </c>
      <c r="H93" s="23"/>
      <c r="I93" s="24"/>
      <c r="J93" s="25">
        <v>0.89</v>
      </c>
      <c r="K93" s="26" t="s">
        <v>31</v>
      </c>
      <c r="L93" s="27" t="s">
        <v>31</v>
      </c>
      <c r="M93" s="25" t="s">
        <v>31</v>
      </c>
      <c r="N93" s="26" t="s">
        <v>31</v>
      </c>
      <c r="O93" s="25" t="str">
        <f t="shared" si="8"/>
        <v>n/a</v>
      </c>
      <c r="P93" s="25">
        <f t="shared" si="9"/>
        <v>0.89</v>
      </c>
      <c r="Q93" s="28">
        <v>32.1875</v>
      </c>
      <c r="R93" s="29">
        <v>4</v>
      </c>
      <c r="S93" s="18">
        <f t="shared" si="10"/>
        <v>8.046875</v>
      </c>
      <c r="T93" s="28">
        <v>1.2250000000000001</v>
      </c>
      <c r="U93" s="26">
        <v>100</v>
      </c>
      <c r="V93" s="30"/>
      <c r="W93" s="17">
        <f t="shared" si="11"/>
        <v>55.235627829803029</v>
      </c>
      <c r="X93" s="30"/>
      <c r="Y93" s="17">
        <f t="shared" si="12"/>
        <v>55.235627829803029</v>
      </c>
      <c r="Z93" s="17" t="s">
        <v>31</v>
      </c>
      <c r="AA93" s="17">
        <f t="shared" si="13"/>
        <v>55.235627829803029</v>
      </c>
      <c r="AB93" s="31" t="s">
        <v>138</v>
      </c>
    </row>
    <row r="94" spans="2:28" x14ac:dyDescent="0.3">
      <c r="B94" s="74" t="s">
        <v>843</v>
      </c>
      <c r="C94" s="20" t="str">
        <f t="shared" si="7"/>
        <v>Passenger MU/M 322/M</v>
      </c>
      <c r="D94" s="21" t="s">
        <v>3</v>
      </c>
      <c r="E94" s="21" t="s">
        <v>73</v>
      </c>
      <c r="F94" s="22" t="s">
        <v>141</v>
      </c>
      <c r="G94" s="22">
        <v>0</v>
      </c>
      <c r="H94" s="23"/>
      <c r="I94" s="24"/>
      <c r="J94" s="25">
        <v>0.89</v>
      </c>
      <c r="K94" s="26" t="s">
        <v>31</v>
      </c>
      <c r="L94" s="27" t="s">
        <v>31</v>
      </c>
      <c r="M94" s="25" t="s">
        <v>31</v>
      </c>
      <c r="N94" s="26" t="s">
        <v>31</v>
      </c>
      <c r="O94" s="25" t="str">
        <f t="shared" si="8"/>
        <v>n/a</v>
      </c>
      <c r="P94" s="25">
        <f t="shared" si="9"/>
        <v>0.89</v>
      </c>
      <c r="Q94" s="28">
        <v>56.412500000000001</v>
      </c>
      <c r="R94" s="29">
        <v>4</v>
      </c>
      <c r="S94" s="18">
        <f t="shared" si="10"/>
        <v>14.103125</v>
      </c>
      <c r="T94" s="28">
        <v>2.9750000000000001</v>
      </c>
      <c r="U94" s="26">
        <v>100</v>
      </c>
      <c r="V94" s="30"/>
      <c r="W94" s="17">
        <f t="shared" si="11"/>
        <v>55.235627829803029</v>
      </c>
      <c r="X94" s="30"/>
      <c r="Y94" s="17">
        <f t="shared" si="12"/>
        <v>55.235627829803029</v>
      </c>
      <c r="Z94" s="17" t="s">
        <v>31</v>
      </c>
      <c r="AA94" s="17">
        <f t="shared" si="13"/>
        <v>55.235627829803029</v>
      </c>
      <c r="AB94" s="31" t="s">
        <v>136</v>
      </c>
    </row>
    <row r="95" spans="2:28" x14ac:dyDescent="0.3">
      <c r="B95" s="74" t="s">
        <v>843</v>
      </c>
      <c r="C95" s="20" t="str">
        <f t="shared" si="7"/>
        <v>Passenger MU/T 322/T</v>
      </c>
      <c r="D95" s="21" t="s">
        <v>3</v>
      </c>
      <c r="E95" s="21" t="s">
        <v>119</v>
      </c>
      <c r="F95" s="22" t="s">
        <v>142</v>
      </c>
      <c r="G95" s="22">
        <v>0</v>
      </c>
      <c r="H95" s="23"/>
      <c r="I95" s="24"/>
      <c r="J95" s="25">
        <v>0.89</v>
      </c>
      <c r="K95" s="26" t="s">
        <v>31</v>
      </c>
      <c r="L95" s="27" t="s">
        <v>31</v>
      </c>
      <c r="M95" s="25" t="s">
        <v>31</v>
      </c>
      <c r="N95" s="26" t="s">
        <v>31</v>
      </c>
      <c r="O95" s="25" t="str">
        <f t="shared" si="8"/>
        <v>n/a</v>
      </c>
      <c r="P95" s="25">
        <f t="shared" si="9"/>
        <v>0.89</v>
      </c>
      <c r="Q95" s="28">
        <v>33.837499999999999</v>
      </c>
      <c r="R95" s="29">
        <v>4</v>
      </c>
      <c r="S95" s="18">
        <f t="shared" si="10"/>
        <v>8.4593749999999996</v>
      </c>
      <c r="T95" s="28">
        <v>1.2250000000000001</v>
      </c>
      <c r="U95" s="26">
        <v>100</v>
      </c>
      <c r="V95" s="30"/>
      <c r="W95" s="17">
        <f t="shared" si="11"/>
        <v>55.235627829803029</v>
      </c>
      <c r="X95" s="30"/>
      <c r="Y95" s="17">
        <f t="shared" si="12"/>
        <v>55.235627829803029</v>
      </c>
      <c r="Z95" s="17" t="s">
        <v>31</v>
      </c>
      <c r="AA95" s="17">
        <f t="shared" si="13"/>
        <v>55.235627829803029</v>
      </c>
      <c r="AB95" s="31" t="s">
        <v>138</v>
      </c>
    </row>
    <row r="96" spans="2:28" x14ac:dyDescent="0.3">
      <c r="B96" s="74" t="s">
        <v>843</v>
      </c>
      <c r="C96" s="20" t="str">
        <f t="shared" si="7"/>
        <v>Passenger MU/M 323/M</v>
      </c>
      <c r="D96" s="21" t="s">
        <v>3</v>
      </c>
      <c r="E96" s="21" t="s">
        <v>73</v>
      </c>
      <c r="F96" s="22" t="s">
        <v>143</v>
      </c>
      <c r="G96" s="22">
        <v>0</v>
      </c>
      <c r="H96" s="23"/>
      <c r="I96" s="24"/>
      <c r="J96" s="25">
        <v>0.89</v>
      </c>
      <c r="K96" s="26" t="s">
        <v>31</v>
      </c>
      <c r="L96" s="27" t="s">
        <v>31</v>
      </c>
      <c r="M96" s="25" t="s">
        <v>31</v>
      </c>
      <c r="N96" s="26" t="s">
        <v>31</v>
      </c>
      <c r="O96" s="25" t="str">
        <f t="shared" si="8"/>
        <v>n/a</v>
      </c>
      <c r="P96" s="25">
        <f t="shared" si="9"/>
        <v>0.89</v>
      </c>
      <c r="Q96" s="28">
        <v>42.774999999999999</v>
      </c>
      <c r="R96" s="29">
        <v>4</v>
      </c>
      <c r="S96" s="18">
        <f t="shared" si="10"/>
        <v>10.69375</v>
      </c>
      <c r="T96" s="28">
        <v>1.7</v>
      </c>
      <c r="U96" s="26">
        <v>75</v>
      </c>
      <c r="V96" s="30"/>
      <c r="W96" s="17">
        <f t="shared" si="11"/>
        <v>33.773343344527987</v>
      </c>
      <c r="X96" s="30"/>
      <c r="Y96" s="17">
        <f t="shared" si="12"/>
        <v>33.773343344527987</v>
      </c>
      <c r="Z96" s="17" t="s">
        <v>31</v>
      </c>
      <c r="AA96" s="17">
        <f t="shared" si="13"/>
        <v>33.773343344527987</v>
      </c>
      <c r="AB96" s="31" t="s">
        <v>144</v>
      </c>
    </row>
    <row r="97" spans="2:28" x14ac:dyDescent="0.3">
      <c r="B97" s="74" t="s">
        <v>843</v>
      </c>
      <c r="C97" s="20" t="str">
        <f t="shared" si="7"/>
        <v>Passenger MU/T 323/T</v>
      </c>
      <c r="D97" s="21" t="s">
        <v>3</v>
      </c>
      <c r="E97" s="21" t="s">
        <v>119</v>
      </c>
      <c r="F97" s="22" t="s">
        <v>145</v>
      </c>
      <c r="G97" s="22">
        <v>0</v>
      </c>
      <c r="H97" s="23"/>
      <c r="I97" s="24"/>
      <c r="J97" s="25">
        <v>0.89</v>
      </c>
      <c r="K97" s="26" t="s">
        <v>31</v>
      </c>
      <c r="L97" s="27" t="s">
        <v>31</v>
      </c>
      <c r="M97" s="25" t="s">
        <v>31</v>
      </c>
      <c r="N97" s="26" t="s">
        <v>31</v>
      </c>
      <c r="O97" s="25" t="str">
        <f t="shared" si="8"/>
        <v>n/a</v>
      </c>
      <c r="P97" s="25">
        <f t="shared" si="9"/>
        <v>0.89</v>
      </c>
      <c r="Q97" s="28">
        <v>39.799999999999997</v>
      </c>
      <c r="R97" s="29">
        <v>4</v>
      </c>
      <c r="S97" s="18">
        <f t="shared" si="10"/>
        <v>9.9499999999999993</v>
      </c>
      <c r="T97" s="28">
        <v>1.34</v>
      </c>
      <c r="U97" s="26">
        <v>75</v>
      </c>
      <c r="V97" s="30"/>
      <c r="W97" s="17">
        <f t="shared" si="11"/>
        <v>33.773343344527987</v>
      </c>
      <c r="X97" s="30"/>
      <c r="Y97" s="17">
        <f t="shared" si="12"/>
        <v>33.773343344527987</v>
      </c>
      <c r="Z97" s="17" t="s">
        <v>31</v>
      </c>
      <c r="AA97" s="17">
        <f t="shared" si="13"/>
        <v>33.773343344527987</v>
      </c>
      <c r="AB97" s="31" t="s">
        <v>144</v>
      </c>
    </row>
    <row r="98" spans="2:28" x14ac:dyDescent="0.3">
      <c r="B98" s="74" t="s">
        <v>843</v>
      </c>
      <c r="C98" s="20" t="str">
        <f t="shared" si="7"/>
        <v>Passenger MU/M 331/M</v>
      </c>
      <c r="D98" s="21" t="s">
        <v>3</v>
      </c>
      <c r="E98" s="21" t="s">
        <v>73</v>
      </c>
      <c r="F98" s="22" t="s">
        <v>146</v>
      </c>
      <c r="G98" s="22">
        <v>0</v>
      </c>
      <c r="H98" s="23"/>
      <c r="I98" s="24"/>
      <c r="J98" s="25">
        <v>0.89</v>
      </c>
      <c r="K98" s="26" t="s">
        <v>31</v>
      </c>
      <c r="L98" s="27" t="s">
        <v>31</v>
      </c>
      <c r="M98" s="25" t="s">
        <v>31</v>
      </c>
      <c r="N98" s="26" t="s">
        <v>31</v>
      </c>
      <c r="O98" s="25" t="str">
        <f t="shared" si="8"/>
        <v>n/a</v>
      </c>
      <c r="P98" s="25">
        <f t="shared" si="9"/>
        <v>0.89</v>
      </c>
      <c r="Q98" s="28">
        <v>42.305</v>
      </c>
      <c r="R98" s="29">
        <v>4</v>
      </c>
      <c r="S98" s="18">
        <f t="shared" si="10"/>
        <v>10.57625</v>
      </c>
      <c r="T98" s="28">
        <v>1.45</v>
      </c>
      <c r="U98" s="26">
        <v>100</v>
      </c>
      <c r="V98" s="30"/>
      <c r="W98" s="17">
        <f t="shared" si="11"/>
        <v>55.235627829803029</v>
      </c>
      <c r="X98" s="30"/>
      <c r="Y98" s="17">
        <f t="shared" si="12"/>
        <v>55.235627829803029</v>
      </c>
      <c r="Z98" s="17" t="s">
        <v>31</v>
      </c>
      <c r="AA98" s="17">
        <f t="shared" si="13"/>
        <v>55.235627829803029</v>
      </c>
      <c r="AB98" s="34" t="s">
        <v>147</v>
      </c>
    </row>
    <row r="99" spans="2:28" x14ac:dyDescent="0.3">
      <c r="B99" s="74" t="s">
        <v>843</v>
      </c>
      <c r="C99" s="20" t="str">
        <f t="shared" si="7"/>
        <v>Passenger MU/T 331/T</v>
      </c>
      <c r="D99" s="21" t="s">
        <v>3</v>
      </c>
      <c r="E99" s="21" t="s">
        <v>119</v>
      </c>
      <c r="F99" s="22" t="s">
        <v>148</v>
      </c>
      <c r="G99" s="22">
        <v>0</v>
      </c>
      <c r="H99" s="23"/>
      <c r="I99" s="24"/>
      <c r="J99" s="25">
        <v>0.89</v>
      </c>
      <c r="K99" s="26" t="s">
        <v>31</v>
      </c>
      <c r="L99" s="27" t="s">
        <v>31</v>
      </c>
      <c r="M99" s="25" t="s">
        <v>31</v>
      </c>
      <c r="N99" s="26" t="s">
        <v>31</v>
      </c>
      <c r="O99" s="25" t="str">
        <f t="shared" si="8"/>
        <v>n/a</v>
      </c>
      <c r="P99" s="25">
        <f t="shared" si="9"/>
        <v>0.89</v>
      </c>
      <c r="Q99" s="28">
        <v>35.39</v>
      </c>
      <c r="R99" s="29">
        <v>4</v>
      </c>
      <c r="S99" s="18">
        <f t="shared" si="10"/>
        <v>8.8475000000000001</v>
      </c>
      <c r="T99" s="28">
        <v>1.19</v>
      </c>
      <c r="U99" s="26">
        <v>100</v>
      </c>
      <c r="V99" s="30"/>
      <c r="W99" s="17">
        <f t="shared" si="11"/>
        <v>55.235627829803029</v>
      </c>
      <c r="X99" s="30"/>
      <c r="Y99" s="17">
        <f t="shared" si="12"/>
        <v>55.235627829803029</v>
      </c>
      <c r="Z99" s="17" t="s">
        <v>31</v>
      </c>
      <c r="AA99" s="17">
        <f t="shared" si="13"/>
        <v>55.235627829803029</v>
      </c>
      <c r="AB99" s="34" t="s">
        <v>149</v>
      </c>
    </row>
    <row r="100" spans="2:28" x14ac:dyDescent="0.3">
      <c r="B100" s="74" t="s">
        <v>843</v>
      </c>
      <c r="C100" s="20" t="str">
        <f t="shared" si="7"/>
        <v>Passenger MU/M 332/M</v>
      </c>
      <c r="D100" s="21" t="s">
        <v>3</v>
      </c>
      <c r="E100" s="21" t="s">
        <v>73</v>
      </c>
      <c r="F100" s="22" t="s">
        <v>150</v>
      </c>
      <c r="G100" s="22">
        <v>0</v>
      </c>
      <c r="H100" s="23"/>
      <c r="I100" s="24"/>
      <c r="J100" s="25">
        <v>0.89</v>
      </c>
      <c r="K100" s="26" t="s">
        <v>31</v>
      </c>
      <c r="L100" s="27" t="s">
        <v>31</v>
      </c>
      <c r="M100" s="25" t="s">
        <v>31</v>
      </c>
      <c r="N100" s="26" t="s">
        <v>31</v>
      </c>
      <c r="O100" s="25" t="str">
        <f t="shared" si="8"/>
        <v>n/a</v>
      </c>
      <c r="P100" s="25">
        <f t="shared" si="9"/>
        <v>0.89</v>
      </c>
      <c r="Q100" s="28">
        <v>50.25</v>
      </c>
      <c r="R100" s="29">
        <v>4</v>
      </c>
      <c r="S100" s="18">
        <f t="shared" si="10"/>
        <v>12.5625</v>
      </c>
      <c r="T100" s="28">
        <v>1.639</v>
      </c>
      <c r="U100" s="26">
        <v>100</v>
      </c>
      <c r="V100" s="30"/>
      <c r="W100" s="17">
        <f t="shared" si="11"/>
        <v>55.235627829803029</v>
      </c>
      <c r="X100" s="30"/>
      <c r="Y100" s="17">
        <f t="shared" si="12"/>
        <v>55.235627829803029</v>
      </c>
      <c r="Z100" s="17" t="s">
        <v>31</v>
      </c>
      <c r="AA100" s="17">
        <f t="shared" si="13"/>
        <v>55.235627829803029</v>
      </c>
      <c r="AB100" s="31" t="s">
        <v>92</v>
      </c>
    </row>
    <row r="101" spans="2:28" x14ac:dyDescent="0.3">
      <c r="B101" s="74" t="s">
        <v>843</v>
      </c>
      <c r="C101" s="20" t="str">
        <f t="shared" si="7"/>
        <v>Passenger MU/T 332/T</v>
      </c>
      <c r="D101" s="21" t="s">
        <v>3</v>
      </c>
      <c r="E101" s="21" t="s">
        <v>119</v>
      </c>
      <c r="F101" s="22" t="s">
        <v>151</v>
      </c>
      <c r="G101" s="22">
        <v>0</v>
      </c>
      <c r="H101" s="23"/>
      <c r="I101" s="24"/>
      <c r="J101" s="25">
        <v>0.89</v>
      </c>
      <c r="K101" s="26" t="s">
        <v>31</v>
      </c>
      <c r="L101" s="27" t="s">
        <v>31</v>
      </c>
      <c r="M101" s="25" t="s">
        <v>31</v>
      </c>
      <c r="N101" s="26" t="s">
        <v>31</v>
      </c>
      <c r="O101" s="25" t="str">
        <f t="shared" si="8"/>
        <v>n/a</v>
      </c>
      <c r="P101" s="25">
        <f t="shared" si="9"/>
        <v>0.89</v>
      </c>
      <c r="Q101" s="28">
        <v>49.0625</v>
      </c>
      <c r="R101" s="29">
        <v>4</v>
      </c>
      <c r="S101" s="18">
        <f t="shared" si="10"/>
        <v>12.265625</v>
      </c>
      <c r="T101" s="28">
        <v>1.577</v>
      </c>
      <c r="U101" s="26">
        <v>100</v>
      </c>
      <c r="V101" s="30"/>
      <c r="W101" s="17">
        <f t="shared" si="11"/>
        <v>55.235627829803029</v>
      </c>
      <c r="X101" s="30"/>
      <c r="Y101" s="17">
        <f t="shared" si="12"/>
        <v>55.235627829803029</v>
      </c>
      <c r="Z101" s="17" t="s">
        <v>31</v>
      </c>
      <c r="AA101" s="17">
        <f t="shared" si="13"/>
        <v>55.235627829803029</v>
      </c>
      <c r="AB101" s="31" t="s">
        <v>92</v>
      </c>
    </row>
    <row r="102" spans="2:28" x14ac:dyDescent="0.3">
      <c r="B102" s="74" t="s">
        <v>843</v>
      </c>
      <c r="C102" s="20" t="str">
        <f t="shared" si="7"/>
        <v>Passenger MU/M 333/M</v>
      </c>
      <c r="D102" s="21" t="s">
        <v>3</v>
      </c>
      <c r="E102" s="21" t="s">
        <v>73</v>
      </c>
      <c r="F102" s="22" t="s">
        <v>152</v>
      </c>
      <c r="G102" s="22">
        <v>0</v>
      </c>
      <c r="H102" s="23"/>
      <c r="I102" s="24"/>
      <c r="J102" s="25">
        <v>0.89</v>
      </c>
      <c r="K102" s="26" t="s">
        <v>31</v>
      </c>
      <c r="L102" s="27" t="s">
        <v>31</v>
      </c>
      <c r="M102" s="25" t="s">
        <v>31</v>
      </c>
      <c r="N102" s="26" t="s">
        <v>31</v>
      </c>
      <c r="O102" s="25" t="str">
        <f t="shared" si="8"/>
        <v>n/a</v>
      </c>
      <c r="P102" s="25">
        <f t="shared" si="9"/>
        <v>0.89</v>
      </c>
      <c r="Q102" s="28">
        <v>53.975000000000001</v>
      </c>
      <c r="R102" s="29">
        <v>4</v>
      </c>
      <c r="S102" s="18">
        <f t="shared" si="10"/>
        <v>13.49375</v>
      </c>
      <c r="T102" s="28">
        <v>1.639</v>
      </c>
      <c r="U102" s="26">
        <v>100</v>
      </c>
      <c r="V102" s="30"/>
      <c r="W102" s="17">
        <f t="shared" si="11"/>
        <v>55.235627829803029</v>
      </c>
      <c r="X102" s="30"/>
      <c r="Y102" s="17">
        <f t="shared" si="12"/>
        <v>55.235627829803029</v>
      </c>
      <c r="Z102" s="17" t="s">
        <v>31</v>
      </c>
      <c r="AA102" s="17">
        <f t="shared" si="13"/>
        <v>55.235627829803029</v>
      </c>
      <c r="AB102" s="31" t="s">
        <v>92</v>
      </c>
    </row>
    <row r="103" spans="2:28" x14ac:dyDescent="0.3">
      <c r="B103" s="74" t="s">
        <v>843</v>
      </c>
      <c r="C103" s="20" t="str">
        <f t="shared" si="7"/>
        <v>Passenger MU/T 333/T</v>
      </c>
      <c r="D103" s="21" t="s">
        <v>3</v>
      </c>
      <c r="E103" s="21" t="s">
        <v>119</v>
      </c>
      <c r="F103" s="22" t="s">
        <v>153</v>
      </c>
      <c r="G103" s="22">
        <v>0</v>
      </c>
      <c r="H103" s="23"/>
      <c r="I103" s="24"/>
      <c r="J103" s="25">
        <v>0.89</v>
      </c>
      <c r="K103" s="26" t="s">
        <v>31</v>
      </c>
      <c r="L103" s="27" t="s">
        <v>31</v>
      </c>
      <c r="M103" s="25" t="s">
        <v>31</v>
      </c>
      <c r="N103" s="26" t="s">
        <v>31</v>
      </c>
      <c r="O103" s="25" t="str">
        <f t="shared" si="8"/>
        <v>n/a</v>
      </c>
      <c r="P103" s="25">
        <f t="shared" si="9"/>
        <v>0.89</v>
      </c>
      <c r="Q103" s="28">
        <v>49.7</v>
      </c>
      <c r="R103" s="29">
        <v>4</v>
      </c>
      <c r="S103" s="18">
        <f t="shared" si="10"/>
        <v>12.425000000000001</v>
      </c>
      <c r="T103" s="28">
        <v>1.577</v>
      </c>
      <c r="U103" s="26">
        <v>100</v>
      </c>
      <c r="V103" s="30"/>
      <c r="W103" s="17">
        <f t="shared" si="11"/>
        <v>55.235627829803029</v>
      </c>
      <c r="X103" s="30"/>
      <c r="Y103" s="17">
        <f t="shared" si="12"/>
        <v>55.235627829803029</v>
      </c>
      <c r="Z103" s="17" t="s">
        <v>31</v>
      </c>
      <c r="AA103" s="17">
        <f t="shared" si="13"/>
        <v>55.235627829803029</v>
      </c>
      <c r="AB103" s="31" t="s">
        <v>92</v>
      </c>
    </row>
    <row r="104" spans="2:28" x14ac:dyDescent="0.3">
      <c r="B104" s="74" t="s">
        <v>843</v>
      </c>
      <c r="C104" s="20" t="str">
        <f t="shared" si="7"/>
        <v>Passenger MU/M 334/M</v>
      </c>
      <c r="D104" s="21" t="s">
        <v>3</v>
      </c>
      <c r="E104" s="21" t="s">
        <v>73</v>
      </c>
      <c r="F104" s="22" t="s">
        <v>154</v>
      </c>
      <c r="G104" s="22">
        <v>0</v>
      </c>
      <c r="H104" s="23"/>
      <c r="I104" s="24"/>
      <c r="J104" s="25">
        <v>0.89</v>
      </c>
      <c r="K104" s="26" t="s">
        <v>31</v>
      </c>
      <c r="L104" s="27" t="s">
        <v>31</v>
      </c>
      <c r="M104" s="25" t="s">
        <v>31</v>
      </c>
      <c r="N104" s="26" t="s">
        <v>31</v>
      </c>
      <c r="O104" s="25" t="str">
        <f t="shared" si="8"/>
        <v>n/a</v>
      </c>
      <c r="P104" s="25">
        <f t="shared" si="9"/>
        <v>0.89</v>
      </c>
      <c r="Q104" s="28">
        <v>45</v>
      </c>
      <c r="R104" s="29">
        <v>4</v>
      </c>
      <c r="S104" s="18">
        <f t="shared" si="10"/>
        <v>11.25</v>
      </c>
      <c r="T104" s="28">
        <v>1.7649999999999999</v>
      </c>
      <c r="U104" s="26">
        <v>90</v>
      </c>
      <c r="V104" s="30"/>
      <c r="W104" s="17">
        <f t="shared" si="11"/>
        <v>46.128994258700871</v>
      </c>
      <c r="X104" s="30"/>
      <c r="Y104" s="17">
        <f t="shared" si="12"/>
        <v>46.128994258700871</v>
      </c>
      <c r="Z104" s="17" t="s">
        <v>31</v>
      </c>
      <c r="AA104" s="17">
        <f t="shared" si="13"/>
        <v>46.128994258700871</v>
      </c>
      <c r="AB104" s="31" t="s">
        <v>96</v>
      </c>
    </row>
    <row r="105" spans="2:28" x14ac:dyDescent="0.3">
      <c r="B105" s="74" t="s">
        <v>843</v>
      </c>
      <c r="C105" s="20" t="str">
        <f t="shared" si="7"/>
        <v>Passenger MU/T 334/T</v>
      </c>
      <c r="D105" s="21" t="s">
        <v>3</v>
      </c>
      <c r="E105" s="21" t="s">
        <v>119</v>
      </c>
      <c r="F105" s="22" t="s">
        <v>155</v>
      </c>
      <c r="G105" s="22">
        <v>0</v>
      </c>
      <c r="H105" s="23"/>
      <c r="I105" s="24"/>
      <c r="J105" s="25">
        <v>0.89</v>
      </c>
      <c r="K105" s="26" t="s">
        <v>31</v>
      </c>
      <c r="L105" s="27" t="s">
        <v>31</v>
      </c>
      <c r="M105" s="25" t="s">
        <v>31</v>
      </c>
      <c r="N105" s="26" t="s">
        <v>31</v>
      </c>
      <c r="O105" s="25" t="str">
        <f t="shared" si="8"/>
        <v>n/a</v>
      </c>
      <c r="P105" s="25">
        <f t="shared" si="9"/>
        <v>0.89</v>
      </c>
      <c r="Q105" s="28">
        <v>41.462499999999999</v>
      </c>
      <c r="R105" s="29">
        <v>4</v>
      </c>
      <c r="S105" s="18">
        <f t="shared" si="10"/>
        <v>10.365625</v>
      </c>
      <c r="T105" s="28">
        <v>1.4139999999999999</v>
      </c>
      <c r="U105" s="26">
        <v>90</v>
      </c>
      <c r="V105" s="30"/>
      <c r="W105" s="17">
        <f t="shared" si="11"/>
        <v>46.128994258700871</v>
      </c>
      <c r="X105" s="30"/>
      <c r="Y105" s="17">
        <f t="shared" si="12"/>
        <v>46.128994258700871</v>
      </c>
      <c r="Z105" s="17" t="s">
        <v>31</v>
      </c>
      <c r="AA105" s="17">
        <f t="shared" si="13"/>
        <v>46.128994258700871</v>
      </c>
      <c r="AB105" s="31" t="s">
        <v>156</v>
      </c>
    </row>
    <row r="106" spans="2:28" x14ac:dyDescent="0.3">
      <c r="B106" s="74" t="s">
        <v>843</v>
      </c>
      <c r="C106" s="20" t="str">
        <f t="shared" si="7"/>
        <v>Passenger MU/M 345/M FLU</v>
      </c>
      <c r="D106" s="21" t="s">
        <v>3</v>
      </c>
      <c r="E106" s="21" t="s">
        <v>73</v>
      </c>
      <c r="F106" s="22" t="s">
        <v>157</v>
      </c>
      <c r="G106" s="22">
        <v>0</v>
      </c>
      <c r="H106" s="23"/>
      <c r="I106" s="24"/>
      <c r="J106" s="25">
        <v>0.89</v>
      </c>
      <c r="K106" s="26" t="s">
        <v>31</v>
      </c>
      <c r="L106" s="27" t="s">
        <v>31</v>
      </c>
      <c r="M106" s="25" t="s">
        <v>31</v>
      </c>
      <c r="N106" s="26" t="s">
        <v>31</v>
      </c>
      <c r="O106" s="25" t="str">
        <f t="shared" si="8"/>
        <v>n/a</v>
      </c>
      <c r="P106" s="25">
        <f t="shared" si="9"/>
        <v>0.89</v>
      </c>
      <c r="Q106" s="28">
        <v>37.978749999999998</v>
      </c>
      <c r="R106" s="29">
        <v>4</v>
      </c>
      <c r="S106" s="18">
        <f t="shared" si="10"/>
        <v>9.4946874999999995</v>
      </c>
      <c r="T106" s="28">
        <v>1.472</v>
      </c>
      <c r="U106" s="26">
        <v>90</v>
      </c>
      <c r="V106" s="30"/>
      <c r="W106" s="17">
        <f t="shared" si="11"/>
        <v>46.128994258700871</v>
      </c>
      <c r="X106" s="30"/>
      <c r="Y106" s="17">
        <f t="shared" si="12"/>
        <v>46.128994258700871</v>
      </c>
      <c r="Z106" s="17" t="s">
        <v>31</v>
      </c>
      <c r="AA106" s="17">
        <f t="shared" si="13"/>
        <v>46.128994258700871</v>
      </c>
      <c r="AB106" s="31" t="s">
        <v>158</v>
      </c>
    </row>
    <row r="107" spans="2:28" x14ac:dyDescent="0.3">
      <c r="B107" s="74" t="s">
        <v>843</v>
      </c>
      <c r="C107" s="20" t="str">
        <f t="shared" si="7"/>
        <v>Passenger MU/M 345/M RLU</v>
      </c>
      <c r="D107" s="21" t="s">
        <v>3</v>
      </c>
      <c r="E107" s="21" t="s">
        <v>73</v>
      </c>
      <c r="F107" s="22" t="s">
        <v>159</v>
      </c>
      <c r="G107" s="22">
        <v>0</v>
      </c>
      <c r="H107" s="23"/>
      <c r="I107" s="24"/>
      <c r="J107" s="25">
        <v>0.89</v>
      </c>
      <c r="K107" s="26" t="s">
        <v>31</v>
      </c>
      <c r="L107" s="27" t="s">
        <v>31</v>
      </c>
      <c r="M107" s="25" t="s">
        <v>31</v>
      </c>
      <c r="N107" s="26" t="s">
        <v>31</v>
      </c>
      <c r="O107" s="25" t="str">
        <f t="shared" si="8"/>
        <v>n/a</v>
      </c>
      <c r="P107" s="25">
        <f t="shared" si="9"/>
        <v>0.89</v>
      </c>
      <c r="Q107" s="28">
        <v>39.524000000000001</v>
      </c>
      <c r="R107" s="29">
        <v>4</v>
      </c>
      <c r="S107" s="18">
        <f t="shared" si="10"/>
        <v>9.8810000000000002</v>
      </c>
      <c r="T107" s="28">
        <v>1.4970000000000001</v>
      </c>
      <c r="U107" s="26">
        <v>90</v>
      </c>
      <c r="V107" s="30"/>
      <c r="W107" s="17">
        <f t="shared" si="11"/>
        <v>46.128994258700871</v>
      </c>
      <c r="X107" s="30"/>
      <c r="Y107" s="17">
        <f t="shared" si="12"/>
        <v>46.128994258700871</v>
      </c>
      <c r="Z107" s="17" t="s">
        <v>31</v>
      </c>
      <c r="AA107" s="17">
        <f t="shared" si="13"/>
        <v>46.128994258700871</v>
      </c>
      <c r="AB107" s="31" t="s">
        <v>160</v>
      </c>
    </row>
    <row r="108" spans="2:28" x14ac:dyDescent="0.3">
      <c r="B108" s="74" t="s">
        <v>843</v>
      </c>
      <c r="C108" s="20" t="str">
        <f t="shared" si="7"/>
        <v>Passenger MU/T 345/T</v>
      </c>
      <c r="D108" s="21" t="s">
        <v>3</v>
      </c>
      <c r="E108" s="21" t="s">
        <v>119</v>
      </c>
      <c r="F108" s="22" t="s">
        <v>161</v>
      </c>
      <c r="G108" s="22">
        <v>0</v>
      </c>
      <c r="H108" s="23"/>
      <c r="I108" s="24"/>
      <c r="J108" s="25">
        <v>0.89</v>
      </c>
      <c r="K108" s="26" t="s">
        <v>31</v>
      </c>
      <c r="L108" s="27" t="s">
        <v>31</v>
      </c>
      <c r="M108" s="25" t="s">
        <v>31</v>
      </c>
      <c r="N108" s="26" t="s">
        <v>31</v>
      </c>
      <c r="O108" s="25" t="str">
        <f t="shared" si="8"/>
        <v>n/a</v>
      </c>
      <c r="P108" s="25">
        <f t="shared" si="9"/>
        <v>0.89</v>
      </c>
      <c r="Q108" s="28">
        <v>31.524999999999999</v>
      </c>
      <c r="R108" s="29">
        <v>4</v>
      </c>
      <c r="S108" s="18">
        <f t="shared" si="10"/>
        <v>7.8812499999999996</v>
      </c>
      <c r="T108" s="28">
        <v>1.079</v>
      </c>
      <c r="U108" s="26">
        <v>90</v>
      </c>
      <c r="V108" s="30"/>
      <c r="W108" s="17">
        <f t="shared" si="11"/>
        <v>46.128994258700871</v>
      </c>
      <c r="X108" s="30"/>
      <c r="Y108" s="17">
        <f t="shared" si="12"/>
        <v>46.128994258700871</v>
      </c>
      <c r="Z108" s="17" t="s">
        <v>31</v>
      </c>
      <c r="AA108" s="17">
        <f t="shared" si="13"/>
        <v>46.128994258700871</v>
      </c>
      <c r="AB108" s="31" t="s">
        <v>162</v>
      </c>
    </row>
    <row r="109" spans="2:28" x14ac:dyDescent="0.3">
      <c r="B109" s="74" t="s">
        <v>843</v>
      </c>
      <c r="C109" s="20" t="str">
        <f t="shared" si="7"/>
        <v>Passenger MU/M 350/1/M</v>
      </c>
      <c r="D109" s="21" t="s">
        <v>3</v>
      </c>
      <c r="E109" s="21" t="s">
        <v>73</v>
      </c>
      <c r="F109" s="22" t="s">
        <v>163</v>
      </c>
      <c r="G109" s="22">
        <v>0</v>
      </c>
      <c r="H109" s="23"/>
      <c r="I109" s="24"/>
      <c r="J109" s="25">
        <v>0.89</v>
      </c>
      <c r="K109" s="26" t="s">
        <v>31</v>
      </c>
      <c r="L109" s="27" t="s">
        <v>31</v>
      </c>
      <c r="M109" s="25" t="s">
        <v>31</v>
      </c>
      <c r="N109" s="26" t="s">
        <v>31</v>
      </c>
      <c r="O109" s="25" t="str">
        <f t="shared" si="8"/>
        <v>n/a</v>
      </c>
      <c r="P109" s="25">
        <f t="shared" si="9"/>
        <v>0.89</v>
      </c>
      <c r="Q109" s="28">
        <v>50.49</v>
      </c>
      <c r="R109" s="29">
        <v>4</v>
      </c>
      <c r="S109" s="18">
        <f t="shared" si="10"/>
        <v>12.6225</v>
      </c>
      <c r="T109" s="28">
        <v>1.87</v>
      </c>
      <c r="U109" s="26">
        <v>110</v>
      </c>
      <c r="V109" s="30"/>
      <c r="W109" s="17">
        <f t="shared" si="11"/>
        <v>65.013086750025309</v>
      </c>
      <c r="X109" s="30"/>
      <c r="Y109" s="17">
        <f t="shared" si="12"/>
        <v>65.013086750025309</v>
      </c>
      <c r="Z109" s="17" t="s">
        <v>31</v>
      </c>
      <c r="AA109" s="17">
        <f t="shared" si="13"/>
        <v>65.013086750025309</v>
      </c>
      <c r="AB109" s="31" t="s">
        <v>99</v>
      </c>
    </row>
    <row r="110" spans="2:28" x14ac:dyDescent="0.3">
      <c r="B110" s="74" t="s">
        <v>843</v>
      </c>
      <c r="C110" s="20" t="str">
        <f t="shared" si="7"/>
        <v>Passenger MU/T 350/1/T</v>
      </c>
      <c r="D110" s="21" t="s">
        <v>3</v>
      </c>
      <c r="E110" s="21" t="s">
        <v>119</v>
      </c>
      <c r="F110" s="22" t="s">
        <v>164</v>
      </c>
      <c r="G110" s="22">
        <v>0</v>
      </c>
      <c r="H110" s="23"/>
      <c r="I110" s="24"/>
      <c r="J110" s="25">
        <v>0.89</v>
      </c>
      <c r="K110" s="26" t="s">
        <v>31</v>
      </c>
      <c r="L110" s="27" t="s">
        <v>31</v>
      </c>
      <c r="M110" s="25" t="s">
        <v>31</v>
      </c>
      <c r="N110" s="26" t="s">
        <v>31</v>
      </c>
      <c r="O110" s="25" t="str">
        <f t="shared" si="8"/>
        <v>n/a</v>
      </c>
      <c r="P110" s="25">
        <f t="shared" si="9"/>
        <v>0.89</v>
      </c>
      <c r="Q110" s="28">
        <v>42.78</v>
      </c>
      <c r="R110" s="29">
        <v>4</v>
      </c>
      <c r="S110" s="18">
        <f t="shared" si="10"/>
        <v>10.695</v>
      </c>
      <c r="T110" s="28">
        <v>1.55</v>
      </c>
      <c r="U110" s="26">
        <v>110</v>
      </c>
      <c r="V110" s="30"/>
      <c r="W110" s="17">
        <f t="shared" si="11"/>
        <v>65.013086750025309</v>
      </c>
      <c r="X110" s="30"/>
      <c r="Y110" s="17">
        <f t="shared" si="12"/>
        <v>65.013086750025309</v>
      </c>
      <c r="Z110" s="17" t="s">
        <v>31</v>
      </c>
      <c r="AA110" s="17">
        <f t="shared" si="13"/>
        <v>65.013086750025309</v>
      </c>
      <c r="AB110" s="31" t="s">
        <v>165</v>
      </c>
    </row>
    <row r="111" spans="2:28" x14ac:dyDescent="0.3">
      <c r="B111" s="74" t="s">
        <v>843</v>
      </c>
      <c r="C111" s="20" t="str">
        <f t="shared" si="7"/>
        <v>Passenger MU/M 350/2/M (110)</v>
      </c>
      <c r="D111" s="21" t="s">
        <v>3</v>
      </c>
      <c r="E111" s="21" t="s">
        <v>73</v>
      </c>
      <c r="F111" s="22" t="s">
        <v>166</v>
      </c>
      <c r="G111" s="22">
        <v>0</v>
      </c>
      <c r="H111" s="23"/>
      <c r="I111" s="24"/>
      <c r="J111" s="25">
        <v>0.89</v>
      </c>
      <c r="K111" s="26" t="s">
        <v>31</v>
      </c>
      <c r="L111" s="27" t="s">
        <v>31</v>
      </c>
      <c r="M111" s="25" t="s">
        <v>31</v>
      </c>
      <c r="N111" s="26" t="s">
        <v>31</v>
      </c>
      <c r="O111" s="25" t="str">
        <f t="shared" si="8"/>
        <v>n/a</v>
      </c>
      <c r="P111" s="25">
        <f t="shared" si="9"/>
        <v>0.89</v>
      </c>
      <c r="Q111" s="28">
        <v>47.6</v>
      </c>
      <c r="R111" s="29">
        <v>4</v>
      </c>
      <c r="S111" s="18">
        <f t="shared" si="10"/>
        <v>11.9</v>
      </c>
      <c r="T111" s="28">
        <v>1.76</v>
      </c>
      <c r="U111" s="26">
        <v>110</v>
      </c>
      <c r="V111" s="30"/>
      <c r="W111" s="17">
        <f t="shared" si="11"/>
        <v>65.013086750025309</v>
      </c>
      <c r="X111" s="30"/>
      <c r="Y111" s="17">
        <f t="shared" si="12"/>
        <v>65.013086750025309</v>
      </c>
      <c r="Z111" s="17" t="s">
        <v>31</v>
      </c>
      <c r="AA111" s="17">
        <f t="shared" si="13"/>
        <v>65.013086750025309</v>
      </c>
      <c r="AB111" s="31" t="s">
        <v>99</v>
      </c>
    </row>
    <row r="112" spans="2:28" x14ac:dyDescent="0.3">
      <c r="B112" s="74" t="s">
        <v>843</v>
      </c>
      <c r="C112" s="20" t="str">
        <f t="shared" si="7"/>
        <v>Passenger MU/T 350/2/T (110)</v>
      </c>
      <c r="D112" s="21" t="s">
        <v>3</v>
      </c>
      <c r="E112" s="21" t="s">
        <v>119</v>
      </c>
      <c r="F112" s="22" t="s">
        <v>167</v>
      </c>
      <c r="G112" s="22">
        <v>0</v>
      </c>
      <c r="H112" s="23"/>
      <c r="I112" s="24"/>
      <c r="J112" s="25">
        <v>0.89</v>
      </c>
      <c r="K112" s="26" t="s">
        <v>31</v>
      </c>
      <c r="L112" s="27" t="s">
        <v>31</v>
      </c>
      <c r="M112" s="25" t="s">
        <v>31</v>
      </c>
      <c r="N112" s="26" t="s">
        <v>31</v>
      </c>
      <c r="O112" s="25" t="str">
        <f t="shared" si="8"/>
        <v>n/a</v>
      </c>
      <c r="P112" s="25">
        <f t="shared" si="9"/>
        <v>0.89</v>
      </c>
      <c r="Q112" s="28">
        <v>42.54</v>
      </c>
      <c r="R112" s="29">
        <v>4</v>
      </c>
      <c r="S112" s="18">
        <f t="shared" si="10"/>
        <v>10.635</v>
      </c>
      <c r="T112" s="28">
        <v>1.548</v>
      </c>
      <c r="U112" s="26">
        <v>110</v>
      </c>
      <c r="V112" s="30"/>
      <c r="W112" s="17">
        <f t="shared" si="11"/>
        <v>65.013086750025309</v>
      </c>
      <c r="X112" s="30"/>
      <c r="Y112" s="17">
        <f t="shared" si="12"/>
        <v>65.013086750025309</v>
      </c>
      <c r="Z112" s="17" t="s">
        <v>31</v>
      </c>
      <c r="AA112" s="17">
        <f t="shared" si="13"/>
        <v>65.013086750025309</v>
      </c>
      <c r="AB112" s="31" t="s">
        <v>165</v>
      </c>
    </row>
    <row r="113" spans="2:28" x14ac:dyDescent="0.3">
      <c r="B113" s="74" t="s">
        <v>843</v>
      </c>
      <c r="C113" s="20" t="str">
        <f t="shared" si="7"/>
        <v>Passenger MU/M 350/3/4/M</v>
      </c>
      <c r="D113" s="21" t="s">
        <v>3</v>
      </c>
      <c r="E113" s="21" t="s">
        <v>73</v>
      </c>
      <c r="F113" s="22" t="s">
        <v>168</v>
      </c>
      <c r="G113" s="22">
        <v>0</v>
      </c>
      <c r="H113" s="23"/>
      <c r="I113" s="24"/>
      <c r="J113" s="25">
        <v>0.89</v>
      </c>
      <c r="K113" s="26" t="s">
        <v>31</v>
      </c>
      <c r="L113" s="27" t="s">
        <v>31</v>
      </c>
      <c r="M113" s="25" t="s">
        <v>31</v>
      </c>
      <c r="N113" s="26" t="s">
        <v>31</v>
      </c>
      <c r="O113" s="25" t="str">
        <f t="shared" si="8"/>
        <v>n/a</v>
      </c>
      <c r="P113" s="25">
        <f t="shared" si="9"/>
        <v>0.89</v>
      </c>
      <c r="Q113" s="28">
        <v>46.74</v>
      </c>
      <c r="R113" s="29">
        <v>4</v>
      </c>
      <c r="S113" s="18">
        <f t="shared" si="10"/>
        <v>11.685</v>
      </c>
      <c r="T113" s="28">
        <v>1.76</v>
      </c>
      <c r="U113" s="26">
        <v>110</v>
      </c>
      <c r="V113" s="30"/>
      <c r="W113" s="17">
        <f t="shared" si="11"/>
        <v>65.013086750025309</v>
      </c>
      <c r="X113" s="30"/>
      <c r="Y113" s="17">
        <f t="shared" si="12"/>
        <v>65.013086750025309</v>
      </c>
      <c r="Z113" s="17" t="s">
        <v>31</v>
      </c>
      <c r="AA113" s="17">
        <f t="shared" si="13"/>
        <v>65.013086750025309</v>
      </c>
      <c r="AB113" s="31" t="s">
        <v>99</v>
      </c>
    </row>
    <row r="114" spans="2:28" x14ac:dyDescent="0.3">
      <c r="B114" s="74" t="s">
        <v>843</v>
      </c>
      <c r="C114" s="20" t="str">
        <f t="shared" si="7"/>
        <v>Passenger MU/T 350/3/4/T</v>
      </c>
      <c r="D114" s="21" t="s">
        <v>3</v>
      </c>
      <c r="E114" s="21" t="s">
        <v>119</v>
      </c>
      <c r="F114" s="22" t="s">
        <v>169</v>
      </c>
      <c r="G114" s="22">
        <v>0</v>
      </c>
      <c r="H114" s="23"/>
      <c r="I114" s="24"/>
      <c r="J114" s="25">
        <v>0.89</v>
      </c>
      <c r="K114" s="26" t="s">
        <v>31</v>
      </c>
      <c r="L114" s="27" t="s">
        <v>31</v>
      </c>
      <c r="M114" s="25" t="s">
        <v>31</v>
      </c>
      <c r="N114" s="26" t="s">
        <v>31</v>
      </c>
      <c r="O114" s="25" t="str">
        <f t="shared" si="8"/>
        <v>n/a</v>
      </c>
      <c r="P114" s="25">
        <f t="shared" si="9"/>
        <v>0.89</v>
      </c>
      <c r="Q114" s="28">
        <v>42.3</v>
      </c>
      <c r="R114" s="29">
        <v>4</v>
      </c>
      <c r="S114" s="18">
        <f t="shared" si="10"/>
        <v>10.574999999999999</v>
      </c>
      <c r="T114" s="28">
        <v>1.55</v>
      </c>
      <c r="U114" s="26">
        <v>110</v>
      </c>
      <c r="V114" s="30"/>
      <c r="W114" s="17">
        <f t="shared" si="11"/>
        <v>65.013086750025309</v>
      </c>
      <c r="X114" s="30"/>
      <c r="Y114" s="17">
        <f t="shared" si="12"/>
        <v>65.013086750025309</v>
      </c>
      <c r="Z114" s="17" t="s">
        <v>31</v>
      </c>
      <c r="AA114" s="17">
        <f t="shared" si="13"/>
        <v>65.013086750025309</v>
      </c>
      <c r="AB114" s="31" t="s">
        <v>165</v>
      </c>
    </row>
    <row r="115" spans="2:28" x14ac:dyDescent="0.3">
      <c r="B115" s="74" t="s">
        <v>843</v>
      </c>
      <c r="C115" s="20" t="str">
        <f t="shared" si="7"/>
        <v>Passenger MU/M 357/3/M</v>
      </c>
      <c r="D115" s="21" t="s">
        <v>3</v>
      </c>
      <c r="E115" s="21" t="s">
        <v>73</v>
      </c>
      <c r="F115" s="22" t="s">
        <v>170</v>
      </c>
      <c r="G115" s="22">
        <v>0</v>
      </c>
      <c r="H115" s="23"/>
      <c r="I115" s="24"/>
      <c r="J115" s="25">
        <v>0.89</v>
      </c>
      <c r="K115" s="26" t="s">
        <v>31</v>
      </c>
      <c r="L115" s="27" t="s">
        <v>31</v>
      </c>
      <c r="M115" s="25" t="s">
        <v>31</v>
      </c>
      <c r="N115" s="26" t="s">
        <v>31</v>
      </c>
      <c r="O115" s="25" t="str">
        <f t="shared" si="8"/>
        <v>n/a</v>
      </c>
      <c r="P115" s="25">
        <f t="shared" si="9"/>
        <v>0.89</v>
      </c>
      <c r="Q115" s="28">
        <v>42.197989999999997</v>
      </c>
      <c r="R115" s="29">
        <v>4</v>
      </c>
      <c r="S115" s="18">
        <f t="shared" si="10"/>
        <v>10.549497499999999</v>
      </c>
      <c r="T115" s="28">
        <v>1.47</v>
      </c>
      <c r="U115" s="26">
        <v>100</v>
      </c>
      <c r="V115" s="30"/>
      <c r="W115" s="17">
        <f t="shared" si="11"/>
        <v>55.235627829803029</v>
      </c>
      <c r="X115" s="30"/>
      <c r="Y115" s="17">
        <f t="shared" si="12"/>
        <v>55.235627829803029</v>
      </c>
      <c r="Z115" s="17" t="s">
        <v>31</v>
      </c>
      <c r="AA115" s="17">
        <f t="shared" si="13"/>
        <v>55.235627829803029</v>
      </c>
      <c r="AB115" s="31" t="s">
        <v>58</v>
      </c>
    </row>
    <row r="116" spans="2:28" x14ac:dyDescent="0.3">
      <c r="B116" s="74" t="s">
        <v>843</v>
      </c>
      <c r="C116" s="20" t="str">
        <f t="shared" si="7"/>
        <v>Passenger MU/M 357/3/M (75)</v>
      </c>
      <c r="D116" s="21" t="s">
        <v>3</v>
      </c>
      <c r="E116" s="21" t="s">
        <v>73</v>
      </c>
      <c r="F116" s="22" t="s">
        <v>171</v>
      </c>
      <c r="G116" s="22">
        <v>0</v>
      </c>
      <c r="H116" s="23"/>
      <c r="I116" s="24"/>
      <c r="J116" s="25">
        <v>0.89</v>
      </c>
      <c r="K116" s="26" t="s">
        <v>31</v>
      </c>
      <c r="L116" s="27" t="s">
        <v>31</v>
      </c>
      <c r="M116" s="25" t="s">
        <v>31</v>
      </c>
      <c r="N116" s="26" t="s">
        <v>31</v>
      </c>
      <c r="O116" s="25" t="str">
        <f t="shared" si="8"/>
        <v>n/a</v>
      </c>
      <c r="P116" s="25">
        <f t="shared" si="9"/>
        <v>0.89</v>
      </c>
      <c r="Q116" s="28">
        <v>42.197989999999997</v>
      </c>
      <c r="R116" s="29">
        <v>4</v>
      </c>
      <c r="S116" s="18">
        <f t="shared" si="10"/>
        <v>10.549497499999999</v>
      </c>
      <c r="T116" s="28">
        <v>1.47</v>
      </c>
      <c r="U116" s="26">
        <v>100</v>
      </c>
      <c r="V116" s="30">
        <v>75</v>
      </c>
      <c r="W116" s="17">
        <f t="shared" si="11"/>
        <v>33.773343344527987</v>
      </c>
      <c r="X116" s="30"/>
      <c r="Y116" s="17">
        <f t="shared" si="12"/>
        <v>33.773343344527987</v>
      </c>
      <c r="Z116" s="17" t="s">
        <v>31</v>
      </c>
      <c r="AA116" s="17">
        <f t="shared" si="13"/>
        <v>33.773343344527987</v>
      </c>
      <c r="AB116" s="31" t="s">
        <v>58</v>
      </c>
    </row>
    <row r="117" spans="2:28" x14ac:dyDescent="0.3">
      <c r="B117" s="74" t="s">
        <v>843</v>
      </c>
      <c r="C117" s="20" t="str">
        <f t="shared" si="7"/>
        <v>Passenger MU/T 357/3/T</v>
      </c>
      <c r="D117" s="21" t="s">
        <v>3</v>
      </c>
      <c r="E117" s="21" t="s">
        <v>119</v>
      </c>
      <c r="F117" s="22" t="s">
        <v>172</v>
      </c>
      <c r="G117" s="22">
        <v>0</v>
      </c>
      <c r="H117" s="23"/>
      <c r="I117" s="24"/>
      <c r="J117" s="25">
        <v>0.89</v>
      </c>
      <c r="K117" s="26" t="s">
        <v>31</v>
      </c>
      <c r="L117" s="27" t="s">
        <v>31</v>
      </c>
      <c r="M117" s="25" t="s">
        <v>31</v>
      </c>
      <c r="N117" s="26" t="s">
        <v>31</v>
      </c>
      <c r="O117" s="25" t="str">
        <f t="shared" si="8"/>
        <v>n/a</v>
      </c>
      <c r="P117" s="25">
        <f t="shared" si="9"/>
        <v>0.89</v>
      </c>
      <c r="Q117" s="28">
        <v>41.728999999999999</v>
      </c>
      <c r="R117" s="29">
        <v>4</v>
      </c>
      <c r="S117" s="18">
        <f t="shared" si="10"/>
        <v>10.43225</v>
      </c>
      <c r="T117" s="28">
        <v>1.31</v>
      </c>
      <c r="U117" s="26">
        <v>100</v>
      </c>
      <c r="V117" s="30"/>
      <c r="W117" s="17">
        <f t="shared" si="11"/>
        <v>55.235627829803029</v>
      </c>
      <c r="X117" s="30"/>
      <c r="Y117" s="17">
        <f t="shared" si="12"/>
        <v>55.235627829803029</v>
      </c>
      <c r="Z117" s="17" t="s">
        <v>31</v>
      </c>
      <c r="AA117" s="17">
        <f t="shared" si="13"/>
        <v>55.235627829803029</v>
      </c>
      <c r="AB117" s="31" t="s">
        <v>58</v>
      </c>
    </row>
    <row r="118" spans="2:28" x14ac:dyDescent="0.3">
      <c r="B118" s="74" t="s">
        <v>843</v>
      </c>
      <c r="C118" s="20" t="str">
        <f t="shared" si="7"/>
        <v>Passenger MU/T 357/3/T (75)</v>
      </c>
      <c r="D118" s="21" t="s">
        <v>3</v>
      </c>
      <c r="E118" s="21" t="s">
        <v>119</v>
      </c>
      <c r="F118" s="22" t="s">
        <v>173</v>
      </c>
      <c r="G118" s="22">
        <v>0</v>
      </c>
      <c r="H118" s="23"/>
      <c r="I118" s="24"/>
      <c r="J118" s="25">
        <v>0.89</v>
      </c>
      <c r="K118" s="26" t="s">
        <v>31</v>
      </c>
      <c r="L118" s="27" t="s">
        <v>31</v>
      </c>
      <c r="M118" s="25" t="s">
        <v>31</v>
      </c>
      <c r="N118" s="26" t="s">
        <v>31</v>
      </c>
      <c r="O118" s="25" t="str">
        <f t="shared" si="8"/>
        <v>n/a</v>
      </c>
      <c r="P118" s="25">
        <f t="shared" si="9"/>
        <v>0.89</v>
      </c>
      <c r="Q118" s="28">
        <v>41.728999999999999</v>
      </c>
      <c r="R118" s="29">
        <v>4</v>
      </c>
      <c r="S118" s="18">
        <f t="shared" si="10"/>
        <v>10.43225</v>
      </c>
      <c r="T118" s="28">
        <v>1.31</v>
      </c>
      <c r="U118" s="26">
        <v>100</v>
      </c>
      <c r="V118" s="30">
        <v>75</v>
      </c>
      <c r="W118" s="17">
        <f t="shared" si="11"/>
        <v>33.773343344527987</v>
      </c>
      <c r="X118" s="30"/>
      <c r="Y118" s="17">
        <f t="shared" si="12"/>
        <v>33.773343344527987</v>
      </c>
      <c r="Z118" s="17" t="s">
        <v>31</v>
      </c>
      <c r="AA118" s="17">
        <f t="shared" si="13"/>
        <v>33.773343344527987</v>
      </c>
      <c r="AB118" s="31" t="s">
        <v>58</v>
      </c>
    </row>
    <row r="119" spans="2:28" x14ac:dyDescent="0.3">
      <c r="B119" s="74" t="s">
        <v>843</v>
      </c>
      <c r="C119" s="20" t="str">
        <f t="shared" si="7"/>
        <v>Passenger MU/M 357/M</v>
      </c>
      <c r="D119" s="21" t="s">
        <v>3</v>
      </c>
      <c r="E119" s="21" t="s">
        <v>73</v>
      </c>
      <c r="F119" s="22" t="s">
        <v>174</v>
      </c>
      <c r="G119" s="22">
        <v>0</v>
      </c>
      <c r="H119" s="23"/>
      <c r="I119" s="24"/>
      <c r="J119" s="25">
        <v>0.89</v>
      </c>
      <c r="K119" s="26" t="s">
        <v>31</v>
      </c>
      <c r="L119" s="27" t="s">
        <v>31</v>
      </c>
      <c r="M119" s="25" t="s">
        <v>31</v>
      </c>
      <c r="N119" s="26" t="s">
        <v>31</v>
      </c>
      <c r="O119" s="25" t="str">
        <f t="shared" si="8"/>
        <v>n/a</v>
      </c>
      <c r="P119" s="25">
        <f t="shared" si="9"/>
        <v>0.89</v>
      </c>
      <c r="Q119" s="28">
        <v>43.662500000000001</v>
      </c>
      <c r="R119" s="29">
        <v>4</v>
      </c>
      <c r="S119" s="18">
        <f t="shared" si="10"/>
        <v>10.915625</v>
      </c>
      <c r="T119" s="28">
        <v>1.47</v>
      </c>
      <c r="U119" s="26">
        <v>100</v>
      </c>
      <c r="V119" s="30"/>
      <c r="W119" s="17">
        <f t="shared" si="11"/>
        <v>55.235627829803029</v>
      </c>
      <c r="X119" s="30"/>
      <c r="Y119" s="17">
        <f t="shared" si="12"/>
        <v>55.235627829803029</v>
      </c>
      <c r="Z119" s="17" t="s">
        <v>31</v>
      </c>
      <c r="AA119" s="17">
        <f t="shared" si="13"/>
        <v>55.235627829803029</v>
      </c>
      <c r="AB119" s="31" t="s">
        <v>58</v>
      </c>
    </row>
    <row r="120" spans="2:28" x14ac:dyDescent="0.3">
      <c r="B120" s="74" t="s">
        <v>843</v>
      </c>
      <c r="C120" s="20" t="str">
        <f t="shared" si="7"/>
        <v>Passenger MU/M 357/M (75)</v>
      </c>
      <c r="D120" s="21" t="s">
        <v>3</v>
      </c>
      <c r="E120" s="21" t="s">
        <v>73</v>
      </c>
      <c r="F120" s="22" t="s">
        <v>175</v>
      </c>
      <c r="G120" s="22">
        <v>0</v>
      </c>
      <c r="H120" s="23"/>
      <c r="I120" s="24"/>
      <c r="J120" s="25">
        <v>0.89</v>
      </c>
      <c r="K120" s="26" t="s">
        <v>31</v>
      </c>
      <c r="L120" s="27" t="s">
        <v>31</v>
      </c>
      <c r="M120" s="25" t="s">
        <v>31</v>
      </c>
      <c r="N120" s="26" t="s">
        <v>31</v>
      </c>
      <c r="O120" s="25" t="str">
        <f t="shared" si="8"/>
        <v>n/a</v>
      </c>
      <c r="P120" s="25">
        <f t="shared" si="9"/>
        <v>0.89</v>
      </c>
      <c r="Q120" s="28">
        <v>43.662500000000001</v>
      </c>
      <c r="R120" s="29">
        <v>4</v>
      </c>
      <c r="S120" s="18">
        <f t="shared" si="10"/>
        <v>10.915625</v>
      </c>
      <c r="T120" s="28">
        <v>1.47</v>
      </c>
      <c r="U120" s="26">
        <v>100</v>
      </c>
      <c r="V120" s="30">
        <v>75</v>
      </c>
      <c r="W120" s="17">
        <f t="shared" si="11"/>
        <v>33.773343344527987</v>
      </c>
      <c r="X120" s="30"/>
      <c r="Y120" s="17">
        <f t="shared" si="12"/>
        <v>33.773343344527987</v>
      </c>
      <c r="Z120" s="17" t="s">
        <v>31</v>
      </c>
      <c r="AA120" s="17">
        <f t="shared" si="13"/>
        <v>33.773343344527987</v>
      </c>
      <c r="AB120" s="31" t="s">
        <v>58</v>
      </c>
    </row>
    <row r="121" spans="2:28" x14ac:dyDescent="0.3">
      <c r="B121" s="74" t="s">
        <v>843</v>
      </c>
      <c r="C121" s="20" t="str">
        <f t="shared" si="7"/>
        <v>Passenger MU/T 357/T</v>
      </c>
      <c r="D121" s="21" t="s">
        <v>3</v>
      </c>
      <c r="E121" s="21" t="s">
        <v>119</v>
      </c>
      <c r="F121" s="22" t="s">
        <v>176</v>
      </c>
      <c r="G121" s="22">
        <v>0</v>
      </c>
      <c r="H121" s="23"/>
      <c r="I121" s="24"/>
      <c r="J121" s="25">
        <v>0.89</v>
      </c>
      <c r="K121" s="26" t="s">
        <v>31</v>
      </c>
      <c r="L121" s="27" t="s">
        <v>31</v>
      </c>
      <c r="M121" s="25" t="s">
        <v>31</v>
      </c>
      <c r="N121" s="26" t="s">
        <v>31</v>
      </c>
      <c r="O121" s="25" t="str">
        <f t="shared" si="8"/>
        <v>n/a</v>
      </c>
      <c r="P121" s="25">
        <f t="shared" si="9"/>
        <v>0.89</v>
      </c>
      <c r="Q121" s="28">
        <v>44.174999999999997</v>
      </c>
      <c r="R121" s="29">
        <v>4</v>
      </c>
      <c r="S121" s="18">
        <f t="shared" si="10"/>
        <v>11.043749999999999</v>
      </c>
      <c r="T121" s="28">
        <v>1.31</v>
      </c>
      <c r="U121" s="26">
        <v>100</v>
      </c>
      <c r="V121" s="30"/>
      <c r="W121" s="17">
        <f t="shared" si="11"/>
        <v>55.235627829803029</v>
      </c>
      <c r="X121" s="30"/>
      <c r="Y121" s="17">
        <f t="shared" si="12"/>
        <v>55.235627829803029</v>
      </c>
      <c r="Z121" s="17" t="s">
        <v>31</v>
      </c>
      <c r="AA121" s="17">
        <f t="shared" si="13"/>
        <v>55.235627829803029</v>
      </c>
      <c r="AB121" s="31" t="s">
        <v>58</v>
      </c>
    </row>
    <row r="122" spans="2:28" x14ac:dyDescent="0.3">
      <c r="B122" s="74" t="s">
        <v>843</v>
      </c>
      <c r="C122" s="20" t="str">
        <f t="shared" si="7"/>
        <v>Passenger MU/T 357/T (75)</v>
      </c>
      <c r="D122" s="21" t="s">
        <v>3</v>
      </c>
      <c r="E122" s="21" t="s">
        <v>119</v>
      </c>
      <c r="F122" s="22" t="s">
        <v>177</v>
      </c>
      <c r="G122" s="22">
        <v>0</v>
      </c>
      <c r="H122" s="23"/>
      <c r="I122" s="24"/>
      <c r="J122" s="25">
        <v>0.89</v>
      </c>
      <c r="K122" s="26" t="s">
        <v>31</v>
      </c>
      <c r="L122" s="27" t="s">
        <v>31</v>
      </c>
      <c r="M122" s="25" t="s">
        <v>31</v>
      </c>
      <c r="N122" s="26" t="s">
        <v>31</v>
      </c>
      <c r="O122" s="25" t="str">
        <f t="shared" si="8"/>
        <v>n/a</v>
      </c>
      <c r="P122" s="25">
        <f t="shared" si="9"/>
        <v>0.89</v>
      </c>
      <c r="Q122" s="28">
        <v>44.174999999999997</v>
      </c>
      <c r="R122" s="29">
        <v>4</v>
      </c>
      <c r="S122" s="18">
        <f t="shared" si="10"/>
        <v>11.043749999999999</v>
      </c>
      <c r="T122" s="28">
        <v>1.31</v>
      </c>
      <c r="U122" s="26">
        <v>100</v>
      </c>
      <c r="V122" s="30">
        <v>75</v>
      </c>
      <c r="W122" s="17">
        <f t="shared" si="11"/>
        <v>33.773343344527987</v>
      </c>
      <c r="X122" s="30"/>
      <c r="Y122" s="17">
        <f t="shared" si="12"/>
        <v>33.773343344527987</v>
      </c>
      <c r="Z122" s="17" t="s">
        <v>31</v>
      </c>
      <c r="AA122" s="17">
        <f t="shared" si="13"/>
        <v>33.773343344527987</v>
      </c>
      <c r="AB122" s="31" t="s">
        <v>58</v>
      </c>
    </row>
    <row r="123" spans="2:28" x14ac:dyDescent="0.3">
      <c r="B123" s="74" t="s">
        <v>843</v>
      </c>
      <c r="C123" s="20" t="str">
        <f t="shared" si="7"/>
        <v>Passenger MU/M 360/M</v>
      </c>
      <c r="D123" s="21" t="s">
        <v>3</v>
      </c>
      <c r="E123" s="21" t="s">
        <v>73</v>
      </c>
      <c r="F123" s="22" t="s">
        <v>178</v>
      </c>
      <c r="G123" s="22">
        <v>0</v>
      </c>
      <c r="H123" s="23"/>
      <c r="I123" s="24"/>
      <c r="J123" s="25">
        <v>0.89</v>
      </c>
      <c r="K123" s="26" t="s">
        <v>31</v>
      </c>
      <c r="L123" s="27" t="s">
        <v>31</v>
      </c>
      <c r="M123" s="25" t="s">
        <v>31</v>
      </c>
      <c r="N123" s="26" t="s">
        <v>31</v>
      </c>
      <c r="O123" s="25" t="str">
        <f t="shared" si="8"/>
        <v>n/a</v>
      </c>
      <c r="P123" s="25">
        <f t="shared" si="9"/>
        <v>0.89</v>
      </c>
      <c r="Q123" s="28">
        <v>47.1875</v>
      </c>
      <c r="R123" s="29">
        <v>4</v>
      </c>
      <c r="S123" s="18">
        <f t="shared" si="10"/>
        <v>11.796875</v>
      </c>
      <c r="T123" s="28">
        <v>1.87</v>
      </c>
      <c r="U123" s="26">
        <v>100</v>
      </c>
      <c r="V123" s="30"/>
      <c r="W123" s="17">
        <f t="shared" si="11"/>
        <v>55.235627829803029</v>
      </c>
      <c r="X123" s="30"/>
      <c r="Y123" s="17">
        <f t="shared" si="12"/>
        <v>55.235627829803029</v>
      </c>
      <c r="Z123" s="17" t="s">
        <v>31</v>
      </c>
      <c r="AA123" s="17">
        <f t="shared" si="13"/>
        <v>55.235627829803029</v>
      </c>
      <c r="AB123" s="31" t="s">
        <v>99</v>
      </c>
    </row>
    <row r="124" spans="2:28" x14ac:dyDescent="0.3">
      <c r="B124" s="74" t="s">
        <v>843</v>
      </c>
      <c r="C124" s="20" t="str">
        <f t="shared" si="7"/>
        <v>Passenger MU/T 360/T</v>
      </c>
      <c r="D124" s="21" t="s">
        <v>3</v>
      </c>
      <c r="E124" s="21" t="s">
        <v>119</v>
      </c>
      <c r="F124" s="22" t="s">
        <v>179</v>
      </c>
      <c r="G124" s="22">
        <v>0</v>
      </c>
      <c r="H124" s="23"/>
      <c r="I124" s="24"/>
      <c r="J124" s="25">
        <v>0.89</v>
      </c>
      <c r="K124" s="26" t="s">
        <v>31</v>
      </c>
      <c r="L124" s="27" t="s">
        <v>31</v>
      </c>
      <c r="M124" s="25" t="s">
        <v>31</v>
      </c>
      <c r="N124" s="26" t="s">
        <v>31</v>
      </c>
      <c r="O124" s="25" t="str">
        <f t="shared" si="8"/>
        <v>n/a</v>
      </c>
      <c r="P124" s="25">
        <f t="shared" si="9"/>
        <v>0.89</v>
      </c>
      <c r="Q124" s="28">
        <v>42.15</v>
      </c>
      <c r="R124" s="29">
        <v>4</v>
      </c>
      <c r="S124" s="18">
        <f t="shared" si="10"/>
        <v>10.5375</v>
      </c>
      <c r="T124" s="28">
        <v>1.55</v>
      </c>
      <c r="U124" s="26">
        <v>100</v>
      </c>
      <c r="V124" s="30"/>
      <c r="W124" s="17">
        <f t="shared" si="11"/>
        <v>55.235627829803029</v>
      </c>
      <c r="X124" s="30"/>
      <c r="Y124" s="17">
        <f t="shared" si="12"/>
        <v>55.235627829803029</v>
      </c>
      <c r="Z124" s="17" t="s">
        <v>31</v>
      </c>
      <c r="AA124" s="17">
        <f t="shared" si="13"/>
        <v>55.235627829803029</v>
      </c>
      <c r="AB124" s="31" t="s">
        <v>165</v>
      </c>
    </row>
    <row r="125" spans="2:28" x14ac:dyDescent="0.3">
      <c r="B125" s="74" t="s">
        <v>843</v>
      </c>
      <c r="C125" s="20" t="str">
        <f t="shared" si="7"/>
        <v>Passenger MU/M 365/M</v>
      </c>
      <c r="D125" s="21" t="s">
        <v>3</v>
      </c>
      <c r="E125" s="21" t="s">
        <v>73</v>
      </c>
      <c r="F125" s="22" t="s">
        <v>180</v>
      </c>
      <c r="G125" s="22">
        <v>0</v>
      </c>
      <c r="H125" s="23"/>
      <c r="I125" s="24"/>
      <c r="J125" s="25">
        <v>0.89</v>
      </c>
      <c r="K125" s="26" t="s">
        <v>31</v>
      </c>
      <c r="L125" s="27" t="s">
        <v>31</v>
      </c>
      <c r="M125" s="25" t="s">
        <v>31</v>
      </c>
      <c r="N125" s="26" t="s">
        <v>31</v>
      </c>
      <c r="O125" s="25" t="str">
        <f t="shared" si="8"/>
        <v>n/a</v>
      </c>
      <c r="P125" s="25">
        <f t="shared" si="9"/>
        <v>0.89</v>
      </c>
      <c r="Q125" s="28">
        <v>44.25</v>
      </c>
      <c r="R125" s="29">
        <v>4</v>
      </c>
      <c r="S125" s="18">
        <f t="shared" si="10"/>
        <v>11.0625</v>
      </c>
      <c r="T125" s="28">
        <v>2</v>
      </c>
      <c r="U125" s="26">
        <v>100</v>
      </c>
      <c r="V125" s="30"/>
      <c r="W125" s="17">
        <f t="shared" si="11"/>
        <v>55.235627829803029</v>
      </c>
      <c r="X125" s="30"/>
      <c r="Y125" s="17">
        <f t="shared" si="12"/>
        <v>55.235627829803029</v>
      </c>
      <c r="Z125" s="17" t="s">
        <v>31</v>
      </c>
      <c r="AA125" s="17">
        <f t="shared" si="13"/>
        <v>55.235627829803029</v>
      </c>
      <c r="AB125" s="31" t="s">
        <v>58</v>
      </c>
    </row>
    <row r="126" spans="2:28" x14ac:dyDescent="0.3">
      <c r="B126" s="74" t="s">
        <v>843</v>
      </c>
      <c r="C126" s="20" t="str">
        <f t="shared" si="7"/>
        <v>Passenger MU/T 365/T</v>
      </c>
      <c r="D126" s="21" t="s">
        <v>3</v>
      </c>
      <c r="E126" s="21" t="s">
        <v>119</v>
      </c>
      <c r="F126" s="22" t="s">
        <v>181</v>
      </c>
      <c r="G126" s="22">
        <v>0</v>
      </c>
      <c r="H126" s="23"/>
      <c r="I126" s="24"/>
      <c r="J126" s="25">
        <v>0.89</v>
      </c>
      <c r="K126" s="26" t="s">
        <v>31</v>
      </c>
      <c r="L126" s="27" t="s">
        <v>31</v>
      </c>
      <c r="M126" s="25" t="s">
        <v>31</v>
      </c>
      <c r="N126" s="26" t="s">
        <v>31</v>
      </c>
      <c r="O126" s="25" t="str">
        <f t="shared" si="8"/>
        <v>n/a</v>
      </c>
      <c r="P126" s="25">
        <f t="shared" si="9"/>
        <v>0.89</v>
      </c>
      <c r="Q126" s="28">
        <v>37.15</v>
      </c>
      <c r="R126" s="29">
        <v>4</v>
      </c>
      <c r="S126" s="18">
        <f t="shared" si="10"/>
        <v>9.2874999999999996</v>
      </c>
      <c r="T126" s="28">
        <v>1.4</v>
      </c>
      <c r="U126" s="26">
        <v>100</v>
      </c>
      <c r="V126" s="30"/>
      <c r="W126" s="17">
        <f t="shared" si="11"/>
        <v>55.235627829803029</v>
      </c>
      <c r="X126" s="30"/>
      <c r="Y126" s="17">
        <f t="shared" si="12"/>
        <v>55.235627829803029</v>
      </c>
      <c r="Z126" s="17" t="s">
        <v>31</v>
      </c>
      <c r="AA126" s="17">
        <f t="shared" si="13"/>
        <v>55.235627829803029</v>
      </c>
      <c r="AB126" s="31" t="s">
        <v>182</v>
      </c>
    </row>
    <row r="127" spans="2:28" x14ac:dyDescent="0.3">
      <c r="B127" s="74" t="s">
        <v>843</v>
      </c>
      <c r="C127" s="20" t="str">
        <f t="shared" si="7"/>
        <v>Passenger MU/M 373/M</v>
      </c>
      <c r="D127" s="21" t="s">
        <v>3</v>
      </c>
      <c r="E127" s="21" t="s">
        <v>73</v>
      </c>
      <c r="F127" s="22" t="s">
        <v>183</v>
      </c>
      <c r="G127" s="22">
        <v>0</v>
      </c>
      <c r="H127" s="23"/>
      <c r="I127" s="24"/>
      <c r="J127" s="25">
        <v>0.89</v>
      </c>
      <c r="K127" s="26" t="s">
        <v>31</v>
      </c>
      <c r="L127" s="27" t="s">
        <v>31</v>
      </c>
      <c r="M127" s="25" t="s">
        <v>31</v>
      </c>
      <c r="N127" s="26" t="s">
        <v>31</v>
      </c>
      <c r="O127" s="25" t="str">
        <f t="shared" si="8"/>
        <v>n/a</v>
      </c>
      <c r="P127" s="25">
        <f t="shared" si="9"/>
        <v>0.89</v>
      </c>
      <c r="Q127" s="28">
        <v>59.2</v>
      </c>
      <c r="R127" s="29">
        <v>3.5</v>
      </c>
      <c r="S127" s="18">
        <f t="shared" si="10"/>
        <v>16.914285714285715</v>
      </c>
      <c r="T127" s="28">
        <v>2.14</v>
      </c>
      <c r="U127" s="26">
        <v>100</v>
      </c>
      <c r="V127" s="30"/>
      <c r="W127" s="17">
        <f t="shared" si="11"/>
        <v>55.235627829803029</v>
      </c>
      <c r="X127" s="30"/>
      <c r="Y127" s="17">
        <f t="shared" si="12"/>
        <v>55.235627829803029</v>
      </c>
      <c r="Z127" s="17" t="s">
        <v>31</v>
      </c>
      <c r="AA127" s="17">
        <f t="shared" si="13"/>
        <v>55.235627829803029</v>
      </c>
      <c r="AB127" s="31" t="s">
        <v>32</v>
      </c>
    </row>
    <row r="128" spans="2:28" x14ac:dyDescent="0.3">
      <c r="B128" s="74" t="s">
        <v>843</v>
      </c>
      <c r="C128" s="20" t="str">
        <f t="shared" si="7"/>
        <v>Passenger MU/T 373/T</v>
      </c>
      <c r="D128" s="21" t="s">
        <v>3</v>
      </c>
      <c r="E128" s="21" t="s">
        <v>119</v>
      </c>
      <c r="F128" s="22" t="s">
        <v>184</v>
      </c>
      <c r="G128" s="22">
        <v>0</v>
      </c>
      <c r="H128" s="23"/>
      <c r="I128" s="24"/>
      <c r="J128" s="25">
        <v>0.89</v>
      </c>
      <c r="K128" s="26" t="s">
        <v>31</v>
      </c>
      <c r="L128" s="27" t="s">
        <v>31</v>
      </c>
      <c r="M128" s="25" t="s">
        <v>31</v>
      </c>
      <c r="N128" s="26" t="s">
        <v>31</v>
      </c>
      <c r="O128" s="25" t="str">
        <f t="shared" si="8"/>
        <v>n/a</v>
      </c>
      <c r="P128" s="25">
        <f t="shared" si="9"/>
        <v>0.89</v>
      </c>
      <c r="Q128" s="28">
        <v>32.299999999999997</v>
      </c>
      <c r="R128" s="29">
        <v>2.1</v>
      </c>
      <c r="S128" s="18">
        <f t="shared" si="10"/>
        <v>15.38095238095238</v>
      </c>
      <c r="T128" s="28">
        <v>2.0430000000000001</v>
      </c>
      <c r="U128" s="26">
        <v>100</v>
      </c>
      <c r="V128" s="30"/>
      <c r="W128" s="17">
        <f t="shared" si="11"/>
        <v>55.235627829803029</v>
      </c>
      <c r="X128" s="30"/>
      <c r="Y128" s="17">
        <f t="shared" si="12"/>
        <v>55.235627829803029</v>
      </c>
      <c r="Z128" s="17" t="s">
        <v>31</v>
      </c>
      <c r="AA128" s="17">
        <f t="shared" si="13"/>
        <v>55.235627829803029</v>
      </c>
      <c r="AB128" s="31" t="s">
        <v>185</v>
      </c>
    </row>
    <row r="129" spans="2:28" x14ac:dyDescent="0.3">
      <c r="B129" s="74" t="s">
        <v>843</v>
      </c>
      <c r="C129" s="20" t="str">
        <f t="shared" si="7"/>
        <v>Passenger MU/M 375/M</v>
      </c>
      <c r="D129" s="21" t="s">
        <v>3</v>
      </c>
      <c r="E129" s="21" t="s">
        <v>73</v>
      </c>
      <c r="F129" s="22" t="s">
        <v>186</v>
      </c>
      <c r="G129" s="22">
        <v>0</v>
      </c>
      <c r="H129" s="23"/>
      <c r="I129" s="24"/>
      <c r="J129" s="25">
        <v>0.89</v>
      </c>
      <c r="K129" s="26" t="s">
        <v>31</v>
      </c>
      <c r="L129" s="27" t="s">
        <v>31</v>
      </c>
      <c r="M129" s="25" t="s">
        <v>31</v>
      </c>
      <c r="N129" s="26" t="s">
        <v>31</v>
      </c>
      <c r="O129" s="25" t="str">
        <f t="shared" si="8"/>
        <v>n/a</v>
      </c>
      <c r="P129" s="25">
        <f t="shared" si="9"/>
        <v>0.89</v>
      </c>
      <c r="Q129" s="28">
        <v>46.162500000000001</v>
      </c>
      <c r="R129" s="29">
        <v>4</v>
      </c>
      <c r="S129" s="18">
        <f t="shared" si="10"/>
        <v>11.540625</v>
      </c>
      <c r="T129" s="28">
        <v>1.47</v>
      </c>
      <c r="U129" s="26">
        <v>100</v>
      </c>
      <c r="V129" s="30"/>
      <c r="W129" s="17">
        <f t="shared" si="11"/>
        <v>55.235627829803029</v>
      </c>
      <c r="X129" s="30"/>
      <c r="Y129" s="17">
        <f t="shared" si="12"/>
        <v>55.235627829803029</v>
      </c>
      <c r="Z129" s="17" t="s">
        <v>31</v>
      </c>
      <c r="AA129" s="17">
        <f t="shared" si="13"/>
        <v>55.235627829803029</v>
      </c>
      <c r="AB129" s="31" t="s">
        <v>92</v>
      </c>
    </row>
    <row r="130" spans="2:28" x14ac:dyDescent="0.3">
      <c r="B130" s="74" t="s">
        <v>843</v>
      </c>
      <c r="C130" s="20" t="str">
        <f t="shared" si="7"/>
        <v>Passenger MU/T 375/T</v>
      </c>
      <c r="D130" s="21" t="s">
        <v>3</v>
      </c>
      <c r="E130" s="21" t="s">
        <v>119</v>
      </c>
      <c r="F130" s="22" t="s">
        <v>187</v>
      </c>
      <c r="G130" s="22">
        <v>0</v>
      </c>
      <c r="H130" s="23"/>
      <c r="I130" s="24"/>
      <c r="J130" s="25">
        <v>0.89</v>
      </c>
      <c r="K130" s="26" t="s">
        <v>31</v>
      </c>
      <c r="L130" s="27" t="s">
        <v>31</v>
      </c>
      <c r="M130" s="25" t="s">
        <v>31</v>
      </c>
      <c r="N130" s="26" t="s">
        <v>31</v>
      </c>
      <c r="O130" s="25" t="str">
        <f t="shared" si="8"/>
        <v>n/a</v>
      </c>
      <c r="P130" s="25">
        <f t="shared" si="9"/>
        <v>0.89</v>
      </c>
      <c r="Q130" s="28">
        <v>37.8125</v>
      </c>
      <c r="R130" s="29">
        <v>4</v>
      </c>
      <c r="S130" s="18">
        <f t="shared" si="10"/>
        <v>9.453125</v>
      </c>
      <c r="T130" s="28">
        <v>1.325</v>
      </c>
      <c r="U130" s="26">
        <v>100</v>
      </c>
      <c r="V130" s="30"/>
      <c r="W130" s="17">
        <f t="shared" si="11"/>
        <v>55.235627829803029</v>
      </c>
      <c r="X130" s="30"/>
      <c r="Y130" s="17">
        <f t="shared" si="12"/>
        <v>55.235627829803029</v>
      </c>
      <c r="Z130" s="17" t="s">
        <v>31</v>
      </c>
      <c r="AA130" s="17">
        <f t="shared" si="13"/>
        <v>55.235627829803029</v>
      </c>
      <c r="AB130" s="31" t="s">
        <v>58</v>
      </c>
    </row>
    <row r="131" spans="2:28" x14ac:dyDescent="0.3">
      <c r="B131" s="74" t="s">
        <v>843</v>
      </c>
      <c r="C131" s="20" t="str">
        <f t="shared" si="7"/>
        <v>Passenger MU/M 376/M</v>
      </c>
      <c r="D131" s="21" t="s">
        <v>3</v>
      </c>
      <c r="E131" s="21" t="s">
        <v>73</v>
      </c>
      <c r="F131" s="22" t="s">
        <v>188</v>
      </c>
      <c r="G131" s="22">
        <v>0</v>
      </c>
      <c r="H131" s="23"/>
      <c r="I131" s="24"/>
      <c r="J131" s="25">
        <v>0.89</v>
      </c>
      <c r="K131" s="26" t="s">
        <v>31</v>
      </c>
      <c r="L131" s="27" t="s">
        <v>31</v>
      </c>
      <c r="M131" s="25" t="s">
        <v>31</v>
      </c>
      <c r="N131" s="26" t="s">
        <v>31</v>
      </c>
      <c r="O131" s="25" t="str">
        <f t="shared" si="8"/>
        <v>n/a</v>
      </c>
      <c r="P131" s="25">
        <f t="shared" si="9"/>
        <v>0.89</v>
      </c>
      <c r="Q131" s="28">
        <v>43.45</v>
      </c>
      <c r="R131" s="29">
        <v>4</v>
      </c>
      <c r="S131" s="18">
        <f t="shared" si="10"/>
        <v>10.862500000000001</v>
      </c>
      <c r="T131" s="28">
        <v>1.4730000000000001</v>
      </c>
      <c r="U131" s="26">
        <v>75</v>
      </c>
      <c r="V131" s="30"/>
      <c r="W131" s="17">
        <f t="shared" si="11"/>
        <v>33.773343344527987</v>
      </c>
      <c r="X131" s="30"/>
      <c r="Y131" s="17">
        <f t="shared" si="12"/>
        <v>33.773343344527987</v>
      </c>
      <c r="Z131" s="17" t="s">
        <v>31</v>
      </c>
      <c r="AA131" s="17">
        <f t="shared" si="13"/>
        <v>33.773343344527987</v>
      </c>
      <c r="AB131" s="31" t="s">
        <v>58</v>
      </c>
    </row>
    <row r="132" spans="2:28" x14ac:dyDescent="0.3">
      <c r="B132" s="74" t="s">
        <v>843</v>
      </c>
      <c r="C132" s="20" t="str">
        <f t="shared" si="7"/>
        <v>Passenger MU/T 376/T</v>
      </c>
      <c r="D132" s="21" t="s">
        <v>3</v>
      </c>
      <c r="E132" s="21" t="s">
        <v>119</v>
      </c>
      <c r="F132" s="22" t="s">
        <v>189</v>
      </c>
      <c r="G132" s="22">
        <v>0</v>
      </c>
      <c r="H132" s="23"/>
      <c r="I132" s="24"/>
      <c r="J132" s="25">
        <v>0.89</v>
      </c>
      <c r="K132" s="26" t="s">
        <v>31</v>
      </c>
      <c r="L132" s="27" t="s">
        <v>31</v>
      </c>
      <c r="M132" s="25" t="s">
        <v>31</v>
      </c>
      <c r="N132" s="26" t="s">
        <v>31</v>
      </c>
      <c r="O132" s="25" t="str">
        <f t="shared" si="8"/>
        <v>n/a</v>
      </c>
      <c r="P132" s="25">
        <f t="shared" si="9"/>
        <v>0.89</v>
      </c>
      <c r="Q132" s="28">
        <v>38.1</v>
      </c>
      <c r="R132" s="29">
        <v>4</v>
      </c>
      <c r="S132" s="18">
        <f t="shared" si="10"/>
        <v>9.5250000000000004</v>
      </c>
      <c r="T132" s="28">
        <v>1.325</v>
      </c>
      <c r="U132" s="26">
        <v>75</v>
      </c>
      <c r="V132" s="30"/>
      <c r="W132" s="17">
        <f t="shared" si="11"/>
        <v>33.773343344527987</v>
      </c>
      <c r="X132" s="30"/>
      <c r="Y132" s="17">
        <f t="shared" si="12"/>
        <v>33.773343344527987</v>
      </c>
      <c r="Z132" s="17" t="s">
        <v>31</v>
      </c>
      <c r="AA132" s="17">
        <f t="shared" si="13"/>
        <v>33.773343344527987</v>
      </c>
      <c r="AB132" s="31" t="s">
        <v>58</v>
      </c>
    </row>
    <row r="133" spans="2:28" x14ac:dyDescent="0.3">
      <c r="B133" s="74" t="s">
        <v>843</v>
      </c>
      <c r="C133" s="20" t="str">
        <f t="shared" si="7"/>
        <v>Passenger MU/M 377/M</v>
      </c>
      <c r="D133" s="21" t="s">
        <v>3</v>
      </c>
      <c r="E133" s="21" t="s">
        <v>73</v>
      </c>
      <c r="F133" s="22" t="s">
        <v>190</v>
      </c>
      <c r="G133" s="22">
        <v>0</v>
      </c>
      <c r="H133" s="23"/>
      <c r="I133" s="24"/>
      <c r="J133" s="25">
        <v>0.89</v>
      </c>
      <c r="K133" s="26" t="s">
        <v>31</v>
      </c>
      <c r="L133" s="27" t="s">
        <v>31</v>
      </c>
      <c r="M133" s="25" t="s">
        <v>31</v>
      </c>
      <c r="N133" s="26" t="s">
        <v>31</v>
      </c>
      <c r="O133" s="25" t="str">
        <f t="shared" si="8"/>
        <v>n/a</v>
      </c>
      <c r="P133" s="25">
        <f t="shared" si="9"/>
        <v>0.89</v>
      </c>
      <c r="Q133" s="28">
        <v>44.6</v>
      </c>
      <c r="R133" s="29">
        <v>4</v>
      </c>
      <c r="S133" s="18">
        <f t="shared" si="10"/>
        <v>11.15</v>
      </c>
      <c r="T133" s="28">
        <v>1.2569999999999999</v>
      </c>
      <c r="U133" s="26">
        <v>100</v>
      </c>
      <c r="V133" s="30"/>
      <c r="W133" s="17">
        <f t="shared" si="11"/>
        <v>55.235627829803029</v>
      </c>
      <c r="X133" s="30"/>
      <c r="Y133" s="17">
        <f t="shared" si="12"/>
        <v>55.235627829803029</v>
      </c>
      <c r="Z133" s="17" t="s">
        <v>31</v>
      </c>
      <c r="AA133" s="17">
        <f t="shared" si="13"/>
        <v>55.235627829803029</v>
      </c>
      <c r="AB133" s="31" t="s">
        <v>92</v>
      </c>
    </row>
    <row r="134" spans="2:28" x14ac:dyDescent="0.3">
      <c r="B134" s="74" t="s">
        <v>843</v>
      </c>
      <c r="C134" s="20" t="str">
        <f t="shared" si="7"/>
        <v>Passenger MU/T 377/T</v>
      </c>
      <c r="D134" s="21" t="s">
        <v>3</v>
      </c>
      <c r="E134" s="21" t="s">
        <v>119</v>
      </c>
      <c r="F134" s="22" t="s">
        <v>191</v>
      </c>
      <c r="G134" s="22">
        <v>0</v>
      </c>
      <c r="H134" s="23"/>
      <c r="I134" s="24"/>
      <c r="J134" s="25">
        <v>0.89</v>
      </c>
      <c r="K134" s="26" t="s">
        <v>31</v>
      </c>
      <c r="L134" s="27" t="s">
        <v>31</v>
      </c>
      <c r="M134" s="25" t="s">
        <v>31</v>
      </c>
      <c r="N134" s="26" t="s">
        <v>31</v>
      </c>
      <c r="O134" s="25" t="str">
        <f t="shared" si="8"/>
        <v>n/a</v>
      </c>
      <c r="P134" s="25">
        <f t="shared" si="9"/>
        <v>0.89</v>
      </c>
      <c r="Q134" s="28">
        <v>39.5</v>
      </c>
      <c r="R134" s="29">
        <v>4</v>
      </c>
      <c r="S134" s="18">
        <f t="shared" si="10"/>
        <v>9.875</v>
      </c>
      <c r="T134" s="28">
        <v>1.093</v>
      </c>
      <c r="U134" s="26">
        <v>100</v>
      </c>
      <c r="V134" s="30"/>
      <c r="W134" s="17">
        <f t="shared" si="11"/>
        <v>55.235627829803029</v>
      </c>
      <c r="X134" s="30"/>
      <c r="Y134" s="17">
        <f t="shared" si="12"/>
        <v>55.235627829803029</v>
      </c>
      <c r="Z134" s="17" t="s">
        <v>31</v>
      </c>
      <c r="AA134" s="17">
        <f t="shared" si="13"/>
        <v>55.235627829803029</v>
      </c>
      <c r="AB134" s="31" t="s">
        <v>58</v>
      </c>
    </row>
    <row r="135" spans="2:28" x14ac:dyDescent="0.3">
      <c r="B135" s="74" t="s">
        <v>843</v>
      </c>
      <c r="C135" s="20" t="str">
        <f t="shared" si="7"/>
        <v>Passenger MU/M 378/M</v>
      </c>
      <c r="D135" s="21" t="s">
        <v>3</v>
      </c>
      <c r="E135" s="21" t="s">
        <v>73</v>
      </c>
      <c r="F135" s="22" t="s">
        <v>192</v>
      </c>
      <c r="G135" s="22">
        <v>0</v>
      </c>
      <c r="H135" s="23"/>
      <c r="I135" s="24"/>
      <c r="J135" s="25">
        <v>0.89</v>
      </c>
      <c r="K135" s="26" t="s">
        <v>31</v>
      </c>
      <c r="L135" s="27" t="s">
        <v>31</v>
      </c>
      <c r="M135" s="25" t="s">
        <v>31</v>
      </c>
      <c r="N135" s="26" t="s">
        <v>31</v>
      </c>
      <c r="O135" s="25" t="str">
        <f t="shared" si="8"/>
        <v>n/a</v>
      </c>
      <c r="P135" s="25">
        <f t="shared" si="9"/>
        <v>0.89</v>
      </c>
      <c r="Q135" s="28">
        <v>43.41</v>
      </c>
      <c r="R135" s="29">
        <v>4</v>
      </c>
      <c r="S135" s="18">
        <f t="shared" si="10"/>
        <v>10.852499999999999</v>
      </c>
      <c r="T135" s="28">
        <v>1.645</v>
      </c>
      <c r="U135" s="26">
        <v>75</v>
      </c>
      <c r="V135" s="30"/>
      <c r="W135" s="17">
        <f t="shared" si="11"/>
        <v>33.773343344527987</v>
      </c>
      <c r="X135" s="30"/>
      <c r="Y135" s="17">
        <f t="shared" si="12"/>
        <v>33.773343344527987</v>
      </c>
      <c r="Z135" s="17" t="s">
        <v>31</v>
      </c>
      <c r="AA135" s="17">
        <f t="shared" si="13"/>
        <v>33.773343344527987</v>
      </c>
      <c r="AB135" s="31" t="s">
        <v>92</v>
      </c>
    </row>
    <row r="136" spans="2:28" x14ac:dyDescent="0.3">
      <c r="B136" s="74" t="s">
        <v>843</v>
      </c>
      <c r="C136" s="20" t="str">
        <f t="shared" si="7"/>
        <v>Passenger MU/T 378/T</v>
      </c>
      <c r="D136" s="21" t="s">
        <v>3</v>
      </c>
      <c r="E136" s="21" t="s">
        <v>119</v>
      </c>
      <c r="F136" s="22" t="s">
        <v>193</v>
      </c>
      <c r="G136" s="22">
        <v>0</v>
      </c>
      <c r="H136" s="23"/>
      <c r="I136" s="24"/>
      <c r="J136" s="25">
        <v>0.89</v>
      </c>
      <c r="K136" s="26" t="s">
        <v>31</v>
      </c>
      <c r="L136" s="27" t="s">
        <v>31</v>
      </c>
      <c r="M136" s="25" t="s">
        <v>31</v>
      </c>
      <c r="N136" s="26" t="s">
        <v>31</v>
      </c>
      <c r="O136" s="25" t="str">
        <f t="shared" si="8"/>
        <v>n/a</v>
      </c>
      <c r="P136" s="25">
        <f t="shared" si="9"/>
        <v>0.89</v>
      </c>
      <c r="Q136" s="28">
        <v>38.76</v>
      </c>
      <c r="R136" s="29">
        <v>4</v>
      </c>
      <c r="S136" s="18">
        <f t="shared" si="10"/>
        <v>9.69</v>
      </c>
      <c r="T136" s="28">
        <v>1.4350000000000001</v>
      </c>
      <c r="U136" s="26">
        <v>75</v>
      </c>
      <c r="V136" s="30"/>
      <c r="W136" s="17">
        <f t="shared" si="11"/>
        <v>33.773343344527987</v>
      </c>
      <c r="X136" s="30"/>
      <c r="Y136" s="17">
        <f t="shared" si="12"/>
        <v>33.773343344527987</v>
      </c>
      <c r="Z136" s="17" t="s">
        <v>31</v>
      </c>
      <c r="AA136" s="17">
        <f t="shared" si="13"/>
        <v>33.773343344527987</v>
      </c>
      <c r="AB136" s="31" t="s">
        <v>58</v>
      </c>
    </row>
    <row r="137" spans="2:28" x14ac:dyDescent="0.3">
      <c r="B137" s="74" t="s">
        <v>843</v>
      </c>
      <c r="C137" s="20" t="str">
        <f t="shared" si="7"/>
        <v>Passenger MU/M 379/M</v>
      </c>
      <c r="D137" s="21" t="s">
        <v>3</v>
      </c>
      <c r="E137" s="21" t="s">
        <v>73</v>
      </c>
      <c r="F137" s="22" t="s">
        <v>194</v>
      </c>
      <c r="G137" s="22">
        <v>0</v>
      </c>
      <c r="H137" s="23"/>
      <c r="I137" s="24"/>
      <c r="J137" s="25">
        <v>0.89</v>
      </c>
      <c r="K137" s="26" t="s">
        <v>31</v>
      </c>
      <c r="L137" s="27" t="s">
        <v>31</v>
      </c>
      <c r="M137" s="25" t="s">
        <v>31</v>
      </c>
      <c r="N137" s="26" t="s">
        <v>31</v>
      </c>
      <c r="O137" s="25" t="str">
        <f t="shared" si="8"/>
        <v>n/a</v>
      </c>
      <c r="P137" s="25">
        <f t="shared" si="9"/>
        <v>0.89</v>
      </c>
      <c r="Q137" s="28">
        <v>44.2</v>
      </c>
      <c r="R137" s="29">
        <v>4</v>
      </c>
      <c r="S137" s="18">
        <f t="shared" si="10"/>
        <v>11.05</v>
      </c>
      <c r="T137" s="28">
        <v>1.5589999999999999</v>
      </c>
      <c r="U137" s="26">
        <v>100</v>
      </c>
      <c r="V137" s="30"/>
      <c r="W137" s="17">
        <f t="shared" si="11"/>
        <v>55.235627829803029</v>
      </c>
      <c r="X137" s="30"/>
      <c r="Y137" s="17">
        <f t="shared" si="12"/>
        <v>55.235627829803029</v>
      </c>
      <c r="Z137" s="17" t="s">
        <v>31</v>
      </c>
      <c r="AA137" s="17">
        <f t="shared" si="13"/>
        <v>55.235627829803029</v>
      </c>
      <c r="AB137" s="31" t="s">
        <v>92</v>
      </c>
    </row>
    <row r="138" spans="2:28" x14ac:dyDescent="0.3">
      <c r="B138" s="74" t="s">
        <v>843</v>
      </c>
      <c r="C138" s="20" t="str">
        <f t="shared" si="7"/>
        <v>Passenger MU/T 379/T</v>
      </c>
      <c r="D138" s="21" t="s">
        <v>3</v>
      </c>
      <c r="E138" s="21" t="s">
        <v>119</v>
      </c>
      <c r="F138" s="22" t="s">
        <v>195</v>
      </c>
      <c r="G138" s="22">
        <v>0</v>
      </c>
      <c r="H138" s="23"/>
      <c r="I138" s="24"/>
      <c r="J138" s="25">
        <v>0.89</v>
      </c>
      <c r="K138" s="26" t="s">
        <v>31</v>
      </c>
      <c r="L138" s="27" t="s">
        <v>31</v>
      </c>
      <c r="M138" s="25" t="s">
        <v>31</v>
      </c>
      <c r="N138" s="26" t="s">
        <v>31</v>
      </c>
      <c r="O138" s="25" t="str">
        <f t="shared" si="8"/>
        <v>n/a</v>
      </c>
      <c r="P138" s="25">
        <f t="shared" si="9"/>
        <v>0.89</v>
      </c>
      <c r="Q138" s="28">
        <v>43.68</v>
      </c>
      <c r="R138" s="29">
        <v>4</v>
      </c>
      <c r="S138" s="18">
        <f t="shared" si="10"/>
        <v>10.92</v>
      </c>
      <c r="T138" s="28">
        <v>1.425</v>
      </c>
      <c r="U138" s="26">
        <v>100</v>
      </c>
      <c r="V138" s="30"/>
      <c r="W138" s="17">
        <f t="shared" si="11"/>
        <v>55.235627829803029</v>
      </c>
      <c r="X138" s="30"/>
      <c r="Y138" s="17">
        <f t="shared" si="12"/>
        <v>55.235627829803029</v>
      </c>
      <c r="Z138" s="17" t="s">
        <v>31</v>
      </c>
      <c r="AA138" s="17">
        <f t="shared" si="13"/>
        <v>55.235627829803029</v>
      </c>
      <c r="AB138" s="31" t="s">
        <v>92</v>
      </c>
    </row>
    <row r="139" spans="2:28" x14ac:dyDescent="0.3">
      <c r="B139" s="74" t="s">
        <v>843</v>
      </c>
      <c r="C139" s="20" t="str">
        <f t="shared" si="7"/>
        <v>Passenger MU/M 380/M</v>
      </c>
      <c r="D139" s="21" t="s">
        <v>3</v>
      </c>
      <c r="E139" s="21" t="s">
        <v>73</v>
      </c>
      <c r="F139" s="22" t="s">
        <v>196</v>
      </c>
      <c r="G139" s="22">
        <v>0</v>
      </c>
      <c r="H139" s="23"/>
      <c r="I139" s="24"/>
      <c r="J139" s="25">
        <v>0.89</v>
      </c>
      <c r="K139" s="26" t="s">
        <v>31</v>
      </c>
      <c r="L139" s="27" t="s">
        <v>31</v>
      </c>
      <c r="M139" s="25" t="s">
        <v>31</v>
      </c>
      <c r="N139" s="26" t="s">
        <v>31</v>
      </c>
      <c r="O139" s="25" t="str">
        <f t="shared" si="8"/>
        <v>n/a</v>
      </c>
      <c r="P139" s="25">
        <f t="shared" si="9"/>
        <v>0.89</v>
      </c>
      <c r="Q139" s="28">
        <v>47.725000000000001</v>
      </c>
      <c r="R139" s="29">
        <v>4</v>
      </c>
      <c r="S139" s="18">
        <f t="shared" si="10"/>
        <v>11.93125</v>
      </c>
      <c r="T139" s="28">
        <v>1.9159999999999999</v>
      </c>
      <c r="U139" s="26">
        <v>100</v>
      </c>
      <c r="V139" s="30"/>
      <c r="W139" s="17">
        <f t="shared" si="11"/>
        <v>55.235627829803029</v>
      </c>
      <c r="X139" s="30"/>
      <c r="Y139" s="17">
        <f t="shared" si="12"/>
        <v>55.235627829803029</v>
      </c>
      <c r="Z139" s="17" t="s">
        <v>31</v>
      </c>
      <c r="AA139" s="17">
        <f t="shared" si="13"/>
        <v>55.235627829803029</v>
      </c>
      <c r="AB139" s="31" t="s">
        <v>99</v>
      </c>
    </row>
    <row r="140" spans="2:28" x14ac:dyDescent="0.3">
      <c r="B140" s="74" t="s">
        <v>843</v>
      </c>
      <c r="C140" s="20" t="str">
        <f t="shared" ref="C140:C208" si="14">D140&amp;" "&amp;E140&amp;" "&amp;F140&amp;IF(D140="Freight"," "&amp;G140,"")</f>
        <v>Passenger MU/T 380/T</v>
      </c>
      <c r="D140" s="21" t="s">
        <v>3</v>
      </c>
      <c r="E140" s="21" t="s">
        <v>119</v>
      </c>
      <c r="F140" s="22" t="s">
        <v>197</v>
      </c>
      <c r="G140" s="22">
        <v>0</v>
      </c>
      <c r="H140" s="23"/>
      <c r="I140" s="24"/>
      <c r="J140" s="25">
        <v>0.89</v>
      </c>
      <c r="K140" s="26" t="s">
        <v>31</v>
      </c>
      <c r="L140" s="27" t="s">
        <v>31</v>
      </c>
      <c r="M140" s="25" t="s">
        <v>31</v>
      </c>
      <c r="N140" s="26" t="s">
        <v>31</v>
      </c>
      <c r="O140" s="25" t="str">
        <f t="shared" ref="O140:O208" si="15">IF(N140="n/a",M140,N140)</f>
        <v>n/a</v>
      </c>
      <c r="P140" s="25">
        <f t="shared" ref="P140:P208" si="16">IF($D140="Passenger",J140,O140)</f>
        <v>0.89</v>
      </c>
      <c r="Q140" s="28">
        <v>44.987499999999997</v>
      </c>
      <c r="R140" s="29">
        <v>4</v>
      </c>
      <c r="S140" s="18">
        <f t="shared" ref="S140:S208" si="17">Q140/R140</f>
        <v>11.246874999999999</v>
      </c>
      <c r="T140" s="28">
        <v>1.548</v>
      </c>
      <c r="U140" s="26">
        <v>100</v>
      </c>
      <c r="V140" s="30"/>
      <c r="W140" s="17">
        <f t="shared" ref="W140:W208" si="18">IF($D140="Passenger",0.021*(MIN(U140,V140)^1.71),"n/a")</f>
        <v>55.235627829803029</v>
      </c>
      <c r="X140" s="30"/>
      <c r="Y140" s="17">
        <f t="shared" ref="Y140:Y208" si="19">IF($D140="Passenger",IF(X140=0,W140,X140),"n/a")</f>
        <v>55.235627829803029</v>
      </c>
      <c r="Z140" s="17" t="s">
        <v>31</v>
      </c>
      <c r="AA140" s="17">
        <f t="shared" ref="AA140:AA208" si="20">IF($D140="Passenger",Y140,Z140)</f>
        <v>55.235627829803029</v>
      </c>
      <c r="AB140" s="31" t="s">
        <v>122</v>
      </c>
    </row>
    <row r="141" spans="2:28" x14ac:dyDescent="0.3">
      <c r="B141" s="74" t="s">
        <v>843</v>
      </c>
      <c r="C141" s="20" t="str">
        <f t="shared" si="14"/>
        <v>Passenger MU/M 385/M</v>
      </c>
      <c r="D141" s="21" t="s">
        <v>3</v>
      </c>
      <c r="E141" s="21" t="s">
        <v>73</v>
      </c>
      <c r="F141" s="22" t="s">
        <v>198</v>
      </c>
      <c r="G141" s="22">
        <v>0</v>
      </c>
      <c r="H141" s="23"/>
      <c r="I141" s="24"/>
      <c r="J141" s="25">
        <v>0.89</v>
      </c>
      <c r="K141" s="26" t="s">
        <v>31</v>
      </c>
      <c r="L141" s="27" t="s">
        <v>31</v>
      </c>
      <c r="M141" s="25" t="s">
        <v>31</v>
      </c>
      <c r="N141" s="26" t="s">
        <v>31</v>
      </c>
      <c r="O141" s="25" t="str">
        <f t="shared" si="15"/>
        <v>n/a</v>
      </c>
      <c r="P141" s="25">
        <f t="shared" si="16"/>
        <v>0.89</v>
      </c>
      <c r="Q141" s="28">
        <v>45.68</v>
      </c>
      <c r="R141" s="29">
        <v>4</v>
      </c>
      <c r="S141" s="18">
        <f t="shared" si="17"/>
        <v>11.42</v>
      </c>
      <c r="T141" s="28">
        <v>1.53</v>
      </c>
      <c r="U141" s="26">
        <v>100</v>
      </c>
      <c r="V141" s="30"/>
      <c r="W141" s="17">
        <f t="shared" si="18"/>
        <v>55.235627829803029</v>
      </c>
      <c r="X141" s="30"/>
      <c r="Y141" s="17">
        <f t="shared" si="19"/>
        <v>55.235627829803029</v>
      </c>
      <c r="Z141" s="17" t="s">
        <v>31</v>
      </c>
      <c r="AA141" s="17">
        <f t="shared" si="20"/>
        <v>55.235627829803029</v>
      </c>
      <c r="AB141" s="31" t="s">
        <v>199</v>
      </c>
    </row>
    <row r="142" spans="2:28" x14ac:dyDescent="0.3">
      <c r="B142" s="74" t="s">
        <v>843</v>
      </c>
      <c r="C142" s="20" t="str">
        <f t="shared" si="14"/>
        <v>Passenger MU/T 385/T</v>
      </c>
      <c r="D142" s="21" t="s">
        <v>3</v>
      </c>
      <c r="E142" s="21" t="s">
        <v>119</v>
      </c>
      <c r="F142" s="22" t="s">
        <v>200</v>
      </c>
      <c r="G142" s="22">
        <v>0</v>
      </c>
      <c r="H142" s="23"/>
      <c r="I142" s="24"/>
      <c r="J142" s="25">
        <v>0.89</v>
      </c>
      <c r="K142" s="26" t="s">
        <v>31</v>
      </c>
      <c r="L142" s="27" t="s">
        <v>31</v>
      </c>
      <c r="M142" s="25" t="s">
        <v>31</v>
      </c>
      <c r="N142" s="26" t="s">
        <v>31</v>
      </c>
      <c r="O142" s="25" t="str">
        <f t="shared" si="15"/>
        <v>n/a</v>
      </c>
      <c r="P142" s="25">
        <f t="shared" si="16"/>
        <v>0.89</v>
      </c>
      <c r="Q142" s="28">
        <v>39.9</v>
      </c>
      <c r="R142" s="29">
        <v>4</v>
      </c>
      <c r="S142" s="18">
        <f t="shared" si="17"/>
        <v>9.9749999999999996</v>
      </c>
      <c r="T142" s="28">
        <v>1.32</v>
      </c>
      <c r="U142" s="26">
        <v>100</v>
      </c>
      <c r="V142" s="30"/>
      <c r="W142" s="17">
        <f t="shared" si="18"/>
        <v>55.235627829803029</v>
      </c>
      <c r="X142" s="30"/>
      <c r="Y142" s="17">
        <f t="shared" si="19"/>
        <v>55.235627829803029</v>
      </c>
      <c r="Z142" s="17" t="s">
        <v>31</v>
      </c>
      <c r="AA142" s="17">
        <f t="shared" si="20"/>
        <v>55.235627829803029</v>
      </c>
      <c r="AB142" s="31" t="s">
        <v>201</v>
      </c>
    </row>
    <row r="143" spans="2:28" x14ac:dyDescent="0.3">
      <c r="B143" s="74" t="s">
        <v>843</v>
      </c>
      <c r="C143" s="20" t="str">
        <f t="shared" si="14"/>
        <v>Passenger MU/M 387/M</v>
      </c>
      <c r="D143" s="21" t="s">
        <v>3</v>
      </c>
      <c r="E143" s="21" t="s">
        <v>73</v>
      </c>
      <c r="F143" s="22" t="s">
        <v>202</v>
      </c>
      <c r="G143" s="22">
        <v>0</v>
      </c>
      <c r="H143" s="23"/>
      <c r="I143" s="24"/>
      <c r="J143" s="25">
        <v>0.89</v>
      </c>
      <c r="K143" s="26" t="s">
        <v>31</v>
      </c>
      <c r="L143" s="27" t="s">
        <v>31</v>
      </c>
      <c r="M143" s="25" t="s">
        <v>31</v>
      </c>
      <c r="N143" s="26" t="s">
        <v>31</v>
      </c>
      <c r="O143" s="25" t="str">
        <f t="shared" si="15"/>
        <v>n/a</v>
      </c>
      <c r="P143" s="25">
        <f t="shared" si="16"/>
        <v>0.89</v>
      </c>
      <c r="Q143" s="28">
        <v>46.612499999999997</v>
      </c>
      <c r="R143" s="29">
        <v>4</v>
      </c>
      <c r="S143" s="18">
        <f t="shared" si="17"/>
        <v>11.653124999999999</v>
      </c>
      <c r="T143" s="28">
        <v>1.5880000000000001</v>
      </c>
      <c r="U143" s="26">
        <v>110</v>
      </c>
      <c r="V143" s="30"/>
      <c r="W143" s="17">
        <f t="shared" si="18"/>
        <v>65.013086750025309</v>
      </c>
      <c r="X143" s="30"/>
      <c r="Y143" s="17">
        <f t="shared" si="19"/>
        <v>65.013086750025309</v>
      </c>
      <c r="Z143" s="17" t="s">
        <v>31</v>
      </c>
      <c r="AA143" s="17">
        <f t="shared" si="20"/>
        <v>65.013086750025309</v>
      </c>
      <c r="AB143" s="31" t="s">
        <v>92</v>
      </c>
    </row>
    <row r="144" spans="2:28" x14ac:dyDescent="0.3">
      <c r="B144" s="74" t="s">
        <v>843</v>
      </c>
      <c r="C144" s="20" t="str">
        <f t="shared" si="14"/>
        <v>Passenger MU/M 387/M (75)</v>
      </c>
      <c r="D144" s="21" t="s">
        <v>3</v>
      </c>
      <c r="E144" s="21" t="s">
        <v>73</v>
      </c>
      <c r="F144" s="22" t="s">
        <v>203</v>
      </c>
      <c r="G144" s="22">
        <v>0</v>
      </c>
      <c r="H144" s="23"/>
      <c r="I144" s="24"/>
      <c r="J144" s="25">
        <v>0.89</v>
      </c>
      <c r="K144" s="26" t="s">
        <v>31</v>
      </c>
      <c r="L144" s="27" t="s">
        <v>31</v>
      </c>
      <c r="M144" s="25" t="s">
        <v>31</v>
      </c>
      <c r="N144" s="26" t="s">
        <v>31</v>
      </c>
      <c r="O144" s="25" t="str">
        <f t="shared" si="15"/>
        <v>n/a</v>
      </c>
      <c r="P144" s="25">
        <f t="shared" si="16"/>
        <v>0.89</v>
      </c>
      <c r="Q144" s="28">
        <v>46.612499999999997</v>
      </c>
      <c r="R144" s="29">
        <v>4</v>
      </c>
      <c r="S144" s="18">
        <f t="shared" si="17"/>
        <v>11.653124999999999</v>
      </c>
      <c r="T144" s="28">
        <v>1.5880000000000001</v>
      </c>
      <c r="U144" s="26">
        <v>110</v>
      </c>
      <c r="V144" s="30">
        <v>75</v>
      </c>
      <c r="W144" s="17">
        <f t="shared" si="18"/>
        <v>33.773343344527987</v>
      </c>
      <c r="X144" s="30"/>
      <c r="Y144" s="17">
        <f t="shared" si="19"/>
        <v>33.773343344527987</v>
      </c>
      <c r="Z144" s="17" t="s">
        <v>31</v>
      </c>
      <c r="AA144" s="17">
        <f t="shared" si="20"/>
        <v>33.773343344527987</v>
      </c>
      <c r="AB144" s="31" t="s">
        <v>92</v>
      </c>
    </row>
    <row r="145" spans="2:28" x14ac:dyDescent="0.3">
      <c r="B145" s="74" t="s">
        <v>843</v>
      </c>
      <c r="C145" s="20" t="str">
        <f t="shared" si="14"/>
        <v>Passenger MU/T 387/T</v>
      </c>
      <c r="D145" s="21" t="s">
        <v>3</v>
      </c>
      <c r="E145" s="21" t="s">
        <v>119</v>
      </c>
      <c r="F145" s="22" t="s">
        <v>204</v>
      </c>
      <c r="G145" s="22">
        <v>0</v>
      </c>
      <c r="H145" s="23"/>
      <c r="I145" s="24"/>
      <c r="J145" s="25">
        <v>0.89</v>
      </c>
      <c r="K145" s="26" t="s">
        <v>31</v>
      </c>
      <c r="L145" s="27" t="s">
        <v>31</v>
      </c>
      <c r="M145" s="25" t="s">
        <v>31</v>
      </c>
      <c r="N145" s="26" t="s">
        <v>31</v>
      </c>
      <c r="O145" s="25" t="str">
        <f t="shared" si="15"/>
        <v>n/a</v>
      </c>
      <c r="P145" s="25">
        <f t="shared" si="16"/>
        <v>0.89</v>
      </c>
      <c r="Q145" s="28">
        <v>43.287500000000001</v>
      </c>
      <c r="R145" s="29">
        <v>4</v>
      </c>
      <c r="S145" s="18">
        <f t="shared" si="17"/>
        <v>10.821875</v>
      </c>
      <c r="T145" s="28">
        <v>1.407</v>
      </c>
      <c r="U145" s="26">
        <v>110</v>
      </c>
      <c r="V145" s="30"/>
      <c r="W145" s="17">
        <f t="shared" si="18"/>
        <v>65.013086750025309</v>
      </c>
      <c r="X145" s="30"/>
      <c r="Y145" s="17">
        <f t="shared" si="19"/>
        <v>65.013086750025309</v>
      </c>
      <c r="Z145" s="17" t="s">
        <v>31</v>
      </c>
      <c r="AA145" s="17">
        <f t="shared" si="20"/>
        <v>65.013086750025309</v>
      </c>
      <c r="AB145" s="31" t="s">
        <v>58</v>
      </c>
    </row>
    <row r="146" spans="2:28" x14ac:dyDescent="0.3">
      <c r="B146" s="74" t="s">
        <v>843</v>
      </c>
      <c r="C146" s="20" t="str">
        <f t="shared" si="14"/>
        <v>Passenger MU/T 387/T (75)</v>
      </c>
      <c r="D146" s="21" t="s">
        <v>3</v>
      </c>
      <c r="E146" s="21" t="s">
        <v>119</v>
      </c>
      <c r="F146" s="22" t="s">
        <v>205</v>
      </c>
      <c r="G146" s="22">
        <v>0</v>
      </c>
      <c r="H146" s="23"/>
      <c r="I146" s="24"/>
      <c r="J146" s="25">
        <v>0.89</v>
      </c>
      <c r="K146" s="26" t="s">
        <v>31</v>
      </c>
      <c r="L146" s="27" t="s">
        <v>31</v>
      </c>
      <c r="M146" s="25" t="s">
        <v>31</v>
      </c>
      <c r="N146" s="26" t="s">
        <v>31</v>
      </c>
      <c r="O146" s="25" t="str">
        <f t="shared" si="15"/>
        <v>n/a</v>
      </c>
      <c r="P146" s="25">
        <f t="shared" si="16"/>
        <v>0.89</v>
      </c>
      <c r="Q146" s="28">
        <v>43.287500000000001</v>
      </c>
      <c r="R146" s="29">
        <v>4</v>
      </c>
      <c r="S146" s="18">
        <f t="shared" si="17"/>
        <v>10.821875</v>
      </c>
      <c r="T146" s="28">
        <v>1.407</v>
      </c>
      <c r="U146" s="26">
        <v>110</v>
      </c>
      <c r="V146" s="30">
        <v>75</v>
      </c>
      <c r="W146" s="17">
        <f t="shared" si="18"/>
        <v>33.773343344527987</v>
      </c>
      <c r="X146" s="30"/>
      <c r="Y146" s="17">
        <f t="shared" si="19"/>
        <v>33.773343344527987</v>
      </c>
      <c r="Z146" s="17" t="s">
        <v>31</v>
      </c>
      <c r="AA146" s="17">
        <f t="shared" si="20"/>
        <v>33.773343344527987</v>
      </c>
      <c r="AB146" s="31" t="s">
        <v>58</v>
      </c>
    </row>
    <row r="147" spans="2:28" x14ac:dyDescent="0.3">
      <c r="B147" s="74" t="s">
        <v>843</v>
      </c>
      <c r="C147" s="20" t="str">
        <f t="shared" si="14"/>
        <v>Passenger MU/M 390/M</v>
      </c>
      <c r="D147" s="21" t="s">
        <v>3</v>
      </c>
      <c r="E147" s="21" t="s">
        <v>73</v>
      </c>
      <c r="F147" s="22" t="s">
        <v>206</v>
      </c>
      <c r="G147" s="22">
        <v>0</v>
      </c>
      <c r="H147" s="23"/>
      <c r="I147" s="24"/>
      <c r="J147" s="25">
        <v>0.89</v>
      </c>
      <c r="K147" s="26" t="s">
        <v>31</v>
      </c>
      <c r="L147" s="27" t="s">
        <v>31</v>
      </c>
      <c r="M147" s="25" t="s">
        <v>31</v>
      </c>
      <c r="N147" s="26" t="s">
        <v>31</v>
      </c>
      <c r="O147" s="25" t="str">
        <f t="shared" si="15"/>
        <v>n/a</v>
      </c>
      <c r="P147" s="25">
        <f t="shared" si="16"/>
        <v>0.89</v>
      </c>
      <c r="Q147" s="28">
        <v>54.38</v>
      </c>
      <c r="R147" s="29">
        <v>4</v>
      </c>
      <c r="S147" s="18">
        <f t="shared" si="17"/>
        <v>13.595000000000001</v>
      </c>
      <c r="T147" s="28">
        <v>1.835</v>
      </c>
      <c r="U147" s="26">
        <v>125</v>
      </c>
      <c r="V147" s="30"/>
      <c r="W147" s="17">
        <f t="shared" si="18"/>
        <v>80.897558916848965</v>
      </c>
      <c r="X147" s="30"/>
      <c r="Y147" s="17">
        <f t="shared" si="19"/>
        <v>80.897558916848965</v>
      </c>
      <c r="Z147" s="17" t="s">
        <v>31</v>
      </c>
      <c r="AA147" s="17">
        <f t="shared" si="20"/>
        <v>80.897558916848965</v>
      </c>
      <c r="AB147" s="31" t="s">
        <v>207</v>
      </c>
    </row>
    <row r="148" spans="2:28" x14ac:dyDescent="0.3">
      <c r="B148" s="74" t="s">
        <v>843</v>
      </c>
      <c r="C148" s="20" t="str">
        <f t="shared" si="14"/>
        <v>Passenger MU/T 390/T</v>
      </c>
      <c r="D148" s="21" t="s">
        <v>3</v>
      </c>
      <c r="E148" s="21" t="s">
        <v>119</v>
      </c>
      <c r="F148" s="22" t="s">
        <v>208</v>
      </c>
      <c r="G148" s="22">
        <v>0</v>
      </c>
      <c r="H148" s="23"/>
      <c r="I148" s="24"/>
      <c r="J148" s="25">
        <v>0.89</v>
      </c>
      <c r="K148" s="26" t="s">
        <v>31</v>
      </c>
      <c r="L148" s="27" t="s">
        <v>31</v>
      </c>
      <c r="M148" s="25" t="s">
        <v>31</v>
      </c>
      <c r="N148" s="26" t="s">
        <v>31</v>
      </c>
      <c r="O148" s="25" t="str">
        <f t="shared" si="15"/>
        <v>n/a</v>
      </c>
      <c r="P148" s="25">
        <f t="shared" si="16"/>
        <v>0.89</v>
      </c>
      <c r="Q148" s="28">
        <v>52.06</v>
      </c>
      <c r="R148" s="29">
        <v>4</v>
      </c>
      <c r="S148" s="18">
        <f t="shared" si="17"/>
        <v>13.015000000000001</v>
      </c>
      <c r="T148" s="28">
        <v>1.6990000000000001</v>
      </c>
      <c r="U148" s="26">
        <v>125</v>
      </c>
      <c r="V148" s="30"/>
      <c r="W148" s="17">
        <f t="shared" si="18"/>
        <v>80.897558916848965</v>
      </c>
      <c r="X148" s="30"/>
      <c r="Y148" s="17">
        <f t="shared" si="19"/>
        <v>80.897558916848965</v>
      </c>
      <c r="Z148" s="17" t="s">
        <v>31</v>
      </c>
      <c r="AA148" s="17">
        <f t="shared" si="20"/>
        <v>80.897558916848965</v>
      </c>
      <c r="AB148" s="31" t="s">
        <v>207</v>
      </c>
    </row>
    <row r="149" spans="2:28" x14ac:dyDescent="0.3">
      <c r="B149" s="74" t="s">
        <v>843</v>
      </c>
      <c r="C149" s="20" t="str">
        <f t="shared" si="14"/>
        <v>Passenger MU/M 390HB/M</v>
      </c>
      <c r="D149" s="21" t="s">
        <v>3</v>
      </c>
      <c r="E149" s="21" t="s">
        <v>73</v>
      </c>
      <c r="F149" s="22" t="s">
        <v>209</v>
      </c>
      <c r="G149" s="22">
        <v>0</v>
      </c>
      <c r="H149" s="23"/>
      <c r="I149" s="24"/>
      <c r="J149" s="25">
        <v>0.89</v>
      </c>
      <c r="K149" s="26" t="s">
        <v>31</v>
      </c>
      <c r="L149" s="27" t="s">
        <v>31</v>
      </c>
      <c r="M149" s="25" t="s">
        <v>31</v>
      </c>
      <c r="N149" s="26" t="s">
        <v>31</v>
      </c>
      <c r="O149" s="25" t="str">
        <f t="shared" si="15"/>
        <v>n/a</v>
      </c>
      <c r="P149" s="25">
        <f t="shared" si="16"/>
        <v>0.89</v>
      </c>
      <c r="Q149" s="28">
        <v>54.38</v>
      </c>
      <c r="R149" s="29">
        <v>4</v>
      </c>
      <c r="S149" s="18">
        <f t="shared" si="17"/>
        <v>13.595000000000001</v>
      </c>
      <c r="T149" s="28">
        <v>1.835</v>
      </c>
      <c r="U149" s="26">
        <v>125</v>
      </c>
      <c r="V149" s="30"/>
      <c r="W149" s="17">
        <f t="shared" si="18"/>
        <v>80.897558916848965</v>
      </c>
      <c r="X149" s="30"/>
      <c r="Y149" s="17">
        <f t="shared" si="19"/>
        <v>80.897558916848965</v>
      </c>
      <c r="Z149" s="17" t="s">
        <v>31</v>
      </c>
      <c r="AA149" s="17">
        <f t="shared" si="20"/>
        <v>80.897558916848965</v>
      </c>
      <c r="AB149" s="31" t="s">
        <v>210</v>
      </c>
    </row>
    <row r="150" spans="2:28" x14ac:dyDescent="0.3">
      <c r="B150" s="74" t="s">
        <v>843</v>
      </c>
      <c r="C150" s="20" t="str">
        <f t="shared" si="14"/>
        <v>Passenger MU/T 390HB/T</v>
      </c>
      <c r="D150" s="21" t="s">
        <v>3</v>
      </c>
      <c r="E150" s="21" t="s">
        <v>119</v>
      </c>
      <c r="F150" s="22" t="s">
        <v>211</v>
      </c>
      <c r="G150" s="22">
        <v>0</v>
      </c>
      <c r="H150" s="23"/>
      <c r="I150" s="24"/>
      <c r="J150" s="25">
        <v>0.89</v>
      </c>
      <c r="K150" s="26" t="s">
        <v>31</v>
      </c>
      <c r="L150" s="27" t="s">
        <v>31</v>
      </c>
      <c r="M150" s="25" t="s">
        <v>31</v>
      </c>
      <c r="N150" s="26" t="s">
        <v>31</v>
      </c>
      <c r="O150" s="25" t="str">
        <f t="shared" si="15"/>
        <v>n/a</v>
      </c>
      <c r="P150" s="25">
        <f t="shared" si="16"/>
        <v>0.89</v>
      </c>
      <c r="Q150" s="28">
        <v>52.06</v>
      </c>
      <c r="R150" s="29">
        <v>4</v>
      </c>
      <c r="S150" s="18">
        <f t="shared" si="17"/>
        <v>13.015000000000001</v>
      </c>
      <c r="T150" s="28">
        <v>1.6990000000000001</v>
      </c>
      <c r="U150" s="26">
        <v>125</v>
      </c>
      <c r="V150" s="30"/>
      <c r="W150" s="17">
        <f t="shared" si="18"/>
        <v>80.897558916848965</v>
      </c>
      <c r="X150" s="30"/>
      <c r="Y150" s="17">
        <f t="shared" si="19"/>
        <v>80.897558916848965</v>
      </c>
      <c r="Z150" s="17" t="s">
        <v>31</v>
      </c>
      <c r="AA150" s="17">
        <f t="shared" si="20"/>
        <v>80.897558916848965</v>
      </c>
      <c r="AB150" s="31" t="s">
        <v>212</v>
      </c>
    </row>
    <row r="151" spans="2:28" x14ac:dyDescent="0.3">
      <c r="B151" s="74" t="s">
        <v>843</v>
      </c>
      <c r="C151" s="20" t="str">
        <f t="shared" si="14"/>
        <v>Passenger MU/M 395/M</v>
      </c>
      <c r="D151" s="21" t="s">
        <v>3</v>
      </c>
      <c r="E151" s="21" t="s">
        <v>73</v>
      </c>
      <c r="F151" s="22" t="s">
        <v>213</v>
      </c>
      <c r="G151" s="22">
        <v>0</v>
      </c>
      <c r="H151" s="23"/>
      <c r="I151" s="24"/>
      <c r="J151" s="25">
        <v>0.89</v>
      </c>
      <c r="K151" s="26" t="s">
        <v>31</v>
      </c>
      <c r="L151" s="27" t="s">
        <v>31</v>
      </c>
      <c r="M151" s="25" t="s">
        <v>31</v>
      </c>
      <c r="N151" s="26" t="s">
        <v>31</v>
      </c>
      <c r="O151" s="25" t="str">
        <f t="shared" si="15"/>
        <v>n/a</v>
      </c>
      <c r="P151" s="25">
        <f t="shared" si="16"/>
        <v>0.89</v>
      </c>
      <c r="Q151" s="28">
        <v>47.475000000000001</v>
      </c>
      <c r="R151" s="29">
        <v>4</v>
      </c>
      <c r="S151" s="18">
        <f t="shared" si="17"/>
        <v>11.86875</v>
      </c>
      <c r="T151" s="28">
        <v>1.9790000000000001</v>
      </c>
      <c r="U151" s="26">
        <v>100</v>
      </c>
      <c r="V151" s="30"/>
      <c r="W151" s="17">
        <f t="shared" si="18"/>
        <v>55.235627829803029</v>
      </c>
      <c r="X151" s="30"/>
      <c r="Y151" s="17">
        <f t="shared" si="19"/>
        <v>55.235627829803029</v>
      </c>
      <c r="Z151" s="17" t="s">
        <v>31</v>
      </c>
      <c r="AA151" s="17">
        <f t="shared" si="20"/>
        <v>55.235627829803029</v>
      </c>
      <c r="AB151" s="31" t="s">
        <v>214</v>
      </c>
    </row>
    <row r="152" spans="2:28" x14ac:dyDescent="0.3">
      <c r="B152" s="74" t="s">
        <v>843</v>
      </c>
      <c r="C152" s="20" t="str">
        <f t="shared" si="14"/>
        <v>Passenger MU/T 395/T</v>
      </c>
      <c r="D152" s="21" t="s">
        <v>3</v>
      </c>
      <c r="E152" s="21" t="s">
        <v>119</v>
      </c>
      <c r="F152" s="22" t="s">
        <v>215</v>
      </c>
      <c r="G152" s="22">
        <v>0</v>
      </c>
      <c r="H152" s="23"/>
      <c r="I152" s="24"/>
      <c r="J152" s="25">
        <v>0.89</v>
      </c>
      <c r="K152" s="26" t="s">
        <v>31</v>
      </c>
      <c r="L152" s="27" t="s">
        <v>31</v>
      </c>
      <c r="M152" s="25" t="s">
        <v>31</v>
      </c>
      <c r="N152" s="26" t="s">
        <v>31</v>
      </c>
      <c r="O152" s="25" t="str">
        <f t="shared" si="15"/>
        <v>n/a</v>
      </c>
      <c r="P152" s="25">
        <f t="shared" si="16"/>
        <v>0.89</v>
      </c>
      <c r="Q152" s="28">
        <v>47.75</v>
      </c>
      <c r="R152" s="29">
        <v>4</v>
      </c>
      <c r="S152" s="18">
        <f t="shared" si="17"/>
        <v>11.9375</v>
      </c>
      <c r="T152" s="28">
        <v>1.724</v>
      </c>
      <c r="U152" s="26">
        <v>100</v>
      </c>
      <c r="V152" s="30"/>
      <c r="W152" s="17">
        <f t="shared" si="18"/>
        <v>55.235627829803029</v>
      </c>
      <c r="X152" s="30"/>
      <c r="Y152" s="17">
        <f t="shared" si="19"/>
        <v>55.235627829803029</v>
      </c>
      <c r="Z152" s="17" t="s">
        <v>31</v>
      </c>
      <c r="AA152" s="17">
        <f t="shared" si="20"/>
        <v>55.235627829803029</v>
      </c>
      <c r="AB152" s="31" t="s">
        <v>214</v>
      </c>
    </row>
    <row r="153" spans="2:28" x14ac:dyDescent="0.3">
      <c r="B153" s="74" t="s">
        <v>843</v>
      </c>
      <c r="C153" s="20" t="str">
        <f t="shared" si="14"/>
        <v>Passenger MU/M 397/M</v>
      </c>
      <c r="D153" s="21" t="s">
        <v>3</v>
      </c>
      <c r="E153" s="21" t="s">
        <v>73</v>
      </c>
      <c r="F153" s="22" t="s">
        <v>216</v>
      </c>
      <c r="G153" s="22">
        <v>0</v>
      </c>
      <c r="H153" s="23"/>
      <c r="I153" s="24"/>
      <c r="J153" s="25">
        <v>0.89</v>
      </c>
      <c r="K153" s="26" t="s">
        <v>31</v>
      </c>
      <c r="L153" s="27" t="s">
        <v>31</v>
      </c>
      <c r="M153" s="25" t="s">
        <v>31</v>
      </c>
      <c r="N153" s="26" t="s">
        <v>31</v>
      </c>
      <c r="O153" s="25" t="str">
        <f t="shared" si="15"/>
        <v>n/a</v>
      </c>
      <c r="P153" s="25">
        <f t="shared" si="16"/>
        <v>0.89</v>
      </c>
      <c r="Q153" s="28">
        <v>40.547499999999999</v>
      </c>
      <c r="R153" s="29">
        <v>4</v>
      </c>
      <c r="S153" s="18">
        <f t="shared" si="17"/>
        <v>10.136875</v>
      </c>
      <c r="T153" s="28">
        <v>1.488</v>
      </c>
      <c r="U153" s="26">
        <v>110</v>
      </c>
      <c r="V153" s="30"/>
      <c r="W153" s="17">
        <f t="shared" si="18"/>
        <v>65.013086750025309</v>
      </c>
      <c r="X153" s="30"/>
      <c r="Y153" s="17">
        <f t="shared" si="19"/>
        <v>65.013086750025309</v>
      </c>
      <c r="Z153" s="17" t="s">
        <v>31</v>
      </c>
      <c r="AA153" s="17">
        <f t="shared" si="20"/>
        <v>65.013086750025309</v>
      </c>
      <c r="AB153" s="34" t="s">
        <v>217</v>
      </c>
    </row>
    <row r="154" spans="2:28" x14ac:dyDescent="0.3">
      <c r="B154" s="74" t="s">
        <v>843</v>
      </c>
      <c r="C154" s="20" t="str">
        <f t="shared" si="14"/>
        <v>Passenger MU/T 397/T</v>
      </c>
      <c r="D154" s="21" t="s">
        <v>3</v>
      </c>
      <c r="E154" s="21" t="s">
        <v>119</v>
      </c>
      <c r="F154" s="22" t="s">
        <v>218</v>
      </c>
      <c r="G154" s="22">
        <v>0</v>
      </c>
      <c r="H154" s="23"/>
      <c r="I154" s="24"/>
      <c r="J154" s="25">
        <v>0.89</v>
      </c>
      <c r="K154" s="26" t="s">
        <v>31</v>
      </c>
      <c r="L154" s="27" t="s">
        <v>31</v>
      </c>
      <c r="M154" s="25" t="s">
        <v>31</v>
      </c>
      <c r="N154" s="26" t="s">
        <v>31</v>
      </c>
      <c r="O154" s="25" t="str">
        <f t="shared" si="15"/>
        <v>n/a</v>
      </c>
      <c r="P154" s="25">
        <f t="shared" si="16"/>
        <v>0.89</v>
      </c>
      <c r="Q154" s="28">
        <v>38.15</v>
      </c>
      <c r="R154" s="29">
        <v>4</v>
      </c>
      <c r="S154" s="18">
        <f t="shared" si="17"/>
        <v>9.5374999999999996</v>
      </c>
      <c r="T154" s="28">
        <v>1.2355</v>
      </c>
      <c r="U154" s="26">
        <v>110</v>
      </c>
      <c r="V154" s="30"/>
      <c r="W154" s="17">
        <f t="shared" si="18"/>
        <v>65.013086750025309</v>
      </c>
      <c r="X154" s="30"/>
      <c r="Y154" s="17">
        <f t="shared" si="19"/>
        <v>65.013086750025309</v>
      </c>
      <c r="Z154" s="17" t="s">
        <v>31</v>
      </c>
      <c r="AA154" s="17">
        <f t="shared" si="20"/>
        <v>65.013086750025309</v>
      </c>
      <c r="AB154" s="34" t="s">
        <v>219</v>
      </c>
    </row>
    <row r="155" spans="2:28" x14ac:dyDescent="0.3">
      <c r="B155" s="74" t="s">
        <v>843</v>
      </c>
      <c r="C155" s="20" t="str">
        <f t="shared" si="14"/>
        <v>Passenger MU/M 399/0</v>
      </c>
      <c r="D155" s="21" t="s">
        <v>3</v>
      </c>
      <c r="E155" s="21" t="s">
        <v>73</v>
      </c>
      <c r="F155" s="22" t="s">
        <v>220</v>
      </c>
      <c r="G155" s="22">
        <v>0</v>
      </c>
      <c r="H155" s="23" t="s">
        <v>221</v>
      </c>
      <c r="I155" s="24"/>
      <c r="J155" s="25">
        <v>0.89</v>
      </c>
      <c r="K155" s="26" t="s">
        <v>31</v>
      </c>
      <c r="L155" s="27" t="s">
        <v>31</v>
      </c>
      <c r="M155" s="25" t="s">
        <v>31</v>
      </c>
      <c r="N155" s="26" t="s">
        <v>31</v>
      </c>
      <c r="O155" s="25" t="str">
        <f t="shared" si="15"/>
        <v>n/a</v>
      </c>
      <c r="P155" s="25">
        <f t="shared" si="16"/>
        <v>0.89</v>
      </c>
      <c r="Q155" s="28">
        <v>21.7</v>
      </c>
      <c r="R155" s="29">
        <v>2.67</v>
      </c>
      <c r="S155" s="18">
        <f t="shared" si="17"/>
        <v>8.1273408239700373</v>
      </c>
      <c r="T155" s="28">
        <v>0.81799999999999995</v>
      </c>
      <c r="U155" s="26">
        <v>62.15</v>
      </c>
      <c r="V155" s="30"/>
      <c r="W155" s="17">
        <f t="shared" si="18"/>
        <v>24.49083724128467</v>
      </c>
      <c r="X155" s="30"/>
      <c r="Y155" s="17">
        <f t="shared" si="19"/>
        <v>24.49083724128467</v>
      </c>
      <c r="Z155" s="17" t="s">
        <v>31</v>
      </c>
      <c r="AA155" s="17">
        <f t="shared" si="20"/>
        <v>24.49083724128467</v>
      </c>
      <c r="AB155" s="34" t="s">
        <v>222</v>
      </c>
    </row>
    <row r="156" spans="2:28" x14ac:dyDescent="0.3">
      <c r="B156" s="74" t="s">
        <v>843</v>
      </c>
      <c r="C156" s="20" t="str">
        <f t="shared" si="14"/>
        <v>Passenger MU/M 442/M</v>
      </c>
      <c r="D156" s="21" t="s">
        <v>3</v>
      </c>
      <c r="E156" s="21" t="s">
        <v>73</v>
      </c>
      <c r="F156" s="22" t="s">
        <v>223</v>
      </c>
      <c r="G156" s="22">
        <v>0</v>
      </c>
      <c r="H156" s="23"/>
      <c r="I156" s="24"/>
      <c r="J156" s="25">
        <v>0.89</v>
      </c>
      <c r="K156" s="26" t="s">
        <v>31</v>
      </c>
      <c r="L156" s="27" t="s">
        <v>31</v>
      </c>
      <c r="M156" s="25" t="s">
        <v>31</v>
      </c>
      <c r="N156" s="26" t="s">
        <v>31</v>
      </c>
      <c r="O156" s="25" t="str">
        <f t="shared" si="15"/>
        <v>n/a</v>
      </c>
      <c r="P156" s="25">
        <f t="shared" si="16"/>
        <v>0.89</v>
      </c>
      <c r="Q156" s="28">
        <v>56.95</v>
      </c>
      <c r="R156" s="29">
        <v>4</v>
      </c>
      <c r="S156" s="18">
        <f t="shared" si="17"/>
        <v>14.237500000000001</v>
      </c>
      <c r="T156" s="28">
        <v>3.23</v>
      </c>
      <c r="U156" s="26">
        <v>100</v>
      </c>
      <c r="V156" s="30"/>
      <c r="W156" s="17">
        <f t="shared" si="18"/>
        <v>55.235627829803029</v>
      </c>
      <c r="X156" s="30"/>
      <c r="Y156" s="17">
        <f t="shared" si="19"/>
        <v>55.235627829803029</v>
      </c>
      <c r="Z156" s="17" t="s">
        <v>31</v>
      </c>
      <c r="AA156" s="17">
        <f t="shared" si="20"/>
        <v>55.235627829803029</v>
      </c>
      <c r="AB156" s="31" t="s">
        <v>92</v>
      </c>
    </row>
    <row r="157" spans="2:28" x14ac:dyDescent="0.3">
      <c r="B157" s="74" t="s">
        <v>843</v>
      </c>
      <c r="C157" s="20" t="str">
        <f t="shared" si="14"/>
        <v>Passenger MU/T 442/T</v>
      </c>
      <c r="D157" s="21" t="s">
        <v>3</v>
      </c>
      <c r="E157" s="21" t="s">
        <v>119</v>
      </c>
      <c r="F157" s="22" t="s">
        <v>224</v>
      </c>
      <c r="G157" s="22">
        <v>0</v>
      </c>
      <c r="H157" s="23"/>
      <c r="I157" s="24"/>
      <c r="J157" s="25">
        <v>0.89</v>
      </c>
      <c r="K157" s="26" t="s">
        <v>31</v>
      </c>
      <c r="L157" s="27" t="s">
        <v>31</v>
      </c>
      <c r="M157" s="25" t="s">
        <v>31</v>
      </c>
      <c r="N157" s="26" t="s">
        <v>31</v>
      </c>
      <c r="O157" s="25" t="str">
        <f t="shared" si="15"/>
        <v>n/a</v>
      </c>
      <c r="P157" s="25">
        <f t="shared" si="16"/>
        <v>0.89</v>
      </c>
      <c r="Q157" s="28">
        <v>41.274999999999999</v>
      </c>
      <c r="R157" s="29">
        <v>4</v>
      </c>
      <c r="S157" s="18">
        <f t="shared" si="17"/>
        <v>10.31875</v>
      </c>
      <c r="T157" s="28">
        <v>1.325</v>
      </c>
      <c r="U157" s="26">
        <v>100</v>
      </c>
      <c r="V157" s="30"/>
      <c r="W157" s="17">
        <f t="shared" si="18"/>
        <v>55.235627829803029</v>
      </c>
      <c r="X157" s="30"/>
      <c r="Y157" s="17">
        <f t="shared" si="19"/>
        <v>55.235627829803029</v>
      </c>
      <c r="Z157" s="17" t="s">
        <v>31</v>
      </c>
      <c r="AA157" s="17">
        <f t="shared" si="20"/>
        <v>55.235627829803029</v>
      </c>
      <c r="AB157" s="31" t="s">
        <v>58</v>
      </c>
    </row>
    <row r="158" spans="2:28" x14ac:dyDescent="0.3">
      <c r="B158" s="74" t="s">
        <v>843</v>
      </c>
      <c r="C158" s="20" t="str">
        <f t="shared" si="14"/>
        <v>Passenger MU/M 444HB/M</v>
      </c>
      <c r="D158" s="21" t="s">
        <v>3</v>
      </c>
      <c r="E158" s="21" t="s">
        <v>73</v>
      </c>
      <c r="F158" s="22" t="s">
        <v>225</v>
      </c>
      <c r="G158" s="22">
        <v>0</v>
      </c>
      <c r="H158" s="23"/>
      <c r="I158" s="24"/>
      <c r="J158" s="25">
        <v>0.89</v>
      </c>
      <c r="K158" s="26" t="s">
        <v>31</v>
      </c>
      <c r="L158" s="27" t="s">
        <v>31</v>
      </c>
      <c r="M158" s="25" t="s">
        <v>31</v>
      </c>
      <c r="N158" s="26" t="s">
        <v>31</v>
      </c>
      <c r="O158" s="25" t="str">
        <f t="shared" si="15"/>
        <v>n/a</v>
      </c>
      <c r="P158" s="25">
        <f t="shared" si="16"/>
        <v>0.89</v>
      </c>
      <c r="Q158" s="28">
        <v>54.4</v>
      </c>
      <c r="R158" s="29">
        <v>4</v>
      </c>
      <c r="S158" s="18">
        <f t="shared" si="17"/>
        <v>13.6</v>
      </c>
      <c r="T158" s="28">
        <v>1.84</v>
      </c>
      <c r="U158" s="26">
        <v>100</v>
      </c>
      <c r="V158" s="30"/>
      <c r="W158" s="17">
        <f t="shared" si="18"/>
        <v>55.235627829803029</v>
      </c>
      <c r="X158" s="30"/>
      <c r="Y158" s="17">
        <f t="shared" si="19"/>
        <v>55.235627829803029</v>
      </c>
      <c r="Z158" s="17" t="s">
        <v>31</v>
      </c>
      <c r="AA158" s="17">
        <f t="shared" si="20"/>
        <v>55.235627829803029</v>
      </c>
      <c r="AB158" s="31" t="s">
        <v>226</v>
      </c>
    </row>
    <row r="159" spans="2:28" x14ac:dyDescent="0.3">
      <c r="B159" s="74" t="s">
        <v>843</v>
      </c>
      <c r="C159" s="20" t="str">
        <f t="shared" si="14"/>
        <v>Passenger MU/T 444HB/T</v>
      </c>
      <c r="D159" s="21" t="s">
        <v>3</v>
      </c>
      <c r="E159" s="21" t="s">
        <v>119</v>
      </c>
      <c r="F159" s="22" t="s">
        <v>227</v>
      </c>
      <c r="G159" s="22">
        <v>0</v>
      </c>
      <c r="H159" s="23"/>
      <c r="I159" s="24"/>
      <c r="J159" s="25">
        <v>0.89</v>
      </c>
      <c r="K159" s="26" t="s">
        <v>31</v>
      </c>
      <c r="L159" s="27" t="s">
        <v>31</v>
      </c>
      <c r="M159" s="25" t="s">
        <v>31</v>
      </c>
      <c r="N159" s="26" t="s">
        <v>31</v>
      </c>
      <c r="O159" s="25" t="str">
        <f t="shared" si="15"/>
        <v>n/a</v>
      </c>
      <c r="P159" s="25">
        <f t="shared" si="16"/>
        <v>0.89</v>
      </c>
      <c r="Q159" s="28">
        <v>42.82</v>
      </c>
      <c r="R159" s="29">
        <v>4</v>
      </c>
      <c r="S159" s="18">
        <f t="shared" si="17"/>
        <v>10.705</v>
      </c>
      <c r="T159" s="28">
        <v>1.51</v>
      </c>
      <c r="U159" s="26">
        <v>100</v>
      </c>
      <c r="V159" s="30"/>
      <c r="W159" s="17">
        <f t="shared" si="18"/>
        <v>55.235627829803029</v>
      </c>
      <c r="X159" s="30"/>
      <c r="Y159" s="17">
        <f t="shared" si="19"/>
        <v>55.235627829803029</v>
      </c>
      <c r="Z159" s="17" t="s">
        <v>31</v>
      </c>
      <c r="AA159" s="17">
        <f t="shared" si="20"/>
        <v>55.235627829803029</v>
      </c>
      <c r="AB159" s="31" t="s">
        <v>64</v>
      </c>
    </row>
    <row r="160" spans="2:28" x14ac:dyDescent="0.3">
      <c r="B160" s="74" t="s">
        <v>843</v>
      </c>
      <c r="C160" s="20" t="str">
        <f t="shared" si="14"/>
        <v>Passenger MU/M 450/M</v>
      </c>
      <c r="D160" s="21" t="s">
        <v>3</v>
      </c>
      <c r="E160" s="21" t="s">
        <v>73</v>
      </c>
      <c r="F160" s="22" t="s">
        <v>228</v>
      </c>
      <c r="G160" s="22">
        <v>0</v>
      </c>
      <c r="H160" s="23"/>
      <c r="I160" s="24"/>
      <c r="J160" s="25">
        <v>0.89</v>
      </c>
      <c r="K160" s="26" t="s">
        <v>31</v>
      </c>
      <c r="L160" s="27" t="s">
        <v>31</v>
      </c>
      <c r="M160" s="25" t="s">
        <v>31</v>
      </c>
      <c r="N160" s="26" t="s">
        <v>31</v>
      </c>
      <c r="O160" s="25" t="str">
        <f t="shared" si="15"/>
        <v>n/a</v>
      </c>
      <c r="P160" s="25">
        <f t="shared" si="16"/>
        <v>0.89</v>
      </c>
      <c r="Q160" s="28">
        <v>51.21</v>
      </c>
      <c r="R160" s="29">
        <v>4</v>
      </c>
      <c r="S160" s="18">
        <f t="shared" si="17"/>
        <v>12.8025</v>
      </c>
      <c r="T160" s="28">
        <v>1.92</v>
      </c>
      <c r="U160" s="26">
        <v>100</v>
      </c>
      <c r="V160" s="30"/>
      <c r="W160" s="17">
        <f t="shared" si="18"/>
        <v>55.235627829803029</v>
      </c>
      <c r="X160" s="30"/>
      <c r="Y160" s="17">
        <f t="shared" si="19"/>
        <v>55.235627829803029</v>
      </c>
      <c r="Z160" s="17" t="s">
        <v>31</v>
      </c>
      <c r="AA160" s="17">
        <f t="shared" si="20"/>
        <v>55.235627829803029</v>
      </c>
      <c r="AB160" s="31" t="s">
        <v>99</v>
      </c>
    </row>
    <row r="161" spans="2:28" x14ac:dyDescent="0.3">
      <c r="B161" s="74" t="s">
        <v>843</v>
      </c>
      <c r="C161" s="20" t="str">
        <f t="shared" si="14"/>
        <v>Passenger MU/T 450/T</v>
      </c>
      <c r="D161" s="21" t="s">
        <v>3</v>
      </c>
      <c r="E161" s="21" t="s">
        <v>119</v>
      </c>
      <c r="F161" s="22" t="s">
        <v>229</v>
      </c>
      <c r="G161" s="22">
        <v>0</v>
      </c>
      <c r="H161" s="23"/>
      <c r="I161" s="24"/>
      <c r="J161" s="25">
        <v>0.89</v>
      </c>
      <c r="K161" s="26" t="s">
        <v>31</v>
      </c>
      <c r="L161" s="27" t="s">
        <v>31</v>
      </c>
      <c r="M161" s="25" t="s">
        <v>31</v>
      </c>
      <c r="N161" s="26" t="s">
        <v>31</v>
      </c>
      <c r="O161" s="25" t="str">
        <f t="shared" si="15"/>
        <v>n/a</v>
      </c>
      <c r="P161" s="25">
        <f t="shared" si="16"/>
        <v>0.89</v>
      </c>
      <c r="Q161" s="28">
        <v>40.61</v>
      </c>
      <c r="R161" s="29">
        <v>4</v>
      </c>
      <c r="S161" s="18">
        <f t="shared" si="17"/>
        <v>10.1525</v>
      </c>
      <c r="T161" s="28">
        <v>1.55</v>
      </c>
      <c r="U161" s="26">
        <v>100</v>
      </c>
      <c r="V161" s="30"/>
      <c r="W161" s="17">
        <f t="shared" si="18"/>
        <v>55.235627829803029</v>
      </c>
      <c r="X161" s="30"/>
      <c r="Y161" s="17">
        <f t="shared" si="19"/>
        <v>55.235627829803029</v>
      </c>
      <c r="Z161" s="17" t="s">
        <v>31</v>
      </c>
      <c r="AA161" s="17">
        <f t="shared" si="20"/>
        <v>55.235627829803029</v>
      </c>
      <c r="AB161" s="31" t="s">
        <v>165</v>
      </c>
    </row>
    <row r="162" spans="2:28" x14ac:dyDescent="0.3">
      <c r="B162" s="74" t="s">
        <v>843</v>
      </c>
      <c r="C162" s="20" t="str">
        <f t="shared" si="14"/>
        <v>Passenger MU/M 450HB/M</v>
      </c>
      <c r="D162" s="21" t="s">
        <v>3</v>
      </c>
      <c r="E162" s="21" t="s">
        <v>73</v>
      </c>
      <c r="F162" s="22" t="s">
        <v>230</v>
      </c>
      <c r="G162" s="22">
        <v>0</v>
      </c>
      <c r="H162" s="23"/>
      <c r="I162" s="24"/>
      <c r="J162" s="25">
        <v>0.89</v>
      </c>
      <c r="K162" s="26" t="s">
        <v>31</v>
      </c>
      <c r="L162" s="27" t="s">
        <v>31</v>
      </c>
      <c r="M162" s="25" t="s">
        <v>31</v>
      </c>
      <c r="N162" s="26" t="s">
        <v>31</v>
      </c>
      <c r="O162" s="25" t="str">
        <f t="shared" si="15"/>
        <v>n/a</v>
      </c>
      <c r="P162" s="25">
        <f t="shared" si="16"/>
        <v>0.89</v>
      </c>
      <c r="Q162" s="28">
        <v>51.21</v>
      </c>
      <c r="R162" s="29">
        <v>4</v>
      </c>
      <c r="S162" s="18">
        <f t="shared" si="17"/>
        <v>12.8025</v>
      </c>
      <c r="T162" s="28">
        <v>1.92</v>
      </c>
      <c r="U162" s="26">
        <v>100</v>
      </c>
      <c r="V162" s="30"/>
      <c r="W162" s="17">
        <f t="shared" si="18"/>
        <v>55.235627829803029</v>
      </c>
      <c r="X162" s="30"/>
      <c r="Y162" s="17">
        <f t="shared" si="19"/>
        <v>55.235627829803029</v>
      </c>
      <c r="Z162" s="17" t="s">
        <v>31</v>
      </c>
      <c r="AA162" s="17">
        <f t="shared" si="20"/>
        <v>55.235627829803029</v>
      </c>
      <c r="AB162" s="31" t="s">
        <v>64</v>
      </c>
    </row>
    <row r="163" spans="2:28" x14ac:dyDescent="0.3">
      <c r="B163" s="74" t="s">
        <v>843</v>
      </c>
      <c r="C163" s="20" t="str">
        <f t="shared" si="14"/>
        <v>Passenger MU/T 450HB/T</v>
      </c>
      <c r="D163" s="21" t="s">
        <v>3</v>
      </c>
      <c r="E163" s="21" t="s">
        <v>119</v>
      </c>
      <c r="F163" s="22" t="s">
        <v>231</v>
      </c>
      <c r="G163" s="22">
        <v>0</v>
      </c>
      <c r="H163" s="23"/>
      <c r="I163" s="24"/>
      <c r="J163" s="25">
        <v>0.89</v>
      </c>
      <c r="K163" s="26" t="s">
        <v>31</v>
      </c>
      <c r="L163" s="27" t="s">
        <v>31</v>
      </c>
      <c r="M163" s="25" t="s">
        <v>31</v>
      </c>
      <c r="N163" s="26" t="s">
        <v>31</v>
      </c>
      <c r="O163" s="25" t="str">
        <f t="shared" si="15"/>
        <v>n/a</v>
      </c>
      <c r="P163" s="25">
        <f t="shared" si="16"/>
        <v>0.89</v>
      </c>
      <c r="Q163" s="28">
        <v>40.61</v>
      </c>
      <c r="R163" s="29">
        <v>4</v>
      </c>
      <c r="S163" s="18">
        <f t="shared" si="17"/>
        <v>10.1525</v>
      </c>
      <c r="T163" s="28">
        <v>1.55</v>
      </c>
      <c r="U163" s="26">
        <v>100</v>
      </c>
      <c r="V163" s="30"/>
      <c r="W163" s="17">
        <f t="shared" si="18"/>
        <v>55.235627829803029</v>
      </c>
      <c r="X163" s="30"/>
      <c r="Y163" s="17">
        <f t="shared" si="19"/>
        <v>55.235627829803029</v>
      </c>
      <c r="Z163" s="17" t="s">
        <v>31</v>
      </c>
      <c r="AA163" s="17">
        <f t="shared" si="20"/>
        <v>55.235627829803029</v>
      </c>
      <c r="AB163" s="31" t="s">
        <v>232</v>
      </c>
    </row>
    <row r="164" spans="2:28" ht="94" customHeight="1" x14ac:dyDescent="0.3">
      <c r="B164" s="74" t="s">
        <v>844</v>
      </c>
      <c r="C164" s="20" t="str">
        <f t="shared" si="14"/>
        <v>Passenger MU/M 455/M/AC</v>
      </c>
      <c r="D164" s="21" t="s">
        <v>3</v>
      </c>
      <c r="E164" s="21" t="s">
        <v>73</v>
      </c>
      <c r="F164" s="22" t="s">
        <v>233</v>
      </c>
      <c r="G164" s="22">
        <v>0</v>
      </c>
      <c r="H164" s="23" t="s">
        <v>234</v>
      </c>
      <c r="I164" s="24"/>
      <c r="J164" s="25">
        <v>0.89</v>
      </c>
      <c r="K164" s="26" t="s">
        <v>31</v>
      </c>
      <c r="L164" s="27" t="s">
        <v>31</v>
      </c>
      <c r="M164" s="25" t="s">
        <v>31</v>
      </c>
      <c r="N164" s="26" t="s">
        <v>31</v>
      </c>
      <c r="O164" s="25" t="str">
        <f t="shared" si="15"/>
        <v>n/a</v>
      </c>
      <c r="P164" s="25">
        <f t="shared" si="16"/>
        <v>0.89</v>
      </c>
      <c r="Q164" s="28">
        <v>50.576000000000001</v>
      </c>
      <c r="R164" s="29">
        <v>4</v>
      </c>
      <c r="S164" s="18">
        <f t="shared" si="17"/>
        <v>12.644</v>
      </c>
      <c r="T164" s="28">
        <v>2.4319999999999999</v>
      </c>
      <c r="U164" s="26">
        <v>75</v>
      </c>
      <c r="V164" s="30"/>
      <c r="W164" s="17">
        <f t="shared" si="18"/>
        <v>33.773343344527987</v>
      </c>
      <c r="X164" s="30"/>
      <c r="Y164" s="17">
        <f t="shared" si="19"/>
        <v>33.773343344527987</v>
      </c>
      <c r="Z164" s="17" t="s">
        <v>31</v>
      </c>
      <c r="AA164" s="17">
        <f t="shared" si="20"/>
        <v>33.773343344527987</v>
      </c>
      <c r="AB164" s="31" t="s">
        <v>118</v>
      </c>
    </row>
    <row r="165" spans="2:28" ht="92.5" customHeight="1" x14ac:dyDescent="0.3">
      <c r="B165" s="74" t="s">
        <v>844</v>
      </c>
      <c r="C165" s="20" t="str">
        <f t="shared" si="14"/>
        <v>Passenger MU/T 455/T/AC</v>
      </c>
      <c r="D165" s="21" t="s">
        <v>3</v>
      </c>
      <c r="E165" s="21" t="s">
        <v>119</v>
      </c>
      <c r="F165" s="22" t="s">
        <v>235</v>
      </c>
      <c r="G165" s="22">
        <v>0</v>
      </c>
      <c r="H165" s="23" t="s">
        <v>234</v>
      </c>
      <c r="I165" s="24"/>
      <c r="J165" s="25">
        <v>0.89</v>
      </c>
      <c r="K165" s="26" t="s">
        <v>31</v>
      </c>
      <c r="L165" s="27" t="s">
        <v>31</v>
      </c>
      <c r="M165" s="25" t="s">
        <v>31</v>
      </c>
      <c r="N165" s="26" t="s">
        <v>31</v>
      </c>
      <c r="O165" s="25" t="str">
        <f t="shared" si="15"/>
        <v>n/a</v>
      </c>
      <c r="P165" s="25">
        <f t="shared" si="16"/>
        <v>0.89</v>
      </c>
      <c r="Q165" s="28">
        <v>32.429000000000002</v>
      </c>
      <c r="R165" s="29">
        <v>4</v>
      </c>
      <c r="S165" s="18">
        <f t="shared" si="17"/>
        <v>8.1072500000000005</v>
      </c>
      <c r="T165" s="28">
        <v>1.26</v>
      </c>
      <c r="U165" s="26">
        <v>75</v>
      </c>
      <c r="V165" s="30"/>
      <c r="W165" s="17">
        <f t="shared" si="18"/>
        <v>33.773343344527987</v>
      </c>
      <c r="X165" s="30"/>
      <c r="Y165" s="17">
        <f t="shared" si="19"/>
        <v>33.773343344527987</v>
      </c>
      <c r="Z165" s="17" t="s">
        <v>31</v>
      </c>
      <c r="AA165" s="17">
        <f t="shared" si="20"/>
        <v>33.773343344527987</v>
      </c>
      <c r="AB165" s="31" t="s">
        <v>128</v>
      </c>
    </row>
    <row r="166" spans="2:28" x14ac:dyDescent="0.3">
      <c r="B166" s="74" t="s">
        <v>843</v>
      </c>
      <c r="C166" s="20" t="str">
        <f t="shared" si="14"/>
        <v>Passenger MU/M 456/M</v>
      </c>
      <c r="D166" s="21" t="s">
        <v>3</v>
      </c>
      <c r="E166" s="21" t="s">
        <v>73</v>
      </c>
      <c r="F166" s="22" t="s">
        <v>236</v>
      </c>
      <c r="G166" s="22">
        <v>0</v>
      </c>
      <c r="H166" s="23"/>
      <c r="I166" s="24"/>
      <c r="J166" s="25">
        <v>0.89</v>
      </c>
      <c r="K166" s="26" t="s">
        <v>31</v>
      </c>
      <c r="L166" s="27" t="s">
        <v>31</v>
      </c>
      <c r="M166" s="25" t="s">
        <v>31</v>
      </c>
      <c r="N166" s="26" t="s">
        <v>31</v>
      </c>
      <c r="O166" s="25" t="str">
        <f t="shared" si="15"/>
        <v>n/a</v>
      </c>
      <c r="P166" s="25">
        <f t="shared" si="16"/>
        <v>0.89</v>
      </c>
      <c r="Q166" s="28">
        <v>44.0625</v>
      </c>
      <c r="R166" s="29">
        <v>4</v>
      </c>
      <c r="S166" s="18">
        <f t="shared" si="17"/>
        <v>11.015625</v>
      </c>
      <c r="T166" s="28">
        <v>3</v>
      </c>
      <c r="U166" s="26">
        <v>75</v>
      </c>
      <c r="V166" s="30"/>
      <c r="W166" s="17">
        <f t="shared" si="18"/>
        <v>33.773343344527987</v>
      </c>
      <c r="X166" s="30"/>
      <c r="Y166" s="17">
        <f t="shared" si="19"/>
        <v>33.773343344527987</v>
      </c>
      <c r="Z166" s="17" t="s">
        <v>31</v>
      </c>
      <c r="AA166" s="17">
        <f t="shared" si="20"/>
        <v>33.773343344527987</v>
      </c>
      <c r="AB166" s="31" t="s">
        <v>58</v>
      </c>
    </row>
    <row r="167" spans="2:28" x14ac:dyDescent="0.3">
      <c r="B167" s="74" t="s">
        <v>843</v>
      </c>
      <c r="C167" s="20" t="str">
        <f t="shared" si="14"/>
        <v>Passenger MU/T 456/T</v>
      </c>
      <c r="D167" s="21" t="s">
        <v>3</v>
      </c>
      <c r="E167" s="21" t="s">
        <v>119</v>
      </c>
      <c r="F167" s="22" t="s">
        <v>237</v>
      </c>
      <c r="G167" s="22">
        <v>0</v>
      </c>
      <c r="H167" s="23"/>
      <c r="I167" s="24"/>
      <c r="J167" s="25">
        <v>0.89</v>
      </c>
      <c r="K167" s="26" t="s">
        <v>31</v>
      </c>
      <c r="L167" s="27" t="s">
        <v>31</v>
      </c>
      <c r="M167" s="25" t="s">
        <v>31</v>
      </c>
      <c r="N167" s="26" t="s">
        <v>31</v>
      </c>
      <c r="O167" s="25" t="str">
        <f t="shared" si="15"/>
        <v>n/a</v>
      </c>
      <c r="P167" s="25">
        <f t="shared" si="16"/>
        <v>0.89</v>
      </c>
      <c r="Q167" s="28">
        <v>33.3125</v>
      </c>
      <c r="R167" s="29">
        <v>4</v>
      </c>
      <c r="S167" s="18">
        <f t="shared" si="17"/>
        <v>8.328125</v>
      </c>
      <c r="T167" s="28">
        <v>1.26</v>
      </c>
      <c r="U167" s="26">
        <v>75</v>
      </c>
      <c r="V167" s="30"/>
      <c r="W167" s="17">
        <f t="shared" si="18"/>
        <v>33.773343344527987</v>
      </c>
      <c r="X167" s="30"/>
      <c r="Y167" s="17">
        <f t="shared" si="19"/>
        <v>33.773343344527987</v>
      </c>
      <c r="Z167" s="17" t="s">
        <v>31</v>
      </c>
      <c r="AA167" s="17">
        <f t="shared" si="20"/>
        <v>33.773343344527987</v>
      </c>
      <c r="AB167" s="31" t="s">
        <v>182</v>
      </c>
    </row>
    <row r="168" spans="2:28" x14ac:dyDescent="0.3">
      <c r="B168" s="74" t="s">
        <v>843</v>
      </c>
      <c r="C168" s="20" t="str">
        <f t="shared" si="14"/>
        <v>Passenger MU/M 458/5/M</v>
      </c>
      <c r="D168" s="21" t="s">
        <v>3</v>
      </c>
      <c r="E168" s="21" t="s">
        <v>73</v>
      </c>
      <c r="F168" s="22" t="s">
        <v>238</v>
      </c>
      <c r="G168" s="22">
        <v>0</v>
      </c>
      <c r="H168" s="23"/>
      <c r="I168" s="24"/>
      <c r="J168" s="25">
        <v>0.89</v>
      </c>
      <c r="K168" s="26" t="s">
        <v>31</v>
      </c>
      <c r="L168" s="27" t="s">
        <v>31</v>
      </c>
      <c r="M168" s="25" t="s">
        <v>31</v>
      </c>
      <c r="N168" s="26" t="s">
        <v>31</v>
      </c>
      <c r="O168" s="25" t="str">
        <f t="shared" si="15"/>
        <v>n/a</v>
      </c>
      <c r="P168" s="25">
        <f t="shared" si="16"/>
        <v>0.89</v>
      </c>
      <c r="Q168" s="28">
        <v>45.497500000000002</v>
      </c>
      <c r="R168" s="29">
        <v>4</v>
      </c>
      <c r="S168" s="18">
        <f t="shared" si="17"/>
        <v>11.374375000000001</v>
      </c>
      <c r="T168" s="28">
        <v>1.6619999999999999</v>
      </c>
      <c r="U168" s="26">
        <v>75</v>
      </c>
      <c r="V168" s="30"/>
      <c r="W168" s="17">
        <f t="shared" si="18"/>
        <v>33.773343344527987</v>
      </c>
      <c r="X168" s="30"/>
      <c r="Y168" s="17">
        <f t="shared" si="19"/>
        <v>33.773343344527987</v>
      </c>
      <c r="Z168" s="17" t="s">
        <v>31</v>
      </c>
      <c r="AA168" s="17">
        <f t="shared" si="20"/>
        <v>33.773343344527987</v>
      </c>
      <c r="AB168" s="31" t="s">
        <v>69</v>
      </c>
    </row>
    <row r="169" spans="2:28" x14ac:dyDescent="0.3">
      <c r="B169" s="74" t="s">
        <v>843</v>
      </c>
      <c r="C169" s="20" t="str">
        <f t="shared" si="14"/>
        <v>Passenger MU/T 458/5/T</v>
      </c>
      <c r="D169" s="21" t="s">
        <v>3</v>
      </c>
      <c r="E169" s="21" t="s">
        <v>119</v>
      </c>
      <c r="F169" s="22" t="s">
        <v>239</v>
      </c>
      <c r="G169" s="22">
        <v>0</v>
      </c>
      <c r="H169" s="23"/>
      <c r="I169" s="24"/>
      <c r="J169" s="25">
        <v>0.89</v>
      </c>
      <c r="K169" s="26" t="s">
        <v>31</v>
      </c>
      <c r="L169" s="27" t="s">
        <v>31</v>
      </c>
      <c r="M169" s="25" t="s">
        <v>31</v>
      </c>
      <c r="N169" s="26" t="s">
        <v>31</v>
      </c>
      <c r="O169" s="25" t="str">
        <f t="shared" si="15"/>
        <v>n/a</v>
      </c>
      <c r="P169" s="25">
        <f t="shared" si="16"/>
        <v>0.89</v>
      </c>
      <c r="Q169" s="28">
        <v>36.24</v>
      </c>
      <c r="R169" s="29">
        <v>4</v>
      </c>
      <c r="S169" s="18">
        <f t="shared" si="17"/>
        <v>9.06</v>
      </c>
      <c r="T169" s="28">
        <v>1.4379999999999999</v>
      </c>
      <c r="U169" s="26">
        <v>75</v>
      </c>
      <c r="V169" s="30"/>
      <c r="W169" s="17">
        <f t="shared" si="18"/>
        <v>33.773343344527987</v>
      </c>
      <c r="X169" s="30"/>
      <c r="Y169" s="17">
        <f t="shared" si="19"/>
        <v>33.773343344527987</v>
      </c>
      <c r="Z169" s="17" t="s">
        <v>31</v>
      </c>
      <c r="AA169" s="17">
        <f t="shared" si="20"/>
        <v>33.773343344527987</v>
      </c>
      <c r="AB169" s="31" t="s">
        <v>240</v>
      </c>
    </row>
    <row r="170" spans="2:28" x14ac:dyDescent="0.3">
      <c r="B170" s="74" t="s">
        <v>843</v>
      </c>
      <c r="C170" s="20" t="str">
        <f t="shared" si="14"/>
        <v>Passenger MU/M 458/M</v>
      </c>
      <c r="D170" s="21" t="s">
        <v>3</v>
      </c>
      <c r="E170" s="21" t="s">
        <v>73</v>
      </c>
      <c r="F170" s="22" t="s">
        <v>241</v>
      </c>
      <c r="G170" s="22">
        <v>0</v>
      </c>
      <c r="H170" s="23"/>
      <c r="I170" s="24"/>
      <c r="J170" s="25">
        <v>0.89</v>
      </c>
      <c r="K170" s="26" t="s">
        <v>31</v>
      </c>
      <c r="L170" s="27" t="s">
        <v>31</v>
      </c>
      <c r="M170" s="25" t="s">
        <v>31</v>
      </c>
      <c r="N170" s="26" t="s">
        <v>31</v>
      </c>
      <c r="O170" s="25" t="str">
        <f t="shared" si="15"/>
        <v>n/a</v>
      </c>
      <c r="P170" s="25">
        <f t="shared" si="16"/>
        <v>0.89</v>
      </c>
      <c r="Q170" s="28">
        <v>47.63</v>
      </c>
      <c r="R170" s="29">
        <v>4</v>
      </c>
      <c r="S170" s="18">
        <f t="shared" si="17"/>
        <v>11.907500000000001</v>
      </c>
      <c r="T170" s="28">
        <v>1.6619999999999999</v>
      </c>
      <c r="U170" s="26">
        <v>75</v>
      </c>
      <c r="V170" s="30"/>
      <c r="W170" s="17">
        <f t="shared" si="18"/>
        <v>33.773343344527987</v>
      </c>
      <c r="X170" s="30"/>
      <c r="Y170" s="17">
        <f t="shared" si="19"/>
        <v>33.773343344527987</v>
      </c>
      <c r="Z170" s="17" t="s">
        <v>31</v>
      </c>
      <c r="AA170" s="17">
        <f t="shared" si="20"/>
        <v>33.773343344527987</v>
      </c>
      <c r="AB170" s="31" t="s">
        <v>69</v>
      </c>
    </row>
    <row r="171" spans="2:28" x14ac:dyDescent="0.3">
      <c r="B171" s="74" t="s">
        <v>843</v>
      </c>
      <c r="C171" s="20" t="str">
        <f t="shared" si="14"/>
        <v>Passenger MU/T 458/T</v>
      </c>
      <c r="D171" s="21" t="s">
        <v>3</v>
      </c>
      <c r="E171" s="21" t="s">
        <v>119</v>
      </c>
      <c r="F171" s="22" t="s">
        <v>242</v>
      </c>
      <c r="G171" s="22">
        <v>0</v>
      </c>
      <c r="H171" s="23"/>
      <c r="I171" s="24"/>
      <c r="J171" s="25">
        <v>0.89</v>
      </c>
      <c r="K171" s="26" t="s">
        <v>31</v>
      </c>
      <c r="L171" s="27" t="s">
        <v>31</v>
      </c>
      <c r="M171" s="25" t="s">
        <v>31</v>
      </c>
      <c r="N171" s="26" t="s">
        <v>31</v>
      </c>
      <c r="O171" s="25" t="str">
        <f t="shared" si="15"/>
        <v>n/a</v>
      </c>
      <c r="P171" s="25">
        <f t="shared" si="16"/>
        <v>0.89</v>
      </c>
      <c r="Q171" s="28">
        <v>38.04</v>
      </c>
      <c r="R171" s="29">
        <v>4</v>
      </c>
      <c r="S171" s="18">
        <f t="shared" si="17"/>
        <v>9.51</v>
      </c>
      <c r="T171" s="28">
        <v>1.4379999999999999</v>
      </c>
      <c r="U171" s="26">
        <v>75</v>
      </c>
      <c r="V171" s="30"/>
      <c r="W171" s="17">
        <f t="shared" si="18"/>
        <v>33.773343344527987</v>
      </c>
      <c r="X171" s="30"/>
      <c r="Y171" s="17">
        <f t="shared" si="19"/>
        <v>33.773343344527987</v>
      </c>
      <c r="Z171" s="17" t="s">
        <v>31</v>
      </c>
      <c r="AA171" s="17">
        <f t="shared" si="20"/>
        <v>33.773343344527987</v>
      </c>
      <c r="AB171" s="31" t="s">
        <v>240</v>
      </c>
    </row>
    <row r="172" spans="2:28" x14ac:dyDescent="0.3">
      <c r="B172" s="74" t="s">
        <v>843</v>
      </c>
      <c r="C172" s="20" t="str">
        <f t="shared" si="14"/>
        <v>Passenger MU/M 465/M</v>
      </c>
      <c r="D172" s="21" t="s">
        <v>3</v>
      </c>
      <c r="E172" s="21" t="s">
        <v>73</v>
      </c>
      <c r="F172" s="22" t="s">
        <v>243</v>
      </c>
      <c r="G172" s="22">
        <v>0</v>
      </c>
      <c r="H172" s="23"/>
      <c r="I172" s="24"/>
      <c r="J172" s="25">
        <v>0.89</v>
      </c>
      <c r="K172" s="26" t="s">
        <v>31</v>
      </c>
      <c r="L172" s="27" t="s">
        <v>31</v>
      </c>
      <c r="M172" s="25" t="s">
        <v>31</v>
      </c>
      <c r="N172" s="26" t="s">
        <v>31</v>
      </c>
      <c r="O172" s="25" t="str">
        <f t="shared" si="15"/>
        <v>n/a</v>
      </c>
      <c r="P172" s="25">
        <f t="shared" si="16"/>
        <v>0.89</v>
      </c>
      <c r="Q172" s="28">
        <v>42.2</v>
      </c>
      <c r="R172" s="29">
        <v>4</v>
      </c>
      <c r="S172" s="18">
        <f t="shared" si="17"/>
        <v>10.55</v>
      </c>
      <c r="T172" s="28">
        <v>2</v>
      </c>
      <c r="U172" s="26">
        <v>75</v>
      </c>
      <c r="V172" s="30"/>
      <c r="W172" s="17">
        <f t="shared" si="18"/>
        <v>33.773343344527987</v>
      </c>
      <c r="X172" s="30"/>
      <c r="Y172" s="17">
        <f t="shared" si="19"/>
        <v>33.773343344527987</v>
      </c>
      <c r="Z172" s="17" t="s">
        <v>31</v>
      </c>
      <c r="AA172" s="17">
        <f t="shared" si="20"/>
        <v>33.773343344527987</v>
      </c>
      <c r="AB172" s="31" t="s">
        <v>144</v>
      </c>
    </row>
    <row r="173" spans="2:28" x14ac:dyDescent="0.3">
      <c r="B173" s="74" t="s">
        <v>843</v>
      </c>
      <c r="C173" s="20" t="str">
        <f t="shared" si="14"/>
        <v>Passenger MU/T 465/T</v>
      </c>
      <c r="D173" s="21" t="s">
        <v>3</v>
      </c>
      <c r="E173" s="21" t="s">
        <v>119</v>
      </c>
      <c r="F173" s="22" t="s">
        <v>244</v>
      </c>
      <c r="G173" s="22">
        <v>0</v>
      </c>
      <c r="H173" s="23"/>
      <c r="I173" s="24"/>
      <c r="J173" s="25">
        <v>0.89</v>
      </c>
      <c r="K173" s="26" t="s">
        <v>31</v>
      </c>
      <c r="L173" s="27" t="s">
        <v>31</v>
      </c>
      <c r="M173" s="25" t="s">
        <v>31</v>
      </c>
      <c r="N173" s="26" t="s">
        <v>31</v>
      </c>
      <c r="O173" s="25" t="str">
        <f t="shared" si="15"/>
        <v>n/a</v>
      </c>
      <c r="P173" s="25">
        <f t="shared" si="16"/>
        <v>0.89</v>
      </c>
      <c r="Q173" s="28">
        <v>32.875</v>
      </c>
      <c r="R173" s="29">
        <v>4</v>
      </c>
      <c r="S173" s="18">
        <f t="shared" si="17"/>
        <v>8.21875</v>
      </c>
      <c r="T173" s="28">
        <v>1.2390000000000001</v>
      </c>
      <c r="U173" s="26">
        <v>75</v>
      </c>
      <c r="V173" s="30"/>
      <c r="W173" s="17">
        <f t="shared" si="18"/>
        <v>33.773343344527987</v>
      </c>
      <c r="X173" s="30"/>
      <c r="Y173" s="17">
        <f t="shared" si="19"/>
        <v>33.773343344527987</v>
      </c>
      <c r="Z173" s="17" t="s">
        <v>31</v>
      </c>
      <c r="AA173" s="17">
        <f t="shared" si="20"/>
        <v>33.773343344527987</v>
      </c>
      <c r="AB173" s="31" t="s">
        <v>138</v>
      </c>
    </row>
    <row r="174" spans="2:28" x14ac:dyDescent="0.3">
      <c r="B174" s="74" t="s">
        <v>843</v>
      </c>
      <c r="C174" s="20" t="str">
        <f t="shared" si="14"/>
        <v>Passenger MU/M 466/M</v>
      </c>
      <c r="D174" s="21" t="s">
        <v>3</v>
      </c>
      <c r="E174" s="21" t="s">
        <v>73</v>
      </c>
      <c r="F174" s="22" t="s">
        <v>245</v>
      </c>
      <c r="G174" s="22">
        <v>0</v>
      </c>
      <c r="H174" s="23"/>
      <c r="I174" s="24"/>
      <c r="J174" s="25">
        <v>0.89</v>
      </c>
      <c r="K174" s="26" t="s">
        <v>31</v>
      </c>
      <c r="L174" s="27" t="s">
        <v>31</v>
      </c>
      <c r="M174" s="25" t="s">
        <v>31</v>
      </c>
      <c r="N174" s="26" t="s">
        <v>31</v>
      </c>
      <c r="O174" s="25" t="str">
        <f t="shared" si="15"/>
        <v>n/a</v>
      </c>
      <c r="P174" s="25">
        <f t="shared" si="16"/>
        <v>0.89</v>
      </c>
      <c r="Q174" s="28">
        <v>43.825000000000003</v>
      </c>
      <c r="R174" s="29">
        <v>4</v>
      </c>
      <c r="S174" s="18">
        <f t="shared" si="17"/>
        <v>10.956250000000001</v>
      </c>
      <c r="T174" s="28">
        <v>3</v>
      </c>
      <c r="U174" s="26">
        <v>75</v>
      </c>
      <c r="V174" s="30"/>
      <c r="W174" s="17">
        <f t="shared" si="18"/>
        <v>33.773343344527987</v>
      </c>
      <c r="X174" s="30"/>
      <c r="Y174" s="17">
        <f t="shared" si="19"/>
        <v>33.773343344527987</v>
      </c>
      <c r="Z174" s="17" t="s">
        <v>31</v>
      </c>
      <c r="AA174" s="17">
        <f t="shared" si="20"/>
        <v>33.773343344527987</v>
      </c>
      <c r="AB174" s="31" t="s">
        <v>144</v>
      </c>
    </row>
    <row r="175" spans="2:28" x14ac:dyDescent="0.3">
      <c r="B175" s="74" t="s">
        <v>843</v>
      </c>
      <c r="C175" s="20" t="str">
        <f t="shared" si="14"/>
        <v>Passenger MU/T 466/T</v>
      </c>
      <c r="D175" s="21" t="s">
        <v>3</v>
      </c>
      <c r="E175" s="21" t="s">
        <v>119</v>
      </c>
      <c r="F175" s="22" t="s">
        <v>246</v>
      </c>
      <c r="G175" s="22">
        <v>0</v>
      </c>
      <c r="H175" s="23"/>
      <c r="I175" s="24"/>
      <c r="J175" s="25">
        <v>0.89</v>
      </c>
      <c r="K175" s="26" t="s">
        <v>31</v>
      </c>
      <c r="L175" s="27" t="s">
        <v>31</v>
      </c>
      <c r="M175" s="25" t="s">
        <v>31</v>
      </c>
      <c r="N175" s="26" t="s">
        <v>31</v>
      </c>
      <c r="O175" s="25" t="str">
        <f t="shared" si="15"/>
        <v>n/a</v>
      </c>
      <c r="P175" s="25">
        <f t="shared" si="16"/>
        <v>0.89</v>
      </c>
      <c r="Q175" s="28">
        <v>34.475000000000001</v>
      </c>
      <c r="R175" s="29">
        <v>4</v>
      </c>
      <c r="S175" s="18">
        <f t="shared" si="17"/>
        <v>8.6187500000000004</v>
      </c>
      <c r="T175" s="28">
        <v>1.25</v>
      </c>
      <c r="U175" s="26">
        <v>75</v>
      </c>
      <c r="V175" s="30"/>
      <c r="W175" s="17">
        <f t="shared" si="18"/>
        <v>33.773343344527987</v>
      </c>
      <c r="X175" s="30"/>
      <c r="Y175" s="17">
        <f t="shared" si="19"/>
        <v>33.773343344527987</v>
      </c>
      <c r="Z175" s="17" t="s">
        <v>31</v>
      </c>
      <c r="AA175" s="17">
        <f t="shared" si="20"/>
        <v>33.773343344527987</v>
      </c>
      <c r="AB175" s="31" t="s">
        <v>138</v>
      </c>
    </row>
    <row r="176" spans="2:28" x14ac:dyDescent="0.3">
      <c r="B176" s="74" t="s">
        <v>843</v>
      </c>
      <c r="C176" s="20" t="str">
        <f t="shared" si="14"/>
        <v>Passenger MU/M 507/M</v>
      </c>
      <c r="D176" s="21" t="s">
        <v>3</v>
      </c>
      <c r="E176" s="21" t="s">
        <v>73</v>
      </c>
      <c r="F176" s="22" t="s">
        <v>247</v>
      </c>
      <c r="G176" s="22">
        <v>0</v>
      </c>
      <c r="H176" s="23"/>
      <c r="I176" s="24"/>
      <c r="J176" s="25">
        <v>0.89</v>
      </c>
      <c r="K176" s="26" t="s">
        <v>31</v>
      </c>
      <c r="L176" s="27" t="s">
        <v>31</v>
      </c>
      <c r="M176" s="25" t="s">
        <v>31</v>
      </c>
      <c r="N176" s="26" t="s">
        <v>31</v>
      </c>
      <c r="O176" s="25" t="str">
        <f t="shared" si="15"/>
        <v>n/a</v>
      </c>
      <c r="P176" s="25">
        <f t="shared" si="16"/>
        <v>0.89</v>
      </c>
      <c r="Q176" s="28">
        <v>41.4</v>
      </c>
      <c r="R176" s="29">
        <v>4</v>
      </c>
      <c r="S176" s="18">
        <f t="shared" si="17"/>
        <v>10.35</v>
      </c>
      <c r="T176" s="28">
        <v>3</v>
      </c>
      <c r="U176" s="26">
        <v>75</v>
      </c>
      <c r="V176" s="30"/>
      <c r="W176" s="17">
        <f t="shared" si="18"/>
        <v>33.773343344527987</v>
      </c>
      <c r="X176" s="30"/>
      <c r="Y176" s="17">
        <f t="shared" si="19"/>
        <v>33.773343344527987</v>
      </c>
      <c r="Z176" s="17" t="s">
        <v>31</v>
      </c>
      <c r="AA176" s="17">
        <f t="shared" si="20"/>
        <v>33.773343344527987</v>
      </c>
      <c r="AB176" s="31" t="s">
        <v>122</v>
      </c>
    </row>
    <row r="177" spans="2:28" x14ac:dyDescent="0.3">
      <c r="B177" s="74" t="s">
        <v>843</v>
      </c>
      <c r="C177" s="20" t="str">
        <f t="shared" si="14"/>
        <v>Passenger MU/T 507/T</v>
      </c>
      <c r="D177" s="21" t="s">
        <v>3</v>
      </c>
      <c r="E177" s="21" t="s">
        <v>119</v>
      </c>
      <c r="F177" s="22" t="s">
        <v>248</v>
      </c>
      <c r="G177" s="22">
        <v>0</v>
      </c>
      <c r="H177" s="23"/>
      <c r="I177" s="24"/>
      <c r="J177" s="25">
        <v>0.89</v>
      </c>
      <c r="K177" s="26" t="s">
        <v>31</v>
      </c>
      <c r="L177" s="27" t="s">
        <v>31</v>
      </c>
      <c r="M177" s="25" t="s">
        <v>31</v>
      </c>
      <c r="N177" s="26" t="s">
        <v>31</v>
      </c>
      <c r="O177" s="25" t="str">
        <f t="shared" si="15"/>
        <v>n/a</v>
      </c>
      <c r="P177" s="25">
        <f t="shared" si="16"/>
        <v>0.89</v>
      </c>
      <c r="Q177" s="28">
        <v>31.6</v>
      </c>
      <c r="R177" s="29">
        <v>4</v>
      </c>
      <c r="S177" s="18">
        <f t="shared" si="17"/>
        <v>7.9</v>
      </c>
      <c r="T177" s="28">
        <v>1.26</v>
      </c>
      <c r="U177" s="26">
        <v>75</v>
      </c>
      <c r="V177" s="30"/>
      <c r="W177" s="17">
        <f t="shared" si="18"/>
        <v>33.773343344527987</v>
      </c>
      <c r="X177" s="30"/>
      <c r="Y177" s="17">
        <f t="shared" si="19"/>
        <v>33.773343344527987</v>
      </c>
      <c r="Z177" s="17" t="s">
        <v>31</v>
      </c>
      <c r="AA177" s="17">
        <f t="shared" si="20"/>
        <v>33.773343344527987</v>
      </c>
      <c r="AB177" s="31" t="s">
        <v>128</v>
      </c>
    </row>
    <row r="178" spans="2:28" x14ac:dyDescent="0.3">
      <c r="B178" s="74" t="s">
        <v>843</v>
      </c>
      <c r="C178" s="20" t="str">
        <f t="shared" si="14"/>
        <v>Passenger MU/M 508/M</v>
      </c>
      <c r="D178" s="21" t="s">
        <v>3</v>
      </c>
      <c r="E178" s="21" t="s">
        <v>73</v>
      </c>
      <c r="F178" s="22" t="s">
        <v>249</v>
      </c>
      <c r="G178" s="22">
        <v>0</v>
      </c>
      <c r="H178" s="23"/>
      <c r="I178" s="24"/>
      <c r="J178" s="25">
        <v>0.89</v>
      </c>
      <c r="K178" s="26" t="s">
        <v>31</v>
      </c>
      <c r="L178" s="27" t="s">
        <v>31</v>
      </c>
      <c r="M178" s="25" t="s">
        <v>31</v>
      </c>
      <c r="N178" s="26" t="s">
        <v>31</v>
      </c>
      <c r="O178" s="25" t="str">
        <f t="shared" si="15"/>
        <v>n/a</v>
      </c>
      <c r="P178" s="25">
        <f t="shared" si="16"/>
        <v>0.89</v>
      </c>
      <c r="Q178" s="28">
        <v>40.299999999999997</v>
      </c>
      <c r="R178" s="29">
        <v>4</v>
      </c>
      <c r="S178" s="18">
        <f t="shared" si="17"/>
        <v>10.074999999999999</v>
      </c>
      <c r="T178" s="28">
        <v>3</v>
      </c>
      <c r="U178" s="26">
        <v>75</v>
      </c>
      <c r="V178" s="30"/>
      <c r="W178" s="17">
        <f t="shared" si="18"/>
        <v>33.773343344527987</v>
      </c>
      <c r="X178" s="30"/>
      <c r="Y178" s="17">
        <f t="shared" si="19"/>
        <v>33.773343344527987</v>
      </c>
      <c r="Z178" s="17" t="s">
        <v>31</v>
      </c>
      <c r="AA178" s="17">
        <f t="shared" si="20"/>
        <v>33.773343344527987</v>
      </c>
      <c r="AB178" s="31" t="s">
        <v>122</v>
      </c>
    </row>
    <row r="179" spans="2:28" x14ac:dyDescent="0.3">
      <c r="B179" s="74" t="s">
        <v>843</v>
      </c>
      <c r="C179" s="20" t="str">
        <f t="shared" si="14"/>
        <v>Passenger MU/T 508/T</v>
      </c>
      <c r="D179" s="21" t="s">
        <v>3</v>
      </c>
      <c r="E179" s="21" t="s">
        <v>119</v>
      </c>
      <c r="F179" s="22" t="s">
        <v>250</v>
      </c>
      <c r="G179" s="22">
        <v>0</v>
      </c>
      <c r="H179" s="23"/>
      <c r="I179" s="24"/>
      <c r="J179" s="25">
        <v>0.89</v>
      </c>
      <c r="K179" s="26" t="s">
        <v>31</v>
      </c>
      <c r="L179" s="27" t="s">
        <v>31</v>
      </c>
      <c r="M179" s="25" t="s">
        <v>31</v>
      </c>
      <c r="N179" s="26" t="s">
        <v>31</v>
      </c>
      <c r="O179" s="25" t="str">
        <f t="shared" si="15"/>
        <v>n/a</v>
      </c>
      <c r="P179" s="25">
        <f t="shared" si="16"/>
        <v>0.89</v>
      </c>
      <c r="Q179" s="28">
        <v>31.6</v>
      </c>
      <c r="R179" s="29">
        <v>4</v>
      </c>
      <c r="S179" s="18">
        <f t="shared" si="17"/>
        <v>7.9</v>
      </c>
      <c r="T179" s="28">
        <v>1.26</v>
      </c>
      <c r="U179" s="26">
        <v>75</v>
      </c>
      <c r="V179" s="30"/>
      <c r="W179" s="17">
        <f t="shared" si="18"/>
        <v>33.773343344527987</v>
      </c>
      <c r="X179" s="30"/>
      <c r="Y179" s="17">
        <f t="shared" si="19"/>
        <v>33.773343344527987</v>
      </c>
      <c r="Z179" s="17" t="s">
        <v>31</v>
      </c>
      <c r="AA179" s="17">
        <f t="shared" si="20"/>
        <v>33.773343344527987</v>
      </c>
      <c r="AB179" s="31" t="s">
        <v>128</v>
      </c>
    </row>
    <row r="180" spans="2:28" ht="36" x14ac:dyDescent="0.3">
      <c r="B180" s="74" t="s">
        <v>843</v>
      </c>
      <c r="C180" s="20" t="str">
        <f t="shared" si="14"/>
        <v>Passenger MU/M 700/M</v>
      </c>
      <c r="D180" s="21" t="s">
        <v>3</v>
      </c>
      <c r="E180" s="21" t="s">
        <v>73</v>
      </c>
      <c r="F180" s="22" t="s">
        <v>251</v>
      </c>
      <c r="G180" s="22">
        <v>0</v>
      </c>
      <c r="H180" s="23" t="s">
        <v>252</v>
      </c>
      <c r="I180" s="24"/>
      <c r="J180" s="25">
        <v>0.89</v>
      </c>
      <c r="K180" s="26" t="s">
        <v>31</v>
      </c>
      <c r="L180" s="27" t="s">
        <v>31</v>
      </c>
      <c r="M180" s="25" t="s">
        <v>31</v>
      </c>
      <c r="N180" s="26" t="s">
        <v>31</v>
      </c>
      <c r="O180" s="25" t="str">
        <f t="shared" si="15"/>
        <v>n/a</v>
      </c>
      <c r="P180" s="25">
        <f t="shared" si="16"/>
        <v>0.89</v>
      </c>
      <c r="Q180" s="28">
        <v>39.06</v>
      </c>
      <c r="R180" s="29">
        <v>4</v>
      </c>
      <c r="S180" s="18">
        <f t="shared" si="17"/>
        <v>9.7650000000000006</v>
      </c>
      <c r="T180" s="28">
        <v>1.282</v>
      </c>
      <c r="U180" s="26">
        <v>100</v>
      </c>
      <c r="V180" s="30"/>
      <c r="W180" s="17">
        <f t="shared" si="18"/>
        <v>55.235627829803029</v>
      </c>
      <c r="X180" s="30"/>
      <c r="Y180" s="17">
        <f t="shared" si="19"/>
        <v>55.235627829803029</v>
      </c>
      <c r="Z180" s="17" t="s">
        <v>31</v>
      </c>
      <c r="AA180" s="17">
        <f t="shared" si="20"/>
        <v>55.235627829803029</v>
      </c>
      <c r="AB180" s="34" t="s">
        <v>253</v>
      </c>
    </row>
    <row r="181" spans="2:28" ht="36" x14ac:dyDescent="0.3">
      <c r="B181" s="74" t="s">
        <v>843</v>
      </c>
      <c r="C181" s="20" t="str">
        <f t="shared" si="14"/>
        <v>Passenger MU/T 700/T</v>
      </c>
      <c r="D181" s="21" t="s">
        <v>3</v>
      </c>
      <c r="E181" s="21" t="s">
        <v>119</v>
      </c>
      <c r="F181" s="22" t="s">
        <v>254</v>
      </c>
      <c r="G181" s="22">
        <v>0</v>
      </c>
      <c r="H181" s="23" t="s">
        <v>252</v>
      </c>
      <c r="I181" s="24"/>
      <c r="J181" s="25">
        <v>0.89</v>
      </c>
      <c r="K181" s="26" t="s">
        <v>31</v>
      </c>
      <c r="L181" s="27" t="s">
        <v>31</v>
      </c>
      <c r="M181" s="25" t="s">
        <v>31</v>
      </c>
      <c r="N181" s="26" t="s">
        <v>31</v>
      </c>
      <c r="O181" s="25" t="str">
        <f t="shared" si="15"/>
        <v>n/a</v>
      </c>
      <c r="P181" s="25">
        <f t="shared" si="16"/>
        <v>0.89</v>
      </c>
      <c r="Q181" s="28">
        <v>32.622500000000002</v>
      </c>
      <c r="R181" s="29">
        <v>4</v>
      </c>
      <c r="S181" s="18">
        <f t="shared" si="17"/>
        <v>8.1556250000000006</v>
      </c>
      <c r="T181" s="28">
        <v>1.1599999999999999</v>
      </c>
      <c r="U181" s="26">
        <v>100</v>
      </c>
      <c r="V181" s="30"/>
      <c r="W181" s="17">
        <f t="shared" si="18"/>
        <v>55.235627829803029</v>
      </c>
      <c r="X181" s="30"/>
      <c r="Y181" s="17">
        <f t="shared" si="19"/>
        <v>55.235627829803029</v>
      </c>
      <c r="Z181" s="17" t="s">
        <v>31</v>
      </c>
      <c r="AA181" s="17">
        <f t="shared" si="20"/>
        <v>55.235627829803029</v>
      </c>
      <c r="AB181" s="34" t="s">
        <v>255</v>
      </c>
    </row>
    <row r="182" spans="2:28" ht="36" x14ac:dyDescent="0.3">
      <c r="B182" s="74" t="s">
        <v>844</v>
      </c>
      <c r="C182" s="20" t="str">
        <f t="shared" si="14"/>
        <v>Passenger MU/T 701/T</v>
      </c>
      <c r="D182" s="21" t="s">
        <v>3</v>
      </c>
      <c r="E182" s="21" t="s">
        <v>119</v>
      </c>
      <c r="F182" s="22" t="s">
        <v>256</v>
      </c>
      <c r="G182" s="22">
        <v>0</v>
      </c>
      <c r="H182" s="42" t="s">
        <v>257</v>
      </c>
      <c r="I182" s="24"/>
      <c r="J182" s="25">
        <v>0.89</v>
      </c>
      <c r="K182" s="26" t="s">
        <v>31</v>
      </c>
      <c r="L182" s="27" t="s">
        <v>31</v>
      </c>
      <c r="M182" s="25" t="s">
        <v>31</v>
      </c>
      <c r="N182" s="26" t="s">
        <v>31</v>
      </c>
      <c r="O182" s="25" t="str">
        <f t="shared" si="15"/>
        <v>n/a</v>
      </c>
      <c r="P182" s="25">
        <f t="shared" si="16"/>
        <v>0.89</v>
      </c>
      <c r="Q182" s="28">
        <v>29.224</v>
      </c>
      <c r="R182" s="29">
        <v>4</v>
      </c>
      <c r="S182" s="18">
        <f t="shared" si="17"/>
        <v>7.306</v>
      </c>
      <c r="T182" s="28">
        <v>0.97099999999999997</v>
      </c>
      <c r="U182" s="26">
        <v>100</v>
      </c>
      <c r="V182" s="30"/>
      <c r="W182" s="17">
        <f t="shared" si="18"/>
        <v>55.235627829803029</v>
      </c>
      <c r="X182" s="30"/>
      <c r="Y182" s="17">
        <f t="shared" si="19"/>
        <v>55.235627829803029</v>
      </c>
      <c r="Z182" s="17" t="s">
        <v>31</v>
      </c>
      <c r="AA182" s="17">
        <f t="shared" si="20"/>
        <v>55.235627829803029</v>
      </c>
      <c r="AB182" s="34" t="s">
        <v>258</v>
      </c>
    </row>
    <row r="183" spans="2:28" ht="36" x14ac:dyDescent="0.3">
      <c r="B183" s="74" t="s">
        <v>844</v>
      </c>
      <c r="C183" s="20" t="str">
        <f t="shared" si="14"/>
        <v>Passenger MU/M 701/0/M1</v>
      </c>
      <c r="D183" s="21" t="s">
        <v>3</v>
      </c>
      <c r="E183" s="21" t="s">
        <v>73</v>
      </c>
      <c r="F183" s="22" t="s">
        <v>259</v>
      </c>
      <c r="G183" s="22">
        <v>0</v>
      </c>
      <c r="H183" s="42" t="s">
        <v>257</v>
      </c>
      <c r="I183" s="24"/>
      <c r="J183" s="25">
        <v>0.89</v>
      </c>
      <c r="K183" s="26" t="s">
        <v>31</v>
      </c>
      <c r="L183" s="27" t="s">
        <v>31</v>
      </c>
      <c r="M183" s="25" t="s">
        <v>31</v>
      </c>
      <c r="N183" s="26" t="s">
        <v>31</v>
      </c>
      <c r="O183" s="25" t="str">
        <f t="shared" si="15"/>
        <v>n/a</v>
      </c>
      <c r="P183" s="25">
        <f t="shared" si="16"/>
        <v>0.89</v>
      </c>
      <c r="Q183" s="28">
        <v>40.125</v>
      </c>
      <c r="R183" s="29">
        <v>4</v>
      </c>
      <c r="S183" s="18">
        <f t="shared" si="17"/>
        <v>10.03125</v>
      </c>
      <c r="T183" s="28">
        <v>1.2869999999999999</v>
      </c>
      <c r="U183" s="26">
        <v>100</v>
      </c>
      <c r="V183" s="30"/>
      <c r="W183" s="17">
        <f t="shared" si="18"/>
        <v>55.235627829803029</v>
      </c>
      <c r="X183" s="30"/>
      <c r="Y183" s="17">
        <f t="shared" si="19"/>
        <v>55.235627829803029</v>
      </c>
      <c r="Z183" s="17" t="s">
        <v>31</v>
      </c>
      <c r="AA183" s="17">
        <f t="shared" si="20"/>
        <v>55.235627829803029</v>
      </c>
      <c r="AB183" s="34" t="s">
        <v>260</v>
      </c>
    </row>
    <row r="184" spans="2:28" ht="36" x14ac:dyDescent="0.3">
      <c r="B184" s="74" t="s">
        <v>844</v>
      </c>
      <c r="C184" s="20" t="str">
        <f t="shared" si="14"/>
        <v>Passenger MU/M 701/0/M2</v>
      </c>
      <c r="D184" s="21" t="s">
        <v>3</v>
      </c>
      <c r="E184" s="21" t="s">
        <v>73</v>
      </c>
      <c r="F184" s="22" t="s">
        <v>261</v>
      </c>
      <c r="G184" s="22">
        <v>0</v>
      </c>
      <c r="H184" s="42" t="s">
        <v>257</v>
      </c>
      <c r="I184" s="24"/>
      <c r="J184" s="25">
        <v>0.89</v>
      </c>
      <c r="K184" s="26" t="s">
        <v>31</v>
      </c>
      <c r="L184" s="27" t="s">
        <v>31</v>
      </c>
      <c r="M184" s="25" t="s">
        <v>31</v>
      </c>
      <c r="N184" s="26" t="s">
        <v>31</v>
      </c>
      <c r="O184" s="25" t="str">
        <f t="shared" si="15"/>
        <v>n/a</v>
      </c>
      <c r="P184" s="25">
        <f t="shared" si="16"/>
        <v>0.89</v>
      </c>
      <c r="Q184" s="28">
        <v>31.335000000000001</v>
      </c>
      <c r="R184" s="29">
        <v>4</v>
      </c>
      <c r="S184" s="18">
        <f t="shared" si="17"/>
        <v>7.8337500000000002</v>
      </c>
      <c r="T184" s="28">
        <v>1.2649999999999999</v>
      </c>
      <c r="U184" s="26">
        <v>100</v>
      </c>
      <c r="V184" s="30"/>
      <c r="W184" s="17">
        <f t="shared" si="18"/>
        <v>55.235627829803029</v>
      </c>
      <c r="X184" s="30"/>
      <c r="Y184" s="17">
        <f t="shared" si="19"/>
        <v>55.235627829803029</v>
      </c>
      <c r="Z184" s="17" t="s">
        <v>31</v>
      </c>
      <c r="AA184" s="17">
        <f t="shared" si="20"/>
        <v>55.235627829803029</v>
      </c>
      <c r="AB184" s="34" t="s">
        <v>262</v>
      </c>
    </row>
    <row r="185" spans="2:28" ht="36" x14ac:dyDescent="0.3">
      <c r="B185" s="74" t="s">
        <v>844</v>
      </c>
      <c r="C185" s="20" t="str">
        <f t="shared" si="14"/>
        <v>Passenger MU/M 701/5/M1</v>
      </c>
      <c r="D185" s="21" t="s">
        <v>3</v>
      </c>
      <c r="E185" s="21" t="s">
        <v>73</v>
      </c>
      <c r="F185" s="22" t="s">
        <v>263</v>
      </c>
      <c r="G185" s="22">
        <v>0</v>
      </c>
      <c r="H185" s="42" t="s">
        <v>257</v>
      </c>
      <c r="I185" s="24"/>
      <c r="J185" s="25">
        <v>0.89</v>
      </c>
      <c r="K185" s="26" t="s">
        <v>31</v>
      </c>
      <c r="L185" s="27" t="s">
        <v>31</v>
      </c>
      <c r="M185" s="25" t="s">
        <v>31</v>
      </c>
      <c r="N185" s="26" t="s">
        <v>31</v>
      </c>
      <c r="O185" s="25" t="str">
        <f t="shared" si="15"/>
        <v>n/a</v>
      </c>
      <c r="P185" s="25">
        <f t="shared" si="16"/>
        <v>0.89</v>
      </c>
      <c r="Q185" s="28">
        <v>41.631</v>
      </c>
      <c r="R185" s="29">
        <v>4</v>
      </c>
      <c r="S185" s="18">
        <f t="shared" si="17"/>
        <v>10.40775</v>
      </c>
      <c r="T185" s="28">
        <v>1.29</v>
      </c>
      <c r="U185" s="26">
        <v>100</v>
      </c>
      <c r="V185" s="30"/>
      <c r="W185" s="17">
        <f t="shared" si="18"/>
        <v>55.235627829803029</v>
      </c>
      <c r="X185" s="30"/>
      <c r="Y185" s="17">
        <f t="shared" si="19"/>
        <v>55.235627829803029</v>
      </c>
      <c r="Z185" s="17" t="s">
        <v>31</v>
      </c>
      <c r="AA185" s="17">
        <f t="shared" si="20"/>
        <v>55.235627829803029</v>
      </c>
      <c r="AB185" s="34" t="s">
        <v>264</v>
      </c>
    </row>
    <row r="186" spans="2:28" ht="36" x14ac:dyDescent="0.3">
      <c r="B186" s="74" t="s">
        <v>844</v>
      </c>
      <c r="C186" s="20" t="str">
        <f t="shared" si="14"/>
        <v>Passenger MU/M 701/5/M2</v>
      </c>
      <c r="D186" s="21" t="s">
        <v>3</v>
      </c>
      <c r="E186" s="21" t="s">
        <v>73</v>
      </c>
      <c r="F186" s="22" t="s">
        <v>265</v>
      </c>
      <c r="G186" s="22">
        <v>0</v>
      </c>
      <c r="H186" s="42" t="s">
        <v>257</v>
      </c>
      <c r="I186" s="24"/>
      <c r="J186" s="25">
        <v>0.89</v>
      </c>
      <c r="K186" s="26" t="s">
        <v>31</v>
      </c>
      <c r="L186" s="27" t="s">
        <v>31</v>
      </c>
      <c r="M186" s="25" t="s">
        <v>31</v>
      </c>
      <c r="N186" s="26" t="s">
        <v>31</v>
      </c>
      <c r="O186" s="25" t="str">
        <f t="shared" si="15"/>
        <v>n/a</v>
      </c>
      <c r="P186" s="25">
        <f t="shared" si="16"/>
        <v>0.89</v>
      </c>
      <c r="Q186" s="28">
        <v>31.484999999999999</v>
      </c>
      <c r="R186" s="29">
        <v>4</v>
      </c>
      <c r="S186" s="18">
        <f t="shared" si="17"/>
        <v>7.8712499999999999</v>
      </c>
      <c r="T186" s="28">
        <v>1.2649999999999999</v>
      </c>
      <c r="U186" s="26">
        <v>100</v>
      </c>
      <c r="V186" s="30"/>
      <c r="W186" s="17">
        <f t="shared" si="18"/>
        <v>55.235627829803029</v>
      </c>
      <c r="X186" s="30"/>
      <c r="Y186" s="17">
        <f t="shared" si="19"/>
        <v>55.235627829803029</v>
      </c>
      <c r="Z186" s="17" t="s">
        <v>31</v>
      </c>
      <c r="AA186" s="17">
        <f t="shared" si="20"/>
        <v>55.235627829803029</v>
      </c>
      <c r="AB186" s="34" t="s">
        <v>266</v>
      </c>
    </row>
    <row r="187" spans="2:28" x14ac:dyDescent="0.3">
      <c r="B187" s="74" t="s">
        <v>843</v>
      </c>
      <c r="C187" s="20" t="str">
        <f t="shared" si="14"/>
        <v>Passenger MU/M 707/M</v>
      </c>
      <c r="D187" s="21" t="s">
        <v>3</v>
      </c>
      <c r="E187" s="21" t="s">
        <v>73</v>
      </c>
      <c r="F187" s="22" t="s">
        <v>267</v>
      </c>
      <c r="G187" s="22">
        <v>0</v>
      </c>
      <c r="H187" s="23"/>
      <c r="I187" s="24"/>
      <c r="J187" s="25">
        <v>0.89</v>
      </c>
      <c r="K187" s="26" t="s">
        <v>31</v>
      </c>
      <c r="L187" s="27" t="s">
        <v>31</v>
      </c>
      <c r="M187" s="25" t="s">
        <v>31</v>
      </c>
      <c r="N187" s="26" t="s">
        <v>31</v>
      </c>
      <c r="O187" s="25" t="str">
        <f t="shared" si="15"/>
        <v>n/a</v>
      </c>
      <c r="P187" s="25">
        <f t="shared" si="16"/>
        <v>0.89</v>
      </c>
      <c r="Q187" s="28">
        <v>39.686999999999998</v>
      </c>
      <c r="R187" s="29">
        <v>4</v>
      </c>
      <c r="S187" s="18">
        <f t="shared" si="17"/>
        <v>9.9217499999999994</v>
      </c>
      <c r="T187" s="28">
        <v>1.325</v>
      </c>
      <c r="U187" s="26">
        <v>100</v>
      </c>
      <c r="V187" s="30"/>
      <c r="W187" s="17">
        <f t="shared" si="18"/>
        <v>55.235627829803029</v>
      </c>
      <c r="X187" s="30"/>
      <c r="Y187" s="17">
        <f t="shared" si="19"/>
        <v>55.235627829803029</v>
      </c>
      <c r="Z187" s="17" t="s">
        <v>31</v>
      </c>
      <c r="AA187" s="17">
        <f t="shared" si="20"/>
        <v>55.235627829803029</v>
      </c>
      <c r="AB187" s="31" t="s">
        <v>268</v>
      </c>
    </row>
    <row r="188" spans="2:28" x14ac:dyDescent="0.3">
      <c r="B188" s="74" t="s">
        <v>843</v>
      </c>
      <c r="C188" s="20" t="str">
        <f t="shared" si="14"/>
        <v>Passenger MU/T 707/T</v>
      </c>
      <c r="D188" s="21" t="s">
        <v>3</v>
      </c>
      <c r="E188" s="21" t="s">
        <v>119</v>
      </c>
      <c r="F188" s="22" t="s">
        <v>269</v>
      </c>
      <c r="G188" s="22">
        <v>0</v>
      </c>
      <c r="H188" s="23"/>
      <c r="I188" s="24"/>
      <c r="J188" s="25">
        <v>0.89</v>
      </c>
      <c r="K188" s="26" t="s">
        <v>31</v>
      </c>
      <c r="L188" s="27" t="s">
        <v>31</v>
      </c>
      <c r="M188" s="25" t="s">
        <v>31</v>
      </c>
      <c r="N188" s="26" t="s">
        <v>31</v>
      </c>
      <c r="O188" s="25" t="str">
        <f t="shared" si="15"/>
        <v>n/a</v>
      </c>
      <c r="P188" s="25">
        <f t="shared" si="16"/>
        <v>0.89</v>
      </c>
      <c r="Q188" s="28">
        <v>30.368500000000001</v>
      </c>
      <c r="R188" s="29">
        <v>4</v>
      </c>
      <c r="S188" s="18">
        <f t="shared" si="17"/>
        <v>7.5921250000000002</v>
      </c>
      <c r="T188" s="28">
        <v>1.2110000000000001</v>
      </c>
      <c r="U188" s="26">
        <v>100</v>
      </c>
      <c r="V188" s="30"/>
      <c r="W188" s="17">
        <f t="shared" si="18"/>
        <v>55.235627829803029</v>
      </c>
      <c r="X188" s="30"/>
      <c r="Y188" s="17">
        <f t="shared" si="19"/>
        <v>55.235627829803029</v>
      </c>
      <c r="Z188" s="17" t="s">
        <v>31</v>
      </c>
      <c r="AA188" s="17">
        <f t="shared" si="20"/>
        <v>55.235627829803029</v>
      </c>
      <c r="AB188" s="31" t="s">
        <v>270</v>
      </c>
    </row>
    <row r="189" spans="2:28" x14ac:dyDescent="0.3">
      <c r="B189" s="74" t="s">
        <v>843</v>
      </c>
      <c r="C189" s="20" t="str">
        <f t="shared" si="14"/>
        <v>Passenger MU/M 710/1/M</v>
      </c>
      <c r="D189" s="21" t="s">
        <v>3</v>
      </c>
      <c r="E189" s="21" t="s">
        <v>73</v>
      </c>
      <c r="F189" s="22" t="s">
        <v>271</v>
      </c>
      <c r="G189" s="22">
        <v>0</v>
      </c>
      <c r="H189" s="23"/>
      <c r="I189" s="24"/>
      <c r="J189" s="25">
        <v>0.89</v>
      </c>
      <c r="K189" s="26" t="s">
        <v>31</v>
      </c>
      <c r="L189" s="27" t="s">
        <v>31</v>
      </c>
      <c r="M189" s="25" t="s">
        <v>31</v>
      </c>
      <c r="N189" s="26" t="s">
        <v>31</v>
      </c>
      <c r="O189" s="25" t="str">
        <f t="shared" si="15"/>
        <v>n/a</v>
      </c>
      <c r="P189" s="25">
        <f t="shared" si="16"/>
        <v>0.89</v>
      </c>
      <c r="Q189" s="28">
        <v>37.178879999999999</v>
      </c>
      <c r="R189" s="29">
        <v>4</v>
      </c>
      <c r="S189" s="18">
        <f t="shared" si="17"/>
        <v>9.2947199999999999</v>
      </c>
      <c r="T189" s="28">
        <v>1.375</v>
      </c>
      <c r="U189" s="26">
        <v>75</v>
      </c>
      <c r="V189" s="30"/>
      <c r="W189" s="17">
        <f t="shared" si="18"/>
        <v>33.773343344527987</v>
      </c>
      <c r="X189" s="30"/>
      <c r="Y189" s="17">
        <f t="shared" si="19"/>
        <v>33.773343344527987</v>
      </c>
      <c r="Z189" s="17" t="s">
        <v>31</v>
      </c>
      <c r="AA189" s="17">
        <f t="shared" si="20"/>
        <v>33.773343344527987</v>
      </c>
      <c r="AB189" s="31" t="s">
        <v>57</v>
      </c>
    </row>
    <row r="190" spans="2:28" x14ac:dyDescent="0.3">
      <c r="B190" s="74" t="s">
        <v>843</v>
      </c>
      <c r="C190" s="20" t="str">
        <f t="shared" si="14"/>
        <v>Passenger MU/M 710/2/M</v>
      </c>
      <c r="D190" s="21" t="s">
        <v>3</v>
      </c>
      <c r="E190" s="21" t="s">
        <v>73</v>
      </c>
      <c r="F190" s="22" t="s">
        <v>272</v>
      </c>
      <c r="G190" s="22">
        <v>0</v>
      </c>
      <c r="H190" s="23"/>
      <c r="I190" s="24"/>
      <c r="J190" s="25">
        <v>0.89</v>
      </c>
      <c r="K190" s="26" t="s">
        <v>31</v>
      </c>
      <c r="L190" s="27" t="s">
        <v>31</v>
      </c>
      <c r="M190" s="25" t="s">
        <v>31</v>
      </c>
      <c r="N190" s="26" t="s">
        <v>31</v>
      </c>
      <c r="O190" s="25" t="str">
        <f t="shared" si="15"/>
        <v>n/a</v>
      </c>
      <c r="P190" s="25">
        <f t="shared" si="16"/>
        <v>0.89</v>
      </c>
      <c r="Q190" s="28">
        <v>38.688879999999997</v>
      </c>
      <c r="R190" s="29">
        <v>4</v>
      </c>
      <c r="S190" s="18">
        <f t="shared" si="17"/>
        <v>9.6722199999999994</v>
      </c>
      <c r="T190" s="28">
        <v>1.3771899999999999</v>
      </c>
      <c r="U190" s="26">
        <v>75</v>
      </c>
      <c r="V190" s="30"/>
      <c r="W190" s="17">
        <f t="shared" si="18"/>
        <v>33.773343344527987</v>
      </c>
      <c r="X190" s="30"/>
      <c r="Y190" s="17">
        <f t="shared" si="19"/>
        <v>33.773343344527987</v>
      </c>
      <c r="Z190" s="17" t="s">
        <v>31</v>
      </c>
      <c r="AA190" s="17">
        <f t="shared" si="20"/>
        <v>33.773343344527987</v>
      </c>
      <c r="AB190" s="31" t="s">
        <v>57</v>
      </c>
    </row>
    <row r="191" spans="2:28" x14ac:dyDescent="0.3">
      <c r="B191" s="74" t="s">
        <v>843</v>
      </c>
      <c r="C191" s="20" t="str">
        <f t="shared" si="14"/>
        <v>Passenger MU/M 710/3/M</v>
      </c>
      <c r="D191" s="21" t="s">
        <v>3</v>
      </c>
      <c r="E191" s="21" t="s">
        <v>73</v>
      </c>
      <c r="F191" s="22" t="s">
        <v>273</v>
      </c>
      <c r="G191" s="22">
        <v>0</v>
      </c>
      <c r="H191" s="23"/>
      <c r="I191" s="24"/>
      <c r="J191" s="25">
        <v>0.89</v>
      </c>
      <c r="K191" s="26" t="s">
        <v>31</v>
      </c>
      <c r="L191" s="27" t="s">
        <v>31</v>
      </c>
      <c r="M191" s="25" t="s">
        <v>31</v>
      </c>
      <c r="N191" s="26" t="s">
        <v>31</v>
      </c>
      <c r="O191" s="25" t="str">
        <f t="shared" si="15"/>
        <v>n/a</v>
      </c>
      <c r="P191" s="25">
        <f t="shared" si="16"/>
        <v>0.89</v>
      </c>
      <c r="Q191" s="28">
        <v>37.5105</v>
      </c>
      <c r="R191" s="29">
        <v>4</v>
      </c>
      <c r="S191" s="18">
        <f t="shared" si="17"/>
        <v>9.3776250000000001</v>
      </c>
      <c r="T191" s="28">
        <v>1.3724499999999999</v>
      </c>
      <c r="U191" s="26">
        <v>75</v>
      </c>
      <c r="V191" s="30"/>
      <c r="W191" s="17">
        <f t="shared" si="18"/>
        <v>33.773343344527987</v>
      </c>
      <c r="X191" s="30"/>
      <c r="Y191" s="17">
        <f t="shared" si="19"/>
        <v>33.773343344527987</v>
      </c>
      <c r="Z191" s="17" t="s">
        <v>31</v>
      </c>
      <c r="AA191" s="17">
        <f t="shared" si="20"/>
        <v>33.773343344527987</v>
      </c>
      <c r="AB191" s="31" t="s">
        <v>57</v>
      </c>
    </row>
    <row r="192" spans="2:28" x14ac:dyDescent="0.3">
      <c r="B192" s="74" t="s">
        <v>843</v>
      </c>
      <c r="C192" s="20" t="str">
        <f t="shared" si="14"/>
        <v>Passenger MU/M 717/M</v>
      </c>
      <c r="D192" s="21" t="s">
        <v>3</v>
      </c>
      <c r="E192" s="21" t="s">
        <v>73</v>
      </c>
      <c r="F192" s="22" t="s">
        <v>274</v>
      </c>
      <c r="G192" s="22">
        <v>0</v>
      </c>
      <c r="H192" s="23"/>
      <c r="I192" s="24"/>
      <c r="J192" s="25">
        <v>0.89</v>
      </c>
      <c r="K192" s="26" t="s">
        <v>31</v>
      </c>
      <c r="L192" s="27" t="s">
        <v>31</v>
      </c>
      <c r="M192" s="25" t="s">
        <v>31</v>
      </c>
      <c r="N192" s="26" t="s">
        <v>31</v>
      </c>
      <c r="O192" s="25" t="str">
        <f t="shared" si="15"/>
        <v>n/a</v>
      </c>
      <c r="P192" s="25">
        <f t="shared" si="16"/>
        <v>0.89</v>
      </c>
      <c r="Q192" s="28">
        <v>39.866999999999997</v>
      </c>
      <c r="R192" s="29">
        <v>4</v>
      </c>
      <c r="S192" s="18">
        <f t="shared" si="17"/>
        <v>9.9667499999999993</v>
      </c>
      <c r="T192" s="28">
        <v>1.3093299999999999</v>
      </c>
      <c r="U192" s="26">
        <v>85</v>
      </c>
      <c r="V192" s="30"/>
      <c r="W192" s="17">
        <f t="shared" si="18"/>
        <v>41.833640283865392</v>
      </c>
      <c r="X192" s="30"/>
      <c r="Y192" s="17">
        <f t="shared" si="19"/>
        <v>41.833640283865392</v>
      </c>
      <c r="Z192" s="17" t="s">
        <v>31</v>
      </c>
      <c r="AA192" s="17">
        <f t="shared" si="20"/>
        <v>41.833640283865392</v>
      </c>
      <c r="AB192" s="31" t="s">
        <v>275</v>
      </c>
    </row>
    <row r="193" spans="2:28" x14ac:dyDescent="0.3">
      <c r="B193" s="74" t="s">
        <v>843</v>
      </c>
      <c r="C193" s="20" t="str">
        <f t="shared" si="14"/>
        <v>Passenger MU/T 717/T</v>
      </c>
      <c r="D193" s="21" t="s">
        <v>3</v>
      </c>
      <c r="E193" s="21" t="s">
        <v>119</v>
      </c>
      <c r="F193" s="22" t="s">
        <v>276</v>
      </c>
      <c r="G193" s="22">
        <v>0</v>
      </c>
      <c r="H193" s="23"/>
      <c r="I193" s="24"/>
      <c r="J193" s="25">
        <v>0.89</v>
      </c>
      <c r="K193" s="26" t="s">
        <v>31</v>
      </c>
      <c r="L193" s="27" t="s">
        <v>31</v>
      </c>
      <c r="M193" s="25" t="s">
        <v>31</v>
      </c>
      <c r="N193" s="26" t="s">
        <v>31</v>
      </c>
      <c r="O193" s="25" t="str">
        <f t="shared" si="15"/>
        <v>n/a</v>
      </c>
      <c r="P193" s="25">
        <f t="shared" si="16"/>
        <v>0.89</v>
      </c>
      <c r="Q193" s="28">
        <v>32.879629999999999</v>
      </c>
      <c r="R193" s="29">
        <v>4</v>
      </c>
      <c r="S193" s="18">
        <f t="shared" si="17"/>
        <v>8.2199074999999997</v>
      </c>
      <c r="T193" s="28">
        <v>1.2030000000000001</v>
      </c>
      <c r="U193" s="26">
        <v>85</v>
      </c>
      <c r="V193" s="30"/>
      <c r="W193" s="17">
        <f t="shared" si="18"/>
        <v>41.833640283865392</v>
      </c>
      <c r="X193" s="30"/>
      <c r="Y193" s="17">
        <f t="shared" si="19"/>
        <v>41.833640283865392</v>
      </c>
      <c r="Z193" s="17" t="s">
        <v>31</v>
      </c>
      <c r="AA193" s="17">
        <f t="shared" si="20"/>
        <v>41.833640283865392</v>
      </c>
      <c r="AB193" s="31" t="s">
        <v>277</v>
      </c>
    </row>
    <row r="194" spans="2:28" x14ac:dyDescent="0.3">
      <c r="B194" s="74" t="s">
        <v>843</v>
      </c>
      <c r="C194" s="20" t="str">
        <f t="shared" si="14"/>
        <v>Passenger MU/M 720/5/M</v>
      </c>
      <c r="D194" s="21" t="s">
        <v>3</v>
      </c>
      <c r="E194" s="21" t="s">
        <v>73</v>
      </c>
      <c r="F194" s="22" t="s">
        <v>278</v>
      </c>
      <c r="G194" s="22">
        <v>0</v>
      </c>
      <c r="H194" s="23"/>
      <c r="I194" s="24"/>
      <c r="J194" s="25">
        <v>0.89</v>
      </c>
      <c r="K194" s="26" t="s">
        <v>31</v>
      </c>
      <c r="L194" s="27" t="s">
        <v>31</v>
      </c>
      <c r="M194" s="25" t="s">
        <v>31</v>
      </c>
      <c r="N194" s="26" t="s">
        <v>31</v>
      </c>
      <c r="O194" s="25" t="str">
        <f t="shared" si="15"/>
        <v>n/a</v>
      </c>
      <c r="P194" s="25">
        <f t="shared" si="16"/>
        <v>0.89</v>
      </c>
      <c r="Q194" s="28">
        <v>41.168799999999997</v>
      </c>
      <c r="R194" s="29">
        <v>4</v>
      </c>
      <c r="S194" s="18">
        <f t="shared" si="17"/>
        <v>10.292199999999999</v>
      </c>
      <c r="T194" s="28">
        <v>1.373</v>
      </c>
      <c r="U194" s="26">
        <v>100</v>
      </c>
      <c r="V194" s="30"/>
      <c r="W194" s="17">
        <f t="shared" si="18"/>
        <v>55.235627829803029</v>
      </c>
      <c r="X194" s="30"/>
      <c r="Y194" s="17">
        <f t="shared" si="19"/>
        <v>55.235627829803029</v>
      </c>
      <c r="Z194" s="17" t="s">
        <v>31</v>
      </c>
      <c r="AA194" s="17">
        <f t="shared" si="20"/>
        <v>55.235627829803029</v>
      </c>
      <c r="AB194" s="34" t="s">
        <v>279</v>
      </c>
    </row>
    <row r="195" spans="2:28" x14ac:dyDescent="0.3">
      <c r="B195" s="74" t="s">
        <v>843</v>
      </c>
      <c r="C195" s="20" t="str">
        <f t="shared" si="14"/>
        <v>Passenger MU/T 720/5/T</v>
      </c>
      <c r="D195" s="21" t="s">
        <v>3</v>
      </c>
      <c r="E195" s="21" t="s">
        <v>119</v>
      </c>
      <c r="F195" s="22" t="s">
        <v>280</v>
      </c>
      <c r="G195" s="22">
        <v>0</v>
      </c>
      <c r="H195" s="23"/>
      <c r="I195" s="24"/>
      <c r="J195" s="25">
        <v>0.89</v>
      </c>
      <c r="K195" s="26" t="s">
        <v>31</v>
      </c>
      <c r="L195" s="27" t="s">
        <v>31</v>
      </c>
      <c r="M195" s="25" t="s">
        <v>31</v>
      </c>
      <c r="N195" s="26" t="s">
        <v>31</v>
      </c>
      <c r="O195" s="25" t="str">
        <f t="shared" si="15"/>
        <v>n/a</v>
      </c>
      <c r="P195" s="25">
        <f t="shared" si="16"/>
        <v>0.89</v>
      </c>
      <c r="Q195" s="28">
        <v>37.521500000000003</v>
      </c>
      <c r="R195" s="29">
        <v>4</v>
      </c>
      <c r="S195" s="18">
        <f t="shared" si="17"/>
        <v>9.3803750000000008</v>
      </c>
      <c r="T195" s="28">
        <v>0.99199999999999999</v>
      </c>
      <c r="U195" s="26">
        <v>100</v>
      </c>
      <c r="V195" s="30"/>
      <c r="W195" s="17">
        <f t="shared" si="18"/>
        <v>55.235627829803029</v>
      </c>
      <c r="X195" s="30"/>
      <c r="Y195" s="17">
        <f t="shared" si="19"/>
        <v>55.235627829803029</v>
      </c>
      <c r="Z195" s="17" t="s">
        <v>31</v>
      </c>
      <c r="AA195" s="17">
        <f t="shared" si="20"/>
        <v>55.235627829803029</v>
      </c>
      <c r="AB195" s="34" t="s">
        <v>281</v>
      </c>
    </row>
    <row r="196" spans="2:28" x14ac:dyDescent="0.3">
      <c r="B196" s="74" t="s">
        <v>843</v>
      </c>
      <c r="C196" s="20" t="str">
        <f t="shared" si="14"/>
        <v>Passenger MU/M 745/0/M</v>
      </c>
      <c r="D196" s="21" t="s">
        <v>3</v>
      </c>
      <c r="E196" s="21" t="s">
        <v>73</v>
      </c>
      <c r="F196" s="22" t="s">
        <v>282</v>
      </c>
      <c r="G196" s="22">
        <v>0</v>
      </c>
      <c r="H196" s="23"/>
      <c r="I196" s="24"/>
      <c r="J196" s="25">
        <v>0.89</v>
      </c>
      <c r="K196" s="26" t="s">
        <v>31</v>
      </c>
      <c r="L196" s="27" t="s">
        <v>31</v>
      </c>
      <c r="M196" s="25" t="s">
        <v>31</v>
      </c>
      <c r="N196" s="26" t="s">
        <v>31</v>
      </c>
      <c r="O196" s="25" t="str">
        <f t="shared" si="15"/>
        <v>n/a</v>
      </c>
      <c r="P196" s="25">
        <f t="shared" si="16"/>
        <v>0.89</v>
      </c>
      <c r="Q196" s="28">
        <v>28.595500000000001</v>
      </c>
      <c r="R196" s="29">
        <v>2</v>
      </c>
      <c r="S196" s="18">
        <f t="shared" si="17"/>
        <v>14.297750000000001</v>
      </c>
      <c r="T196" s="28">
        <v>1.956</v>
      </c>
      <c r="U196" s="26">
        <v>100</v>
      </c>
      <c r="V196" s="30"/>
      <c r="W196" s="17">
        <f t="shared" si="18"/>
        <v>55.235627829803029</v>
      </c>
      <c r="X196" s="30"/>
      <c r="Y196" s="17">
        <f t="shared" si="19"/>
        <v>55.235627829803029</v>
      </c>
      <c r="Z196" s="17" t="s">
        <v>31</v>
      </c>
      <c r="AA196" s="17">
        <f t="shared" si="20"/>
        <v>55.235627829803029</v>
      </c>
      <c r="AB196" s="31" t="s">
        <v>226</v>
      </c>
    </row>
    <row r="197" spans="2:28" x14ac:dyDescent="0.3">
      <c r="B197" s="74" t="s">
        <v>843</v>
      </c>
      <c r="C197" s="20" t="str">
        <f t="shared" si="14"/>
        <v>Passenger MU/T 745/0/T</v>
      </c>
      <c r="D197" s="21" t="s">
        <v>3</v>
      </c>
      <c r="E197" s="21" t="s">
        <v>119</v>
      </c>
      <c r="F197" s="22" t="s">
        <v>283</v>
      </c>
      <c r="G197" s="22">
        <v>0</v>
      </c>
      <c r="H197" s="23"/>
      <c r="I197" s="24"/>
      <c r="J197" s="25">
        <v>0.89</v>
      </c>
      <c r="K197" s="26" t="s">
        <v>31</v>
      </c>
      <c r="L197" s="27" t="s">
        <v>31</v>
      </c>
      <c r="M197" s="25" t="s">
        <v>31</v>
      </c>
      <c r="N197" s="26" t="s">
        <v>31</v>
      </c>
      <c r="O197" s="25" t="str">
        <f t="shared" si="15"/>
        <v>n/a</v>
      </c>
      <c r="P197" s="25">
        <f t="shared" si="16"/>
        <v>0.89</v>
      </c>
      <c r="Q197" s="28">
        <v>37.027999999999999</v>
      </c>
      <c r="R197" s="29">
        <v>3.5</v>
      </c>
      <c r="S197" s="18">
        <f t="shared" si="17"/>
        <v>10.57942857142857</v>
      </c>
      <c r="T197" s="28">
        <v>1.3560000000000001</v>
      </c>
      <c r="U197" s="26">
        <v>100</v>
      </c>
      <c r="V197" s="30"/>
      <c r="W197" s="17">
        <f t="shared" si="18"/>
        <v>55.235627829803029</v>
      </c>
      <c r="X197" s="30"/>
      <c r="Y197" s="17">
        <f t="shared" si="19"/>
        <v>55.235627829803029</v>
      </c>
      <c r="Z197" s="17" t="s">
        <v>31</v>
      </c>
      <c r="AA197" s="17">
        <f t="shared" si="20"/>
        <v>55.235627829803029</v>
      </c>
      <c r="AB197" s="31" t="s">
        <v>232</v>
      </c>
    </row>
    <row r="198" spans="2:28" x14ac:dyDescent="0.3">
      <c r="B198" s="74" t="s">
        <v>843</v>
      </c>
      <c r="C198" s="20" t="str">
        <f t="shared" si="14"/>
        <v>Passenger MU/M 745/1/M</v>
      </c>
      <c r="D198" s="21" t="s">
        <v>3</v>
      </c>
      <c r="E198" s="21" t="s">
        <v>73</v>
      </c>
      <c r="F198" s="22" t="s">
        <v>284</v>
      </c>
      <c r="G198" s="22">
        <v>0</v>
      </c>
      <c r="H198" s="23"/>
      <c r="I198" s="24"/>
      <c r="J198" s="25">
        <v>0.89</v>
      </c>
      <c r="K198" s="26" t="s">
        <v>31</v>
      </c>
      <c r="L198" s="27" t="s">
        <v>31</v>
      </c>
      <c r="M198" s="25" t="s">
        <v>31</v>
      </c>
      <c r="N198" s="26" t="s">
        <v>31</v>
      </c>
      <c r="O198" s="25" t="str">
        <f t="shared" si="15"/>
        <v>n/a</v>
      </c>
      <c r="P198" s="25">
        <f t="shared" si="16"/>
        <v>0.89</v>
      </c>
      <c r="Q198" s="28">
        <v>28.2835</v>
      </c>
      <c r="R198" s="29">
        <v>2</v>
      </c>
      <c r="S198" s="18">
        <f t="shared" si="17"/>
        <v>14.14175</v>
      </c>
      <c r="T198" s="28">
        <v>1.956</v>
      </c>
      <c r="U198" s="26">
        <v>100</v>
      </c>
      <c r="V198" s="30"/>
      <c r="W198" s="17">
        <f t="shared" si="18"/>
        <v>55.235627829803029</v>
      </c>
      <c r="X198" s="30"/>
      <c r="Y198" s="17">
        <f t="shared" si="19"/>
        <v>55.235627829803029</v>
      </c>
      <c r="Z198" s="17" t="s">
        <v>31</v>
      </c>
      <c r="AA198" s="17">
        <f t="shared" si="20"/>
        <v>55.235627829803029</v>
      </c>
      <c r="AB198" s="31" t="s">
        <v>226</v>
      </c>
    </row>
    <row r="199" spans="2:28" x14ac:dyDescent="0.3">
      <c r="B199" s="74" t="s">
        <v>843</v>
      </c>
      <c r="C199" s="20" t="str">
        <f t="shared" si="14"/>
        <v>Passenger MU/T 745/1/T</v>
      </c>
      <c r="D199" s="21" t="s">
        <v>3</v>
      </c>
      <c r="E199" s="21" t="s">
        <v>119</v>
      </c>
      <c r="F199" s="22" t="s">
        <v>285</v>
      </c>
      <c r="G199" s="22">
        <v>0</v>
      </c>
      <c r="H199" s="23"/>
      <c r="I199" s="24"/>
      <c r="J199" s="25">
        <v>0.89</v>
      </c>
      <c r="K199" s="26" t="s">
        <v>31</v>
      </c>
      <c r="L199" s="27" t="s">
        <v>31</v>
      </c>
      <c r="M199" s="25" t="s">
        <v>31</v>
      </c>
      <c r="N199" s="26" t="s">
        <v>31</v>
      </c>
      <c r="O199" s="25" t="str">
        <f t="shared" si="15"/>
        <v>n/a</v>
      </c>
      <c r="P199" s="25">
        <f t="shared" si="16"/>
        <v>0.89</v>
      </c>
      <c r="Q199" s="28">
        <v>36.713500000000003</v>
      </c>
      <c r="R199" s="29">
        <v>3.5</v>
      </c>
      <c r="S199" s="18">
        <f t="shared" si="17"/>
        <v>10.489571428571429</v>
      </c>
      <c r="T199" s="28">
        <v>1.3560000000000001</v>
      </c>
      <c r="U199" s="26">
        <v>100</v>
      </c>
      <c r="V199" s="30"/>
      <c r="W199" s="17">
        <f t="shared" si="18"/>
        <v>55.235627829803029</v>
      </c>
      <c r="X199" s="30"/>
      <c r="Y199" s="17">
        <f t="shared" si="19"/>
        <v>55.235627829803029</v>
      </c>
      <c r="Z199" s="17" t="s">
        <v>31</v>
      </c>
      <c r="AA199" s="17">
        <f t="shared" si="20"/>
        <v>55.235627829803029</v>
      </c>
      <c r="AB199" s="31" t="s">
        <v>232</v>
      </c>
    </row>
    <row r="200" spans="2:28" x14ac:dyDescent="0.3">
      <c r="B200" s="74" t="s">
        <v>843</v>
      </c>
      <c r="C200" s="20" t="str">
        <f t="shared" si="14"/>
        <v>Passenger MU/M 755/3/M</v>
      </c>
      <c r="D200" s="21" t="s">
        <v>3</v>
      </c>
      <c r="E200" s="21" t="s">
        <v>73</v>
      </c>
      <c r="F200" s="22" t="s">
        <v>286</v>
      </c>
      <c r="G200" s="22">
        <v>0</v>
      </c>
      <c r="H200" s="23"/>
      <c r="I200" s="24"/>
      <c r="J200" s="25">
        <v>0.89</v>
      </c>
      <c r="K200" s="26" t="s">
        <v>31</v>
      </c>
      <c r="L200" s="27" t="s">
        <v>31</v>
      </c>
      <c r="M200" s="25" t="s">
        <v>31</v>
      </c>
      <c r="N200" s="26" t="s">
        <v>31</v>
      </c>
      <c r="O200" s="25" t="str">
        <f t="shared" si="15"/>
        <v>n/a</v>
      </c>
      <c r="P200" s="25">
        <f t="shared" si="16"/>
        <v>0.89</v>
      </c>
      <c r="Q200" s="28">
        <v>30.466999999999999</v>
      </c>
      <c r="R200" s="29">
        <v>2</v>
      </c>
      <c r="S200" s="18">
        <f t="shared" si="17"/>
        <v>15.233499999999999</v>
      </c>
      <c r="T200" s="28">
        <v>1.956</v>
      </c>
      <c r="U200" s="26">
        <v>100</v>
      </c>
      <c r="V200" s="30"/>
      <c r="W200" s="17">
        <f t="shared" si="18"/>
        <v>55.235627829803029</v>
      </c>
      <c r="X200" s="30"/>
      <c r="Y200" s="17">
        <f t="shared" si="19"/>
        <v>55.235627829803029</v>
      </c>
      <c r="Z200" s="17" t="s">
        <v>31</v>
      </c>
      <c r="AA200" s="17">
        <f t="shared" si="20"/>
        <v>55.235627829803029</v>
      </c>
      <c r="AB200" s="31" t="s">
        <v>226</v>
      </c>
    </row>
    <row r="201" spans="2:28" x14ac:dyDescent="0.3">
      <c r="B201" s="74" t="s">
        <v>843</v>
      </c>
      <c r="C201" s="20" t="str">
        <f t="shared" si="14"/>
        <v>Passenger MU/T 755/3/T</v>
      </c>
      <c r="D201" s="21" t="s">
        <v>3</v>
      </c>
      <c r="E201" s="21" t="s">
        <v>119</v>
      </c>
      <c r="F201" s="22" t="s">
        <v>287</v>
      </c>
      <c r="G201" s="22">
        <v>0</v>
      </c>
      <c r="H201" s="23"/>
      <c r="I201" s="24"/>
      <c r="J201" s="25">
        <v>0.89</v>
      </c>
      <c r="K201" s="26" t="s">
        <v>31</v>
      </c>
      <c r="L201" s="27" t="s">
        <v>31</v>
      </c>
      <c r="M201" s="25" t="s">
        <v>31</v>
      </c>
      <c r="N201" s="26" t="s">
        <v>31</v>
      </c>
      <c r="O201" s="25" t="str">
        <f t="shared" si="15"/>
        <v>n/a</v>
      </c>
      <c r="P201" s="25">
        <f t="shared" si="16"/>
        <v>0.89</v>
      </c>
      <c r="Q201" s="28">
        <v>39.264000000000003</v>
      </c>
      <c r="R201" s="29">
        <v>3</v>
      </c>
      <c r="S201" s="18">
        <f t="shared" si="17"/>
        <v>13.088000000000001</v>
      </c>
      <c r="T201" s="28">
        <v>1.359</v>
      </c>
      <c r="U201" s="26">
        <v>100</v>
      </c>
      <c r="V201" s="30"/>
      <c r="W201" s="17">
        <f t="shared" si="18"/>
        <v>55.235627829803029</v>
      </c>
      <c r="X201" s="30"/>
      <c r="Y201" s="17">
        <f t="shared" si="19"/>
        <v>55.235627829803029</v>
      </c>
      <c r="Z201" s="17" t="s">
        <v>31</v>
      </c>
      <c r="AA201" s="17">
        <f t="shared" si="20"/>
        <v>55.235627829803029</v>
      </c>
      <c r="AB201" s="31" t="s">
        <v>64</v>
      </c>
    </row>
    <row r="202" spans="2:28" ht="36" x14ac:dyDescent="0.3">
      <c r="B202" s="74" t="s">
        <v>843</v>
      </c>
      <c r="C202" s="20" t="str">
        <f t="shared" si="14"/>
        <v>Passenger MU/M 755/4/M</v>
      </c>
      <c r="D202" s="21" t="s">
        <v>3</v>
      </c>
      <c r="E202" s="21" t="s">
        <v>73</v>
      </c>
      <c r="F202" s="22" t="s">
        <v>288</v>
      </c>
      <c r="G202" s="22">
        <v>0</v>
      </c>
      <c r="H202" s="23" t="s">
        <v>289</v>
      </c>
      <c r="I202" s="24"/>
      <c r="J202" s="25">
        <v>0.89</v>
      </c>
      <c r="K202" s="26" t="s">
        <v>31</v>
      </c>
      <c r="L202" s="27" t="s">
        <v>31</v>
      </c>
      <c r="M202" s="25" t="s">
        <v>31</v>
      </c>
      <c r="N202" s="26" t="s">
        <v>31</v>
      </c>
      <c r="O202" s="25" t="str">
        <f t="shared" si="15"/>
        <v>n/a</v>
      </c>
      <c r="P202" s="25">
        <f t="shared" si="16"/>
        <v>0.89</v>
      </c>
      <c r="Q202" s="28">
        <v>30.734000000000002</v>
      </c>
      <c r="R202" s="29">
        <v>2</v>
      </c>
      <c r="S202" s="18">
        <f t="shared" si="17"/>
        <v>15.367000000000001</v>
      </c>
      <c r="T202" s="28">
        <v>1.956</v>
      </c>
      <c r="U202" s="26">
        <v>100</v>
      </c>
      <c r="V202" s="30"/>
      <c r="W202" s="17">
        <f t="shared" si="18"/>
        <v>55.235627829803029</v>
      </c>
      <c r="X202" s="30"/>
      <c r="Y202" s="17">
        <f t="shared" si="19"/>
        <v>55.235627829803029</v>
      </c>
      <c r="Z202" s="17" t="s">
        <v>31</v>
      </c>
      <c r="AA202" s="17">
        <f t="shared" si="20"/>
        <v>55.235627829803029</v>
      </c>
      <c r="AB202" s="31" t="s">
        <v>290</v>
      </c>
    </row>
    <row r="203" spans="2:28" ht="36" x14ac:dyDescent="0.3">
      <c r="B203" s="74" t="s">
        <v>843</v>
      </c>
      <c r="C203" s="20" t="str">
        <f t="shared" si="14"/>
        <v>Passenger MU/T 755/4/T</v>
      </c>
      <c r="D203" s="21" t="s">
        <v>3</v>
      </c>
      <c r="E203" s="21" t="s">
        <v>119</v>
      </c>
      <c r="F203" s="22" t="s">
        <v>291</v>
      </c>
      <c r="G203" s="22">
        <v>0</v>
      </c>
      <c r="H203" s="23" t="s">
        <v>289</v>
      </c>
      <c r="I203" s="24"/>
      <c r="J203" s="25">
        <v>0.89</v>
      </c>
      <c r="K203" s="26" t="s">
        <v>31</v>
      </c>
      <c r="L203" s="27" t="s">
        <v>31</v>
      </c>
      <c r="M203" s="25" t="s">
        <v>31</v>
      </c>
      <c r="N203" s="26" t="s">
        <v>31</v>
      </c>
      <c r="O203" s="25" t="str">
        <f t="shared" si="15"/>
        <v>n/a</v>
      </c>
      <c r="P203" s="25">
        <f t="shared" si="16"/>
        <v>0.89</v>
      </c>
      <c r="Q203" s="28">
        <v>36.758000000000003</v>
      </c>
      <c r="R203" s="29">
        <v>2.67</v>
      </c>
      <c r="S203" s="18">
        <f t="shared" si="17"/>
        <v>13.767041198501873</v>
      </c>
      <c r="T203" s="28">
        <v>1.359</v>
      </c>
      <c r="U203" s="26">
        <v>100</v>
      </c>
      <c r="V203" s="30"/>
      <c r="W203" s="17">
        <f t="shared" si="18"/>
        <v>55.235627829803029</v>
      </c>
      <c r="X203" s="30"/>
      <c r="Y203" s="17">
        <f t="shared" si="19"/>
        <v>55.235627829803029</v>
      </c>
      <c r="Z203" s="17" t="s">
        <v>31</v>
      </c>
      <c r="AA203" s="17">
        <f t="shared" si="20"/>
        <v>55.235627829803029</v>
      </c>
      <c r="AB203" s="31" t="s">
        <v>292</v>
      </c>
    </row>
    <row r="204" spans="2:28" x14ac:dyDescent="0.3">
      <c r="B204" s="74" t="s">
        <v>843</v>
      </c>
      <c r="C204" s="20" t="str">
        <f t="shared" si="14"/>
        <v>Passenger MU/M 769/M</v>
      </c>
      <c r="D204" s="21" t="s">
        <v>3</v>
      </c>
      <c r="E204" s="21" t="s">
        <v>73</v>
      </c>
      <c r="F204" s="22" t="s">
        <v>293</v>
      </c>
      <c r="G204" s="22">
        <v>0</v>
      </c>
      <c r="H204" s="23"/>
      <c r="I204" s="24"/>
      <c r="J204" s="25">
        <v>0.89</v>
      </c>
      <c r="K204" s="26" t="s">
        <v>31</v>
      </c>
      <c r="L204" s="27" t="s">
        <v>31</v>
      </c>
      <c r="M204" s="25" t="s">
        <v>31</v>
      </c>
      <c r="N204" s="26" t="s">
        <v>31</v>
      </c>
      <c r="O204" s="25" t="str">
        <f t="shared" si="15"/>
        <v>n/a</v>
      </c>
      <c r="P204" s="25">
        <f t="shared" si="16"/>
        <v>0.89</v>
      </c>
      <c r="Q204" s="28">
        <v>54.694499999999998</v>
      </c>
      <c r="R204" s="29">
        <v>4</v>
      </c>
      <c r="S204" s="18">
        <f t="shared" si="17"/>
        <v>13.673624999999999</v>
      </c>
      <c r="T204" s="28">
        <v>2.9750000000000001</v>
      </c>
      <c r="U204" s="26">
        <v>100</v>
      </c>
      <c r="V204" s="30"/>
      <c r="W204" s="17">
        <f t="shared" si="18"/>
        <v>55.235627829803029</v>
      </c>
      <c r="X204" s="30"/>
      <c r="Y204" s="17">
        <f t="shared" si="19"/>
        <v>55.235627829803029</v>
      </c>
      <c r="Z204" s="17" t="s">
        <v>31</v>
      </c>
      <c r="AA204" s="17">
        <f t="shared" si="20"/>
        <v>55.235627829803029</v>
      </c>
      <c r="AB204" s="31" t="s">
        <v>118</v>
      </c>
    </row>
    <row r="205" spans="2:28" x14ac:dyDescent="0.3">
      <c r="B205" s="74" t="s">
        <v>843</v>
      </c>
      <c r="C205" s="20" t="str">
        <f t="shared" si="14"/>
        <v>Passenger MU/T 769/T</v>
      </c>
      <c r="D205" s="21" t="s">
        <v>3</v>
      </c>
      <c r="E205" s="21" t="s">
        <v>119</v>
      </c>
      <c r="F205" s="22" t="s">
        <v>294</v>
      </c>
      <c r="G205" s="22">
        <v>0</v>
      </c>
      <c r="H205" s="23"/>
      <c r="I205" s="24"/>
      <c r="J205" s="25">
        <v>0.89</v>
      </c>
      <c r="K205" s="26" t="s">
        <v>31</v>
      </c>
      <c r="L205" s="27" t="s">
        <v>31</v>
      </c>
      <c r="M205" s="25" t="s">
        <v>31</v>
      </c>
      <c r="N205" s="26" t="s">
        <v>31</v>
      </c>
      <c r="O205" s="25" t="str">
        <f t="shared" si="15"/>
        <v>n/a</v>
      </c>
      <c r="P205" s="25">
        <f t="shared" si="16"/>
        <v>0.89</v>
      </c>
      <c r="Q205" s="28">
        <v>39.074379999999998</v>
      </c>
      <c r="R205" s="29">
        <v>4</v>
      </c>
      <c r="S205" s="18">
        <f t="shared" si="17"/>
        <v>9.7685949999999995</v>
      </c>
      <c r="T205" s="28">
        <v>1.2250000000000001</v>
      </c>
      <c r="U205" s="26">
        <v>100</v>
      </c>
      <c r="V205" s="30"/>
      <c r="W205" s="17">
        <f t="shared" si="18"/>
        <v>55.235627829803029</v>
      </c>
      <c r="X205" s="30"/>
      <c r="Y205" s="17">
        <f t="shared" si="19"/>
        <v>55.235627829803029</v>
      </c>
      <c r="Z205" s="17" t="s">
        <v>31</v>
      </c>
      <c r="AA205" s="17">
        <f t="shared" si="20"/>
        <v>55.235627829803029</v>
      </c>
      <c r="AB205" s="31" t="s">
        <v>128</v>
      </c>
    </row>
    <row r="206" spans="2:28" x14ac:dyDescent="0.3">
      <c r="B206" s="74" t="s">
        <v>843</v>
      </c>
      <c r="C206" s="20" t="str">
        <f t="shared" si="14"/>
        <v>Passenger MU/M 777/M</v>
      </c>
      <c r="D206" s="21" t="s">
        <v>3</v>
      </c>
      <c r="E206" s="21" t="s">
        <v>73</v>
      </c>
      <c r="F206" s="22" t="s">
        <v>295</v>
      </c>
      <c r="G206" s="22">
        <v>0</v>
      </c>
      <c r="H206" s="23"/>
      <c r="I206" s="24"/>
      <c r="J206" s="25">
        <v>0.89</v>
      </c>
      <c r="K206" s="26" t="s">
        <v>31</v>
      </c>
      <c r="L206" s="27" t="s">
        <v>31</v>
      </c>
      <c r="M206" s="25" t="s">
        <v>31</v>
      </c>
      <c r="N206" s="26" t="s">
        <v>31</v>
      </c>
      <c r="O206" s="25" t="str">
        <f t="shared" si="15"/>
        <v>n/a</v>
      </c>
      <c r="P206" s="25">
        <f t="shared" si="16"/>
        <v>0.89</v>
      </c>
      <c r="Q206" s="28">
        <v>34.652500000000003</v>
      </c>
      <c r="R206" s="29">
        <v>3</v>
      </c>
      <c r="S206" s="18">
        <f t="shared" si="17"/>
        <v>11.550833333333335</v>
      </c>
      <c r="T206" s="28">
        <v>1.1439999999999999</v>
      </c>
      <c r="U206" s="26">
        <v>75</v>
      </c>
      <c r="V206" s="30"/>
      <c r="W206" s="17">
        <f t="shared" si="18"/>
        <v>33.773343344527987</v>
      </c>
      <c r="X206" s="30"/>
      <c r="Y206" s="17">
        <f t="shared" si="19"/>
        <v>33.773343344527987</v>
      </c>
      <c r="Z206" s="17" t="s">
        <v>31</v>
      </c>
      <c r="AA206" s="17">
        <f t="shared" si="20"/>
        <v>33.773343344527987</v>
      </c>
      <c r="AB206" s="31" t="s">
        <v>296</v>
      </c>
    </row>
    <row r="207" spans="2:28" x14ac:dyDescent="0.3">
      <c r="B207" s="74" t="s">
        <v>843</v>
      </c>
      <c r="C207" s="20" t="str">
        <f t="shared" si="14"/>
        <v>Passenger MU/T 777/T</v>
      </c>
      <c r="D207" s="21" t="s">
        <v>3</v>
      </c>
      <c r="E207" s="21" t="s">
        <v>119</v>
      </c>
      <c r="F207" s="22" t="s">
        <v>297</v>
      </c>
      <c r="G207" s="22">
        <v>0</v>
      </c>
      <c r="H207" s="23"/>
      <c r="I207" s="24"/>
      <c r="J207" s="25">
        <v>0.89</v>
      </c>
      <c r="K207" s="26" t="s">
        <v>31</v>
      </c>
      <c r="L207" s="27" t="s">
        <v>31</v>
      </c>
      <c r="M207" s="25" t="s">
        <v>31</v>
      </c>
      <c r="N207" s="26" t="s">
        <v>31</v>
      </c>
      <c r="O207" s="25" t="str">
        <f t="shared" si="15"/>
        <v>n/a</v>
      </c>
      <c r="P207" s="25">
        <f t="shared" si="16"/>
        <v>0.89</v>
      </c>
      <c r="Q207" s="28">
        <v>20.157499999999999</v>
      </c>
      <c r="R207" s="29">
        <v>2</v>
      </c>
      <c r="S207" s="18">
        <f t="shared" si="17"/>
        <v>10.078749999999999</v>
      </c>
      <c r="T207" s="28">
        <v>0.875</v>
      </c>
      <c r="U207" s="26">
        <v>75</v>
      </c>
      <c r="V207" s="30"/>
      <c r="W207" s="17">
        <f t="shared" si="18"/>
        <v>33.773343344527987</v>
      </c>
      <c r="X207" s="30"/>
      <c r="Y207" s="17">
        <f t="shared" si="19"/>
        <v>33.773343344527987</v>
      </c>
      <c r="Z207" s="17" t="s">
        <v>31</v>
      </c>
      <c r="AA207" s="17">
        <f t="shared" si="20"/>
        <v>33.773343344527987</v>
      </c>
      <c r="AB207" s="34" t="s">
        <v>298</v>
      </c>
    </row>
    <row r="208" spans="2:28" x14ac:dyDescent="0.3">
      <c r="B208" s="74" t="s">
        <v>843</v>
      </c>
      <c r="C208" s="20" t="str">
        <f t="shared" si="14"/>
        <v>Passenger MU/M 800/M FLU</v>
      </c>
      <c r="D208" s="21" t="s">
        <v>3</v>
      </c>
      <c r="E208" s="21" t="s">
        <v>73</v>
      </c>
      <c r="F208" s="22" t="s">
        <v>299</v>
      </c>
      <c r="G208" s="22">
        <v>0</v>
      </c>
      <c r="H208" s="23"/>
      <c r="I208" s="24"/>
      <c r="J208" s="25">
        <v>0.89</v>
      </c>
      <c r="K208" s="26" t="s">
        <v>31</v>
      </c>
      <c r="L208" s="27" t="s">
        <v>31</v>
      </c>
      <c r="M208" s="25" t="s">
        <v>31</v>
      </c>
      <c r="N208" s="26" t="s">
        <v>31</v>
      </c>
      <c r="O208" s="25" t="str">
        <f t="shared" si="15"/>
        <v>n/a</v>
      </c>
      <c r="P208" s="25">
        <f t="shared" si="16"/>
        <v>0.89</v>
      </c>
      <c r="Q208" s="28">
        <v>54.2</v>
      </c>
      <c r="R208" s="29">
        <v>4</v>
      </c>
      <c r="S208" s="18">
        <f t="shared" si="17"/>
        <v>13.55</v>
      </c>
      <c r="T208" s="28">
        <v>1.605</v>
      </c>
      <c r="U208" s="26">
        <v>125</v>
      </c>
      <c r="V208" s="30"/>
      <c r="W208" s="17">
        <f t="shared" si="18"/>
        <v>80.897558916848965</v>
      </c>
      <c r="X208" s="30"/>
      <c r="Y208" s="17">
        <f t="shared" si="19"/>
        <v>80.897558916848965</v>
      </c>
      <c r="Z208" s="17" t="s">
        <v>31</v>
      </c>
      <c r="AA208" s="17">
        <f t="shared" si="20"/>
        <v>80.897558916848965</v>
      </c>
      <c r="AB208" s="34" t="s">
        <v>300</v>
      </c>
    </row>
    <row r="209" spans="2:28" x14ac:dyDescent="0.3">
      <c r="B209" s="74" t="s">
        <v>843</v>
      </c>
      <c r="C209" s="20" t="str">
        <f t="shared" ref="C209:C272" si="21">D209&amp;" "&amp;E209&amp;" "&amp;F209&amp;IF(D209="Freight"," "&amp;G209,"")</f>
        <v>Passenger MU/M 800/M RLU</v>
      </c>
      <c r="D209" s="21" t="s">
        <v>3</v>
      </c>
      <c r="E209" s="21" t="s">
        <v>73</v>
      </c>
      <c r="F209" s="22" t="s">
        <v>301</v>
      </c>
      <c r="G209" s="22">
        <v>0</v>
      </c>
      <c r="H209" s="23"/>
      <c r="I209" s="24"/>
      <c r="J209" s="25">
        <v>0.89</v>
      </c>
      <c r="K209" s="26" t="s">
        <v>31</v>
      </c>
      <c r="L209" s="27" t="s">
        <v>31</v>
      </c>
      <c r="M209" s="25" t="s">
        <v>31</v>
      </c>
      <c r="N209" s="26" t="s">
        <v>31</v>
      </c>
      <c r="O209" s="25" t="str">
        <f t="shared" ref="O209:O231" si="22">IF(N209="n/a",M209,N209)</f>
        <v>n/a</v>
      </c>
      <c r="P209" s="25">
        <f t="shared" ref="P209:P231" si="23">IF($D209="Passenger",J209,O209)</f>
        <v>0.89</v>
      </c>
      <c r="Q209" s="28">
        <v>54.52</v>
      </c>
      <c r="R209" s="29">
        <v>4</v>
      </c>
      <c r="S209" s="18">
        <f t="shared" ref="S209:S231" si="24">Q209/R209</f>
        <v>13.63</v>
      </c>
      <c r="T209" s="28">
        <v>1.605</v>
      </c>
      <c r="U209" s="26">
        <v>125</v>
      </c>
      <c r="V209" s="30"/>
      <c r="W209" s="17">
        <f t="shared" ref="W209:W231" si="25">IF($D209="Passenger",0.021*(MIN(U209,V209)^1.71),"n/a")</f>
        <v>80.897558916848965</v>
      </c>
      <c r="X209" s="30"/>
      <c r="Y209" s="17">
        <f t="shared" ref="Y209:Y231" si="26">IF($D209="Passenger",IF(X209=0,W209,X209),"n/a")</f>
        <v>80.897558916848965</v>
      </c>
      <c r="Z209" s="17" t="s">
        <v>31</v>
      </c>
      <c r="AA209" s="17">
        <f t="shared" ref="AA209:AA231" si="27">IF($D209="Passenger",Y209,Z209)</f>
        <v>80.897558916848965</v>
      </c>
      <c r="AB209" s="34" t="s">
        <v>302</v>
      </c>
    </row>
    <row r="210" spans="2:28" x14ac:dyDescent="0.3">
      <c r="B210" s="74" t="s">
        <v>843</v>
      </c>
      <c r="C210" s="20" t="str">
        <f t="shared" si="21"/>
        <v>Passenger MU/T 800/T FLU</v>
      </c>
      <c r="D210" s="21" t="s">
        <v>3</v>
      </c>
      <c r="E210" s="21" t="s">
        <v>119</v>
      </c>
      <c r="F210" s="22" t="s">
        <v>303</v>
      </c>
      <c r="G210" s="22">
        <v>0</v>
      </c>
      <c r="H210" s="23"/>
      <c r="I210" s="24"/>
      <c r="J210" s="25">
        <v>0.89</v>
      </c>
      <c r="K210" s="26" t="s">
        <v>31</v>
      </c>
      <c r="L210" s="27" t="s">
        <v>31</v>
      </c>
      <c r="M210" s="25" t="s">
        <v>31</v>
      </c>
      <c r="N210" s="26" t="s">
        <v>31</v>
      </c>
      <c r="O210" s="25" t="str">
        <f t="shared" si="22"/>
        <v>n/a</v>
      </c>
      <c r="P210" s="25">
        <f t="shared" si="23"/>
        <v>0.89</v>
      </c>
      <c r="Q210" s="28">
        <v>42.95</v>
      </c>
      <c r="R210" s="29">
        <v>4</v>
      </c>
      <c r="S210" s="18">
        <f t="shared" si="24"/>
        <v>10.737500000000001</v>
      </c>
      <c r="T210" s="28">
        <v>1.405</v>
      </c>
      <c r="U210" s="26">
        <v>125</v>
      </c>
      <c r="V210" s="30"/>
      <c r="W210" s="17">
        <f t="shared" si="25"/>
        <v>80.897558916848965</v>
      </c>
      <c r="X210" s="30"/>
      <c r="Y210" s="17">
        <f t="shared" si="26"/>
        <v>80.897558916848965</v>
      </c>
      <c r="Z210" s="17" t="s">
        <v>31</v>
      </c>
      <c r="AA210" s="17">
        <f t="shared" si="27"/>
        <v>80.897558916848965</v>
      </c>
      <c r="AB210" s="34" t="s">
        <v>304</v>
      </c>
    </row>
    <row r="211" spans="2:28" x14ac:dyDescent="0.3">
      <c r="B211" s="74" t="s">
        <v>843</v>
      </c>
      <c r="C211" s="20" t="str">
        <f t="shared" si="21"/>
        <v>Passenger MU/T 800/T RLU</v>
      </c>
      <c r="D211" s="21" t="s">
        <v>3</v>
      </c>
      <c r="E211" s="21" t="s">
        <v>119</v>
      </c>
      <c r="F211" s="22" t="s">
        <v>305</v>
      </c>
      <c r="G211" s="22">
        <v>0</v>
      </c>
      <c r="H211" s="23"/>
      <c r="I211" s="24"/>
      <c r="J211" s="25">
        <v>0.89</v>
      </c>
      <c r="K211" s="26" t="s">
        <v>31</v>
      </c>
      <c r="L211" s="27" t="s">
        <v>31</v>
      </c>
      <c r="M211" s="25" t="s">
        <v>31</v>
      </c>
      <c r="N211" s="26" t="s">
        <v>31</v>
      </c>
      <c r="O211" s="25" t="str">
        <f t="shared" si="22"/>
        <v>n/a</v>
      </c>
      <c r="P211" s="25">
        <f t="shared" si="23"/>
        <v>0.89</v>
      </c>
      <c r="Q211" s="28">
        <v>51.075000000000003</v>
      </c>
      <c r="R211" s="29">
        <v>4</v>
      </c>
      <c r="S211" s="18">
        <f t="shared" si="24"/>
        <v>12.768750000000001</v>
      </c>
      <c r="T211" s="28">
        <v>1.4850000000000001</v>
      </c>
      <c r="U211" s="26">
        <v>125</v>
      </c>
      <c r="V211" s="30"/>
      <c r="W211" s="17">
        <f t="shared" si="25"/>
        <v>80.897558916848965</v>
      </c>
      <c r="X211" s="30"/>
      <c r="Y211" s="17">
        <f t="shared" si="26"/>
        <v>80.897558916848965</v>
      </c>
      <c r="Z211" s="17" t="s">
        <v>31</v>
      </c>
      <c r="AA211" s="17">
        <f t="shared" si="27"/>
        <v>80.897558916848965</v>
      </c>
      <c r="AB211" s="34" t="s">
        <v>306</v>
      </c>
    </row>
    <row r="212" spans="2:28" x14ac:dyDescent="0.3">
      <c r="B212" s="74" t="s">
        <v>843</v>
      </c>
      <c r="C212" s="20" t="str">
        <f t="shared" si="21"/>
        <v>Passenger MU/M 801/1/M</v>
      </c>
      <c r="D212" s="21" t="s">
        <v>3</v>
      </c>
      <c r="E212" s="21" t="s">
        <v>73</v>
      </c>
      <c r="F212" s="22" t="s">
        <v>307</v>
      </c>
      <c r="G212" s="22">
        <v>0</v>
      </c>
      <c r="H212" s="23"/>
      <c r="I212" s="24"/>
      <c r="J212" s="25">
        <v>0.89</v>
      </c>
      <c r="K212" s="26" t="s">
        <v>31</v>
      </c>
      <c r="L212" s="27" t="s">
        <v>31</v>
      </c>
      <c r="M212" s="25" t="s">
        <v>31</v>
      </c>
      <c r="N212" s="26" t="s">
        <v>31</v>
      </c>
      <c r="O212" s="25" t="str">
        <f t="shared" si="22"/>
        <v>n/a</v>
      </c>
      <c r="P212" s="25">
        <f t="shared" si="23"/>
        <v>0.89</v>
      </c>
      <c r="Q212" s="28">
        <v>49.55</v>
      </c>
      <c r="R212" s="29">
        <v>4</v>
      </c>
      <c r="S212" s="18">
        <f t="shared" si="24"/>
        <v>12.387499999999999</v>
      </c>
      <c r="T212" s="28">
        <v>1.605</v>
      </c>
      <c r="U212" s="26">
        <v>125</v>
      </c>
      <c r="V212" s="30"/>
      <c r="W212" s="17">
        <f t="shared" si="25"/>
        <v>80.897558916848965</v>
      </c>
      <c r="X212" s="30"/>
      <c r="Y212" s="17">
        <f t="shared" si="26"/>
        <v>80.897558916848965</v>
      </c>
      <c r="Z212" s="17" t="s">
        <v>31</v>
      </c>
      <c r="AA212" s="17">
        <f t="shared" si="27"/>
        <v>80.897558916848965</v>
      </c>
      <c r="AB212" s="31" t="s">
        <v>214</v>
      </c>
    </row>
    <row r="213" spans="2:28" x14ac:dyDescent="0.3">
      <c r="B213" s="74" t="s">
        <v>843</v>
      </c>
      <c r="C213" s="20" t="str">
        <f t="shared" si="21"/>
        <v>Passenger MU/T 801/1/T</v>
      </c>
      <c r="D213" s="21" t="s">
        <v>3</v>
      </c>
      <c r="E213" s="21" t="s">
        <v>119</v>
      </c>
      <c r="F213" s="22" t="s">
        <v>308</v>
      </c>
      <c r="G213" s="22">
        <v>0</v>
      </c>
      <c r="H213" s="23"/>
      <c r="I213" s="24"/>
      <c r="J213" s="25">
        <v>0.89</v>
      </c>
      <c r="K213" s="26" t="s">
        <v>31</v>
      </c>
      <c r="L213" s="27" t="s">
        <v>31</v>
      </c>
      <c r="M213" s="25" t="s">
        <v>31</v>
      </c>
      <c r="N213" s="26" t="s">
        <v>31</v>
      </c>
      <c r="O213" s="25" t="str">
        <f t="shared" si="22"/>
        <v>n/a</v>
      </c>
      <c r="P213" s="25">
        <f t="shared" si="23"/>
        <v>0.89</v>
      </c>
      <c r="Q213" s="28">
        <v>50.7</v>
      </c>
      <c r="R213" s="29">
        <v>4</v>
      </c>
      <c r="S213" s="18">
        <f t="shared" si="24"/>
        <v>12.675000000000001</v>
      </c>
      <c r="T213" s="28">
        <v>1.4850000000000001</v>
      </c>
      <c r="U213" s="26">
        <v>125</v>
      </c>
      <c r="V213" s="30"/>
      <c r="W213" s="17">
        <f t="shared" si="25"/>
        <v>80.897558916848965</v>
      </c>
      <c r="X213" s="30"/>
      <c r="Y213" s="17">
        <f t="shared" si="26"/>
        <v>80.897558916848965</v>
      </c>
      <c r="Z213" s="17" t="s">
        <v>31</v>
      </c>
      <c r="AA213" s="17">
        <f t="shared" si="27"/>
        <v>80.897558916848965</v>
      </c>
      <c r="AB213" s="31" t="s">
        <v>214</v>
      </c>
    </row>
    <row r="214" spans="2:28" x14ac:dyDescent="0.3">
      <c r="B214" s="74" t="s">
        <v>843</v>
      </c>
      <c r="C214" s="20" t="str">
        <f t="shared" si="21"/>
        <v>Passenger MU/M 801/2/M</v>
      </c>
      <c r="D214" s="21" t="s">
        <v>3</v>
      </c>
      <c r="E214" s="21" t="s">
        <v>73</v>
      </c>
      <c r="F214" s="22" t="s">
        <v>309</v>
      </c>
      <c r="G214" s="22">
        <v>0</v>
      </c>
      <c r="H214" s="23"/>
      <c r="I214" s="24"/>
      <c r="J214" s="25">
        <v>0.89</v>
      </c>
      <c r="K214" s="26" t="s">
        <v>31</v>
      </c>
      <c r="L214" s="27" t="s">
        <v>31</v>
      </c>
      <c r="M214" s="25" t="s">
        <v>31</v>
      </c>
      <c r="N214" s="26" t="s">
        <v>31</v>
      </c>
      <c r="O214" s="25" t="str">
        <f t="shared" si="22"/>
        <v>n/a</v>
      </c>
      <c r="P214" s="25">
        <f t="shared" si="23"/>
        <v>0.89</v>
      </c>
      <c r="Q214" s="28">
        <v>47.825000000000003</v>
      </c>
      <c r="R214" s="29">
        <v>4</v>
      </c>
      <c r="S214" s="18">
        <f t="shared" si="24"/>
        <v>11.956250000000001</v>
      </c>
      <c r="T214" s="28">
        <v>1.605</v>
      </c>
      <c r="U214" s="26">
        <v>125</v>
      </c>
      <c r="V214" s="30"/>
      <c r="W214" s="17">
        <f t="shared" si="25"/>
        <v>80.897558916848965</v>
      </c>
      <c r="X214" s="30"/>
      <c r="Y214" s="17">
        <f t="shared" si="26"/>
        <v>80.897558916848965</v>
      </c>
      <c r="Z214" s="17" t="s">
        <v>31</v>
      </c>
      <c r="AA214" s="17">
        <f t="shared" si="27"/>
        <v>80.897558916848965</v>
      </c>
      <c r="AB214" s="31" t="s">
        <v>59</v>
      </c>
    </row>
    <row r="215" spans="2:28" x14ac:dyDescent="0.3">
      <c r="B215" s="74" t="s">
        <v>843</v>
      </c>
      <c r="C215" s="20" t="str">
        <f t="shared" si="21"/>
        <v>Passenger MU/T 801/2/T1</v>
      </c>
      <c r="D215" s="21" t="s">
        <v>3</v>
      </c>
      <c r="E215" s="21" t="s">
        <v>119</v>
      </c>
      <c r="F215" s="22" t="s">
        <v>310</v>
      </c>
      <c r="G215" s="22">
        <v>0</v>
      </c>
      <c r="H215" s="23"/>
      <c r="I215" s="24"/>
      <c r="J215" s="25">
        <v>0.89</v>
      </c>
      <c r="K215" s="26" t="s">
        <v>31</v>
      </c>
      <c r="L215" s="27" t="s">
        <v>31</v>
      </c>
      <c r="M215" s="25" t="s">
        <v>31</v>
      </c>
      <c r="N215" s="26" t="s">
        <v>31</v>
      </c>
      <c r="O215" s="25" t="str">
        <f t="shared" si="22"/>
        <v>n/a</v>
      </c>
      <c r="P215" s="25">
        <f t="shared" si="23"/>
        <v>0.89</v>
      </c>
      <c r="Q215" s="28">
        <v>50.3</v>
      </c>
      <c r="R215" s="29">
        <v>4</v>
      </c>
      <c r="S215" s="18">
        <f t="shared" si="24"/>
        <v>12.574999999999999</v>
      </c>
      <c r="T215" s="28">
        <v>1.4850000000000001</v>
      </c>
      <c r="U215" s="26">
        <v>125</v>
      </c>
      <c r="V215" s="30"/>
      <c r="W215" s="17">
        <f t="shared" si="25"/>
        <v>80.897558916848965</v>
      </c>
      <c r="X215" s="30"/>
      <c r="Y215" s="17">
        <f t="shared" si="26"/>
        <v>80.897558916848965</v>
      </c>
      <c r="Z215" s="17" t="s">
        <v>31</v>
      </c>
      <c r="AA215" s="17">
        <f t="shared" si="27"/>
        <v>80.897558916848965</v>
      </c>
      <c r="AB215" s="31" t="s">
        <v>214</v>
      </c>
    </row>
    <row r="216" spans="2:28" x14ac:dyDescent="0.3">
      <c r="B216" s="74" t="s">
        <v>843</v>
      </c>
      <c r="C216" s="20" t="str">
        <f t="shared" si="21"/>
        <v>Passenger MU/T 801/2/T2</v>
      </c>
      <c r="D216" s="21" t="s">
        <v>3</v>
      </c>
      <c r="E216" s="21" t="s">
        <v>119</v>
      </c>
      <c r="F216" s="22" t="s">
        <v>311</v>
      </c>
      <c r="G216" s="22">
        <v>0</v>
      </c>
      <c r="H216" s="23"/>
      <c r="I216" s="24"/>
      <c r="J216" s="25">
        <v>0.89</v>
      </c>
      <c r="K216" s="26" t="s">
        <v>31</v>
      </c>
      <c r="L216" s="27" t="s">
        <v>31</v>
      </c>
      <c r="M216" s="25" t="s">
        <v>31</v>
      </c>
      <c r="N216" s="26" t="s">
        <v>31</v>
      </c>
      <c r="O216" s="25" t="str">
        <f t="shared" si="22"/>
        <v>n/a</v>
      </c>
      <c r="P216" s="25">
        <f t="shared" si="23"/>
        <v>0.89</v>
      </c>
      <c r="Q216" s="28">
        <v>43.6</v>
      </c>
      <c r="R216" s="29">
        <v>4</v>
      </c>
      <c r="S216" s="18">
        <f t="shared" si="24"/>
        <v>10.9</v>
      </c>
      <c r="T216" s="28">
        <v>1.405</v>
      </c>
      <c r="U216" s="26">
        <v>125</v>
      </c>
      <c r="V216" s="30"/>
      <c r="W216" s="17">
        <f t="shared" si="25"/>
        <v>80.897558916848965</v>
      </c>
      <c r="X216" s="30"/>
      <c r="Y216" s="17">
        <f t="shared" si="26"/>
        <v>80.897558916848965</v>
      </c>
      <c r="Z216" s="17" t="s">
        <v>31</v>
      </c>
      <c r="AA216" s="17">
        <f t="shared" si="27"/>
        <v>80.897558916848965</v>
      </c>
      <c r="AB216" s="31" t="s">
        <v>58</v>
      </c>
    </row>
    <row r="217" spans="2:28" x14ac:dyDescent="0.3">
      <c r="B217" s="74" t="s">
        <v>843</v>
      </c>
      <c r="C217" s="20" t="str">
        <f t="shared" si="21"/>
        <v>Passenger MU/M 802/M</v>
      </c>
      <c r="D217" s="21" t="s">
        <v>3</v>
      </c>
      <c r="E217" s="21" t="s">
        <v>73</v>
      </c>
      <c r="F217" s="22" t="s">
        <v>312</v>
      </c>
      <c r="G217" s="22">
        <v>0</v>
      </c>
      <c r="H217" s="23"/>
      <c r="I217" s="24"/>
      <c r="J217" s="25">
        <v>0.89</v>
      </c>
      <c r="K217" s="26" t="s">
        <v>31</v>
      </c>
      <c r="L217" s="27" t="s">
        <v>31</v>
      </c>
      <c r="M217" s="25" t="s">
        <v>31</v>
      </c>
      <c r="N217" s="26" t="s">
        <v>31</v>
      </c>
      <c r="O217" s="25" t="str">
        <f t="shared" si="22"/>
        <v>n/a</v>
      </c>
      <c r="P217" s="25">
        <f t="shared" si="23"/>
        <v>0.89</v>
      </c>
      <c r="Q217" s="28">
        <v>51.54</v>
      </c>
      <c r="R217" s="29">
        <v>4</v>
      </c>
      <c r="S217" s="18">
        <f t="shared" si="24"/>
        <v>12.885</v>
      </c>
      <c r="T217" s="28">
        <v>1.605</v>
      </c>
      <c r="U217" s="26">
        <v>125</v>
      </c>
      <c r="V217" s="30"/>
      <c r="W217" s="17">
        <f t="shared" si="25"/>
        <v>80.897558916848965</v>
      </c>
      <c r="X217" s="30"/>
      <c r="Y217" s="17">
        <f t="shared" si="26"/>
        <v>80.897558916848965</v>
      </c>
      <c r="Z217" s="17" t="s">
        <v>31</v>
      </c>
      <c r="AA217" s="17">
        <f t="shared" si="27"/>
        <v>80.897558916848965</v>
      </c>
      <c r="AB217" s="34" t="s">
        <v>313</v>
      </c>
    </row>
    <row r="218" spans="2:28" x14ac:dyDescent="0.3">
      <c r="B218" s="74" t="s">
        <v>843</v>
      </c>
      <c r="C218" s="20" t="str">
        <f t="shared" si="21"/>
        <v>Passenger MU/M 802/M FLU</v>
      </c>
      <c r="D218" s="21" t="s">
        <v>3</v>
      </c>
      <c r="E218" s="21" t="s">
        <v>73</v>
      </c>
      <c r="F218" s="22" t="s">
        <v>314</v>
      </c>
      <c r="G218" s="22">
        <v>0</v>
      </c>
      <c r="H218" s="23"/>
      <c r="I218" s="24"/>
      <c r="J218" s="25">
        <v>0.89</v>
      </c>
      <c r="K218" s="26" t="s">
        <v>31</v>
      </c>
      <c r="L218" s="27" t="s">
        <v>31</v>
      </c>
      <c r="M218" s="25" t="s">
        <v>31</v>
      </c>
      <c r="N218" s="26" t="s">
        <v>31</v>
      </c>
      <c r="O218" s="25" t="str">
        <f t="shared" si="22"/>
        <v>n/a</v>
      </c>
      <c r="P218" s="25">
        <f t="shared" si="23"/>
        <v>0.89</v>
      </c>
      <c r="Q218" s="28">
        <v>54.6</v>
      </c>
      <c r="R218" s="29">
        <v>4</v>
      </c>
      <c r="S218" s="18">
        <f t="shared" si="24"/>
        <v>13.65</v>
      </c>
      <c r="T218" s="28">
        <v>1.605</v>
      </c>
      <c r="U218" s="26">
        <v>125</v>
      </c>
      <c r="V218" s="30"/>
      <c r="W218" s="17">
        <f t="shared" si="25"/>
        <v>80.897558916848965</v>
      </c>
      <c r="X218" s="30"/>
      <c r="Y218" s="17">
        <f t="shared" si="26"/>
        <v>80.897558916848965</v>
      </c>
      <c r="Z218" s="17" t="s">
        <v>31</v>
      </c>
      <c r="AA218" s="17">
        <f t="shared" si="27"/>
        <v>80.897558916848965</v>
      </c>
      <c r="AB218" s="34" t="s">
        <v>315</v>
      </c>
    </row>
    <row r="219" spans="2:28" x14ac:dyDescent="0.3">
      <c r="B219" s="74" t="s">
        <v>843</v>
      </c>
      <c r="C219" s="20" t="str">
        <f t="shared" si="21"/>
        <v>Passenger MU/M 802/M RLU</v>
      </c>
      <c r="D219" s="21" t="s">
        <v>3</v>
      </c>
      <c r="E219" s="21" t="s">
        <v>73</v>
      </c>
      <c r="F219" s="22" t="s">
        <v>316</v>
      </c>
      <c r="G219" s="22">
        <v>0</v>
      </c>
      <c r="H219" s="23"/>
      <c r="I219" s="24"/>
      <c r="J219" s="25">
        <v>0.89</v>
      </c>
      <c r="K219" s="26" t="s">
        <v>31</v>
      </c>
      <c r="L219" s="27" t="s">
        <v>31</v>
      </c>
      <c r="M219" s="25" t="s">
        <v>31</v>
      </c>
      <c r="N219" s="26" t="s">
        <v>31</v>
      </c>
      <c r="O219" s="25" t="str">
        <f t="shared" si="22"/>
        <v>n/a</v>
      </c>
      <c r="P219" s="25">
        <f t="shared" si="23"/>
        <v>0.89</v>
      </c>
      <c r="Q219" s="28">
        <v>54.92</v>
      </c>
      <c r="R219" s="29">
        <v>4</v>
      </c>
      <c r="S219" s="18">
        <f t="shared" si="24"/>
        <v>13.73</v>
      </c>
      <c r="T219" s="28">
        <v>1.605</v>
      </c>
      <c r="U219" s="26">
        <v>125</v>
      </c>
      <c r="V219" s="30"/>
      <c r="W219" s="17">
        <f t="shared" si="25"/>
        <v>80.897558916848965</v>
      </c>
      <c r="X219" s="30"/>
      <c r="Y219" s="17">
        <f t="shared" si="26"/>
        <v>80.897558916848965</v>
      </c>
      <c r="Z219" s="17" t="s">
        <v>31</v>
      </c>
      <c r="AA219" s="17">
        <f t="shared" si="27"/>
        <v>80.897558916848965</v>
      </c>
      <c r="AB219" s="34" t="s">
        <v>317</v>
      </c>
    </row>
    <row r="220" spans="2:28" x14ac:dyDescent="0.3">
      <c r="B220" s="74" t="s">
        <v>843</v>
      </c>
      <c r="C220" s="20" t="str">
        <f t="shared" si="21"/>
        <v>Passenger MU/T 802/T</v>
      </c>
      <c r="D220" s="21" t="s">
        <v>3</v>
      </c>
      <c r="E220" s="21" t="s">
        <v>119</v>
      </c>
      <c r="F220" s="22" t="s">
        <v>318</v>
      </c>
      <c r="G220" s="22">
        <v>0</v>
      </c>
      <c r="H220" s="23"/>
      <c r="I220" s="24"/>
      <c r="J220" s="25">
        <v>0.89</v>
      </c>
      <c r="K220" s="26" t="s">
        <v>31</v>
      </c>
      <c r="L220" s="27" t="s">
        <v>31</v>
      </c>
      <c r="M220" s="25" t="s">
        <v>31</v>
      </c>
      <c r="N220" s="26" t="s">
        <v>31</v>
      </c>
      <c r="O220" s="25" t="str">
        <f t="shared" si="22"/>
        <v>n/a</v>
      </c>
      <c r="P220" s="25">
        <f t="shared" si="23"/>
        <v>0.89</v>
      </c>
      <c r="Q220" s="28">
        <v>44.6</v>
      </c>
      <c r="R220" s="29">
        <v>4</v>
      </c>
      <c r="S220" s="18">
        <f t="shared" si="24"/>
        <v>11.15</v>
      </c>
      <c r="T220" s="28">
        <v>1.4850000000000001</v>
      </c>
      <c r="U220" s="26">
        <v>125</v>
      </c>
      <c r="V220" s="30"/>
      <c r="W220" s="17">
        <f t="shared" si="25"/>
        <v>80.897558916848965</v>
      </c>
      <c r="X220" s="30"/>
      <c r="Y220" s="17">
        <f t="shared" si="26"/>
        <v>80.897558916848965</v>
      </c>
      <c r="Z220" s="17" t="s">
        <v>31</v>
      </c>
      <c r="AA220" s="17">
        <f t="shared" si="27"/>
        <v>80.897558916848965</v>
      </c>
      <c r="AB220" s="34" t="s">
        <v>319</v>
      </c>
    </row>
    <row r="221" spans="2:28" x14ac:dyDescent="0.3">
      <c r="B221" s="74" t="s">
        <v>843</v>
      </c>
      <c r="C221" s="20" t="str">
        <f t="shared" si="21"/>
        <v>Passenger MU/T 802/T FLU</v>
      </c>
      <c r="D221" s="21" t="s">
        <v>3</v>
      </c>
      <c r="E221" s="21" t="s">
        <v>119</v>
      </c>
      <c r="F221" s="22" t="s">
        <v>320</v>
      </c>
      <c r="G221" s="22">
        <v>0</v>
      </c>
      <c r="H221" s="23"/>
      <c r="I221" s="24"/>
      <c r="J221" s="25">
        <v>0.89</v>
      </c>
      <c r="K221" s="26" t="s">
        <v>31</v>
      </c>
      <c r="L221" s="27" t="s">
        <v>31</v>
      </c>
      <c r="M221" s="25" t="s">
        <v>31</v>
      </c>
      <c r="N221" s="26" t="s">
        <v>31</v>
      </c>
      <c r="O221" s="25" t="str">
        <f t="shared" si="22"/>
        <v>n/a</v>
      </c>
      <c r="P221" s="25">
        <f t="shared" si="23"/>
        <v>0.89</v>
      </c>
      <c r="Q221" s="28">
        <v>50.781300000000002</v>
      </c>
      <c r="R221" s="29">
        <v>4</v>
      </c>
      <c r="S221" s="18">
        <f t="shared" si="24"/>
        <v>12.695325</v>
      </c>
      <c r="T221" s="28">
        <v>1.4850000000000001</v>
      </c>
      <c r="U221" s="26">
        <v>125</v>
      </c>
      <c r="V221" s="30"/>
      <c r="W221" s="17">
        <f t="shared" si="25"/>
        <v>80.897558916848965</v>
      </c>
      <c r="X221" s="30"/>
      <c r="Y221" s="17">
        <f t="shared" si="26"/>
        <v>80.897558916848965</v>
      </c>
      <c r="Z221" s="17" t="s">
        <v>31</v>
      </c>
      <c r="AA221" s="17">
        <f t="shared" si="27"/>
        <v>80.897558916848965</v>
      </c>
      <c r="AB221" s="34" t="s">
        <v>321</v>
      </c>
    </row>
    <row r="222" spans="2:28" x14ac:dyDescent="0.3">
      <c r="B222" s="74" t="s">
        <v>843</v>
      </c>
      <c r="C222" s="20" t="str">
        <f t="shared" si="21"/>
        <v>Passenger MU/T 802/T RLU</v>
      </c>
      <c r="D222" s="21" t="s">
        <v>3</v>
      </c>
      <c r="E222" s="21" t="s">
        <v>119</v>
      </c>
      <c r="F222" s="22" t="s">
        <v>322</v>
      </c>
      <c r="G222" s="22">
        <v>0</v>
      </c>
      <c r="H222" s="23"/>
      <c r="I222" s="24"/>
      <c r="J222" s="25">
        <v>0.89</v>
      </c>
      <c r="K222" s="26" t="s">
        <v>31</v>
      </c>
      <c r="L222" s="27" t="s">
        <v>31</v>
      </c>
      <c r="M222" s="25" t="s">
        <v>31</v>
      </c>
      <c r="N222" s="26" t="s">
        <v>31</v>
      </c>
      <c r="O222" s="25" t="str">
        <f t="shared" si="22"/>
        <v>n/a</v>
      </c>
      <c r="P222" s="25">
        <f t="shared" si="23"/>
        <v>0.89</v>
      </c>
      <c r="Q222" s="28">
        <v>51.075000000000003</v>
      </c>
      <c r="R222" s="29">
        <v>4</v>
      </c>
      <c r="S222" s="18">
        <f t="shared" si="24"/>
        <v>12.768750000000001</v>
      </c>
      <c r="T222" s="28">
        <v>1.4850000000000001</v>
      </c>
      <c r="U222" s="26">
        <v>125</v>
      </c>
      <c r="V222" s="30"/>
      <c r="W222" s="17">
        <f t="shared" si="25"/>
        <v>80.897558916848965</v>
      </c>
      <c r="X222" s="30"/>
      <c r="Y222" s="17">
        <f t="shared" si="26"/>
        <v>80.897558916848965</v>
      </c>
      <c r="Z222" s="17" t="s">
        <v>31</v>
      </c>
      <c r="AA222" s="17">
        <f t="shared" si="27"/>
        <v>80.897558916848965</v>
      </c>
      <c r="AB222" s="34" t="s">
        <v>323</v>
      </c>
    </row>
    <row r="223" spans="2:28" x14ac:dyDescent="0.3">
      <c r="B223" s="74" t="s">
        <v>843</v>
      </c>
      <c r="C223" s="20" t="str">
        <f t="shared" si="21"/>
        <v>Passenger MU/M 803/M</v>
      </c>
      <c r="D223" s="21" t="s">
        <v>3</v>
      </c>
      <c r="E223" s="21" t="s">
        <v>73</v>
      </c>
      <c r="F223" s="22" t="s">
        <v>324</v>
      </c>
      <c r="G223" s="22">
        <v>0</v>
      </c>
      <c r="H223" s="32"/>
      <c r="I223" s="24"/>
      <c r="J223" s="25">
        <v>0.89</v>
      </c>
      <c r="K223" s="26" t="s">
        <v>31</v>
      </c>
      <c r="L223" s="27" t="s">
        <v>31</v>
      </c>
      <c r="M223" s="25" t="s">
        <v>31</v>
      </c>
      <c r="N223" s="26" t="s">
        <v>31</v>
      </c>
      <c r="O223" s="25" t="str">
        <f t="shared" si="22"/>
        <v>n/a</v>
      </c>
      <c r="P223" s="25">
        <f t="shared" si="23"/>
        <v>0.89</v>
      </c>
      <c r="Q223" s="28">
        <v>47.722499999999997</v>
      </c>
      <c r="R223" s="29">
        <v>4</v>
      </c>
      <c r="S223" s="18">
        <f t="shared" si="24"/>
        <v>11.930624999999999</v>
      </c>
      <c r="T223" s="28">
        <v>1.4850000000000001</v>
      </c>
      <c r="U223" s="26">
        <v>125</v>
      </c>
      <c r="V223" s="30"/>
      <c r="W223" s="17">
        <f t="shared" si="25"/>
        <v>80.897558916848965</v>
      </c>
      <c r="X223" s="30"/>
      <c r="Y223" s="17">
        <f t="shared" si="26"/>
        <v>80.897558916848965</v>
      </c>
      <c r="Z223" s="17" t="s">
        <v>31</v>
      </c>
      <c r="AA223" s="17">
        <f t="shared" si="27"/>
        <v>80.897558916848965</v>
      </c>
      <c r="AB223" s="34" t="s">
        <v>325</v>
      </c>
    </row>
    <row r="224" spans="2:28" x14ac:dyDescent="0.3">
      <c r="B224" s="74" t="s">
        <v>843</v>
      </c>
      <c r="C224" s="20" t="str">
        <f t="shared" si="21"/>
        <v>Passenger MU/T 803/T</v>
      </c>
      <c r="D224" s="21" t="s">
        <v>3</v>
      </c>
      <c r="E224" s="21" t="s">
        <v>119</v>
      </c>
      <c r="F224" s="22" t="s">
        <v>326</v>
      </c>
      <c r="G224" s="22">
        <v>0</v>
      </c>
      <c r="H224" s="32"/>
      <c r="I224" s="24"/>
      <c r="J224" s="25">
        <v>0.89</v>
      </c>
      <c r="K224" s="26" t="s">
        <v>31</v>
      </c>
      <c r="L224" s="27" t="s">
        <v>31</v>
      </c>
      <c r="M224" s="25" t="s">
        <v>31</v>
      </c>
      <c r="N224" s="26" t="s">
        <v>31</v>
      </c>
      <c r="O224" s="25" t="str">
        <f t="shared" si="22"/>
        <v>n/a</v>
      </c>
      <c r="P224" s="25">
        <f t="shared" si="23"/>
        <v>0.89</v>
      </c>
      <c r="Q224" s="28">
        <v>50.3125</v>
      </c>
      <c r="R224" s="29">
        <v>4</v>
      </c>
      <c r="S224" s="18">
        <f t="shared" si="24"/>
        <v>12.578125</v>
      </c>
      <c r="T224" s="28">
        <v>1.365</v>
      </c>
      <c r="U224" s="26">
        <v>125</v>
      </c>
      <c r="V224" s="30"/>
      <c r="W224" s="17">
        <f t="shared" si="25"/>
        <v>80.897558916848965</v>
      </c>
      <c r="X224" s="30"/>
      <c r="Y224" s="17">
        <f t="shared" si="26"/>
        <v>80.897558916848965</v>
      </c>
      <c r="Z224" s="17" t="s">
        <v>31</v>
      </c>
      <c r="AA224" s="17">
        <f t="shared" si="27"/>
        <v>80.897558916848965</v>
      </c>
      <c r="AB224" s="34" t="s">
        <v>327</v>
      </c>
    </row>
    <row r="225" spans="2:28" x14ac:dyDescent="0.3">
      <c r="B225" s="74" t="s">
        <v>843</v>
      </c>
      <c r="C225" s="20" t="str">
        <f t="shared" si="21"/>
        <v>Freight Loco 08/0 Chemicals</v>
      </c>
      <c r="D225" s="21" t="s">
        <v>4</v>
      </c>
      <c r="E225" s="21" t="s">
        <v>29</v>
      </c>
      <c r="F225" s="22" t="s">
        <v>328</v>
      </c>
      <c r="G225" s="21" t="s">
        <v>329</v>
      </c>
      <c r="H225" s="23"/>
      <c r="I225" s="24"/>
      <c r="J225" s="25" t="s">
        <v>31</v>
      </c>
      <c r="K225" s="26">
        <v>0</v>
      </c>
      <c r="L225" s="27" t="s">
        <v>29</v>
      </c>
      <c r="M225" s="25">
        <v>1</v>
      </c>
      <c r="N225" s="43" t="s">
        <v>31</v>
      </c>
      <c r="O225" s="25">
        <f t="shared" si="22"/>
        <v>1</v>
      </c>
      <c r="P225" s="25">
        <f t="shared" si="23"/>
        <v>1</v>
      </c>
      <c r="Q225" s="28">
        <v>49</v>
      </c>
      <c r="R225" s="29">
        <v>3</v>
      </c>
      <c r="S225" s="18">
        <f t="shared" si="24"/>
        <v>16.333333333333332</v>
      </c>
      <c r="T225" s="28">
        <v>3.65</v>
      </c>
      <c r="U225" s="26" t="s">
        <v>31</v>
      </c>
      <c r="V225" s="26" t="s">
        <v>31</v>
      </c>
      <c r="W225" s="17" t="str">
        <f t="shared" si="25"/>
        <v>n/a</v>
      </c>
      <c r="X225" s="30" t="s">
        <v>31</v>
      </c>
      <c r="Y225" s="17" t="str">
        <f t="shared" si="26"/>
        <v>n/a</v>
      </c>
      <c r="Z225" s="17">
        <v>16</v>
      </c>
      <c r="AA225" s="17">
        <f t="shared" si="27"/>
        <v>16</v>
      </c>
      <c r="AB225" s="31" t="s">
        <v>330</v>
      </c>
    </row>
    <row r="226" spans="2:28" x14ac:dyDescent="0.3">
      <c r="B226" s="74" t="s">
        <v>843</v>
      </c>
      <c r="C226" s="20" t="str">
        <f t="shared" si="21"/>
        <v>Freight Loco 08/0 Construction Materials</v>
      </c>
      <c r="D226" s="21" t="s">
        <v>4</v>
      </c>
      <c r="E226" s="21" t="s">
        <v>29</v>
      </c>
      <c r="F226" s="22" t="s">
        <v>328</v>
      </c>
      <c r="G226" s="21" t="s">
        <v>331</v>
      </c>
      <c r="H226" s="23"/>
      <c r="I226" s="24"/>
      <c r="J226" s="25" t="s">
        <v>31</v>
      </c>
      <c r="K226" s="26">
        <v>0</v>
      </c>
      <c r="L226" s="27" t="s">
        <v>29</v>
      </c>
      <c r="M226" s="25">
        <v>1</v>
      </c>
      <c r="N226" s="43" t="s">
        <v>31</v>
      </c>
      <c r="O226" s="25">
        <f t="shared" si="22"/>
        <v>1</v>
      </c>
      <c r="P226" s="25">
        <f t="shared" si="23"/>
        <v>1</v>
      </c>
      <c r="Q226" s="28">
        <v>49</v>
      </c>
      <c r="R226" s="29">
        <v>3</v>
      </c>
      <c r="S226" s="18">
        <f t="shared" si="24"/>
        <v>16.333333333333332</v>
      </c>
      <c r="T226" s="28">
        <v>3.65</v>
      </c>
      <c r="U226" s="26" t="s">
        <v>31</v>
      </c>
      <c r="V226" s="26" t="s">
        <v>31</v>
      </c>
      <c r="W226" s="17" t="str">
        <f t="shared" si="25"/>
        <v>n/a</v>
      </c>
      <c r="X226" s="30" t="s">
        <v>31</v>
      </c>
      <c r="Y226" s="17" t="str">
        <f t="shared" si="26"/>
        <v>n/a</v>
      </c>
      <c r="Z226" s="17">
        <v>29</v>
      </c>
      <c r="AA226" s="17">
        <f t="shared" si="27"/>
        <v>29</v>
      </c>
      <c r="AB226" s="31" t="s">
        <v>330</v>
      </c>
    </row>
    <row r="227" spans="2:28" x14ac:dyDescent="0.3">
      <c r="B227" s="74" t="s">
        <v>843</v>
      </c>
      <c r="C227" s="20" t="str">
        <f t="shared" si="21"/>
        <v>Freight Loco 08/0 Domestic Intermodal</v>
      </c>
      <c r="D227" s="21" t="s">
        <v>4</v>
      </c>
      <c r="E227" s="21" t="s">
        <v>29</v>
      </c>
      <c r="F227" s="22" t="s">
        <v>328</v>
      </c>
      <c r="G227" s="21" t="s">
        <v>332</v>
      </c>
      <c r="H227" s="23"/>
      <c r="I227" s="24"/>
      <c r="J227" s="25" t="s">
        <v>31</v>
      </c>
      <c r="K227" s="26">
        <v>0</v>
      </c>
      <c r="L227" s="27" t="s">
        <v>29</v>
      </c>
      <c r="M227" s="25">
        <v>1</v>
      </c>
      <c r="N227" s="43" t="s">
        <v>31</v>
      </c>
      <c r="O227" s="25">
        <f t="shared" si="22"/>
        <v>1</v>
      </c>
      <c r="P227" s="25">
        <f t="shared" si="23"/>
        <v>1</v>
      </c>
      <c r="Q227" s="28">
        <v>49</v>
      </c>
      <c r="R227" s="29">
        <v>3</v>
      </c>
      <c r="S227" s="18">
        <f t="shared" si="24"/>
        <v>16.333333333333332</v>
      </c>
      <c r="T227" s="28">
        <v>3.65</v>
      </c>
      <c r="U227" s="26" t="s">
        <v>31</v>
      </c>
      <c r="V227" s="26" t="s">
        <v>31</v>
      </c>
      <c r="W227" s="17" t="str">
        <f t="shared" si="25"/>
        <v>n/a</v>
      </c>
      <c r="X227" s="30" t="s">
        <v>31</v>
      </c>
      <c r="Y227" s="17" t="str">
        <f t="shared" si="26"/>
        <v>n/a</v>
      </c>
      <c r="Z227" s="17">
        <v>33</v>
      </c>
      <c r="AA227" s="17">
        <f t="shared" si="27"/>
        <v>33</v>
      </c>
      <c r="AB227" s="31" t="s">
        <v>330</v>
      </c>
    </row>
    <row r="228" spans="2:28" x14ac:dyDescent="0.3">
      <c r="B228" s="74" t="s">
        <v>843</v>
      </c>
      <c r="C228" s="20" t="str">
        <f t="shared" si="21"/>
        <v>Freight Loco 08/0 Other</v>
      </c>
      <c r="D228" s="21" t="s">
        <v>4</v>
      </c>
      <c r="E228" s="21" t="s">
        <v>29</v>
      </c>
      <c r="F228" s="22" t="s">
        <v>328</v>
      </c>
      <c r="G228" s="21" t="s">
        <v>333</v>
      </c>
      <c r="H228" s="23"/>
      <c r="I228" s="24"/>
      <c r="J228" s="25" t="s">
        <v>31</v>
      </c>
      <c r="K228" s="26">
        <v>0</v>
      </c>
      <c r="L228" s="27" t="s">
        <v>29</v>
      </c>
      <c r="M228" s="25">
        <v>1</v>
      </c>
      <c r="N228" s="43" t="s">
        <v>31</v>
      </c>
      <c r="O228" s="25">
        <f t="shared" si="22"/>
        <v>1</v>
      </c>
      <c r="P228" s="25">
        <f t="shared" si="23"/>
        <v>1</v>
      </c>
      <c r="Q228" s="28">
        <v>49</v>
      </c>
      <c r="R228" s="29">
        <v>3</v>
      </c>
      <c r="S228" s="18">
        <f t="shared" si="24"/>
        <v>16.333333333333332</v>
      </c>
      <c r="T228" s="28">
        <v>3.65</v>
      </c>
      <c r="U228" s="26" t="s">
        <v>31</v>
      </c>
      <c r="V228" s="26" t="s">
        <v>31</v>
      </c>
      <c r="W228" s="17" t="str">
        <f t="shared" si="25"/>
        <v>n/a</v>
      </c>
      <c r="X228" s="30" t="s">
        <v>31</v>
      </c>
      <c r="Y228" s="17" t="str">
        <f t="shared" si="26"/>
        <v>n/a</v>
      </c>
      <c r="Z228" s="17">
        <v>25</v>
      </c>
      <c r="AA228" s="17">
        <f t="shared" si="27"/>
        <v>25</v>
      </c>
      <c r="AB228" s="31" t="s">
        <v>330</v>
      </c>
    </row>
    <row r="229" spans="2:28" x14ac:dyDescent="0.3">
      <c r="B229" s="74" t="s">
        <v>843</v>
      </c>
      <c r="C229" s="20" t="str">
        <f t="shared" si="21"/>
        <v>Freight Loco 08/0 Petroleum</v>
      </c>
      <c r="D229" s="21" t="s">
        <v>4</v>
      </c>
      <c r="E229" s="21" t="s">
        <v>29</v>
      </c>
      <c r="F229" s="22" t="s">
        <v>328</v>
      </c>
      <c r="G229" s="21" t="s">
        <v>334</v>
      </c>
      <c r="H229" s="23"/>
      <c r="I229" s="24"/>
      <c r="J229" s="25" t="s">
        <v>31</v>
      </c>
      <c r="K229" s="26">
        <v>0</v>
      </c>
      <c r="L229" s="27" t="s">
        <v>29</v>
      </c>
      <c r="M229" s="25">
        <v>1</v>
      </c>
      <c r="N229" s="43" t="s">
        <v>31</v>
      </c>
      <c r="O229" s="25">
        <f t="shared" si="22"/>
        <v>1</v>
      </c>
      <c r="P229" s="25">
        <f t="shared" si="23"/>
        <v>1</v>
      </c>
      <c r="Q229" s="28">
        <v>49</v>
      </c>
      <c r="R229" s="29">
        <v>3</v>
      </c>
      <c r="S229" s="18">
        <f t="shared" si="24"/>
        <v>16.333333333333332</v>
      </c>
      <c r="T229" s="28">
        <v>3.65</v>
      </c>
      <c r="U229" s="26" t="s">
        <v>31</v>
      </c>
      <c r="V229" s="26" t="s">
        <v>31</v>
      </c>
      <c r="W229" s="17" t="str">
        <f t="shared" si="25"/>
        <v>n/a</v>
      </c>
      <c r="X229" s="30" t="s">
        <v>31</v>
      </c>
      <c r="Y229" s="17" t="str">
        <f t="shared" si="26"/>
        <v>n/a</v>
      </c>
      <c r="Z229" s="17">
        <v>23</v>
      </c>
      <c r="AA229" s="17">
        <f t="shared" si="27"/>
        <v>23</v>
      </c>
      <c r="AB229" s="31" t="s">
        <v>330</v>
      </c>
    </row>
    <row r="230" spans="2:28" ht="36" x14ac:dyDescent="0.3">
      <c r="B230" s="74" t="s">
        <v>843</v>
      </c>
      <c r="C230" s="20" t="str">
        <f t="shared" si="21"/>
        <v>Freight Loco 20/0 Coal ESI</v>
      </c>
      <c r="D230" s="21" t="s">
        <v>4</v>
      </c>
      <c r="E230" s="21" t="s">
        <v>29</v>
      </c>
      <c r="F230" s="22" t="s">
        <v>335</v>
      </c>
      <c r="G230" s="21" t="s">
        <v>336</v>
      </c>
      <c r="H230" s="23" t="s">
        <v>337</v>
      </c>
      <c r="I230" s="24"/>
      <c r="J230" s="25" t="s">
        <v>31</v>
      </c>
      <c r="K230" s="26">
        <v>0</v>
      </c>
      <c r="L230" s="27" t="s">
        <v>29</v>
      </c>
      <c r="M230" s="25">
        <v>1</v>
      </c>
      <c r="N230" s="43" t="s">
        <v>31</v>
      </c>
      <c r="O230" s="25">
        <f t="shared" si="22"/>
        <v>1</v>
      </c>
      <c r="P230" s="25">
        <f t="shared" si="23"/>
        <v>1</v>
      </c>
      <c r="Q230" s="28">
        <v>73</v>
      </c>
      <c r="R230" s="29">
        <v>4</v>
      </c>
      <c r="S230" s="18">
        <f t="shared" si="24"/>
        <v>18.25</v>
      </c>
      <c r="T230" s="28">
        <v>3.81</v>
      </c>
      <c r="U230" s="26" t="s">
        <v>31</v>
      </c>
      <c r="V230" s="26" t="s">
        <v>31</v>
      </c>
      <c r="W230" s="17" t="str">
        <f t="shared" si="25"/>
        <v>n/a</v>
      </c>
      <c r="X230" s="30" t="s">
        <v>31</v>
      </c>
      <c r="Y230" s="17" t="str">
        <f t="shared" si="26"/>
        <v>n/a</v>
      </c>
      <c r="Z230" s="17">
        <v>24</v>
      </c>
      <c r="AA230" s="17">
        <f t="shared" si="27"/>
        <v>24</v>
      </c>
      <c r="AB230" s="31" t="s">
        <v>32</v>
      </c>
    </row>
    <row r="231" spans="2:28" x14ac:dyDescent="0.3">
      <c r="B231" s="74" t="s">
        <v>843</v>
      </c>
      <c r="C231" s="20" t="str">
        <f t="shared" si="21"/>
        <v>Freight Loco 20/0 Construction Materials</v>
      </c>
      <c r="D231" s="21" t="s">
        <v>4</v>
      </c>
      <c r="E231" s="21" t="s">
        <v>29</v>
      </c>
      <c r="F231" s="22" t="s">
        <v>335</v>
      </c>
      <c r="G231" s="21" t="s">
        <v>331</v>
      </c>
      <c r="H231" s="23"/>
      <c r="I231" s="24"/>
      <c r="J231" s="25" t="s">
        <v>31</v>
      </c>
      <c r="K231" s="26">
        <v>0</v>
      </c>
      <c r="L231" s="27" t="s">
        <v>29</v>
      </c>
      <c r="M231" s="25">
        <v>1</v>
      </c>
      <c r="N231" s="43" t="s">
        <v>31</v>
      </c>
      <c r="O231" s="25">
        <f t="shared" si="22"/>
        <v>1</v>
      </c>
      <c r="P231" s="25">
        <f t="shared" si="23"/>
        <v>1</v>
      </c>
      <c r="Q231" s="28">
        <v>73</v>
      </c>
      <c r="R231" s="29">
        <v>4</v>
      </c>
      <c r="S231" s="18">
        <f t="shared" si="24"/>
        <v>18.25</v>
      </c>
      <c r="T231" s="28">
        <v>3.81</v>
      </c>
      <c r="U231" s="26" t="s">
        <v>31</v>
      </c>
      <c r="V231" s="26" t="s">
        <v>31</v>
      </c>
      <c r="W231" s="17" t="str">
        <f t="shared" si="25"/>
        <v>n/a</v>
      </c>
      <c r="X231" s="30" t="s">
        <v>31</v>
      </c>
      <c r="Y231" s="17" t="str">
        <f t="shared" si="26"/>
        <v>n/a</v>
      </c>
      <c r="Z231" s="17">
        <v>29</v>
      </c>
      <c r="AA231" s="17">
        <f t="shared" si="27"/>
        <v>29</v>
      </c>
      <c r="AB231" s="31" t="s">
        <v>32</v>
      </c>
    </row>
    <row r="232" spans="2:28" ht="36" x14ac:dyDescent="0.3">
      <c r="B232" s="74" t="s">
        <v>843</v>
      </c>
      <c r="C232" s="20" t="str">
        <f t="shared" si="21"/>
        <v>Freight Loco 20/0 Enterprise</v>
      </c>
      <c r="D232" s="21" t="s">
        <v>4</v>
      </c>
      <c r="E232" s="21" t="s">
        <v>29</v>
      </c>
      <c r="F232" s="22" t="s">
        <v>335</v>
      </c>
      <c r="G232" s="21" t="s">
        <v>338</v>
      </c>
      <c r="H232" s="23" t="s">
        <v>337</v>
      </c>
      <c r="I232" s="44"/>
      <c r="J232" s="25" t="s">
        <v>31</v>
      </c>
      <c r="K232" s="26">
        <v>0</v>
      </c>
      <c r="L232" s="27" t="s">
        <v>29</v>
      </c>
      <c r="M232" s="25">
        <v>1</v>
      </c>
      <c r="N232" s="43" t="s">
        <v>31</v>
      </c>
      <c r="O232" s="25">
        <v>1</v>
      </c>
      <c r="P232" s="25">
        <v>1</v>
      </c>
      <c r="Q232" s="28">
        <v>73</v>
      </c>
      <c r="R232" s="29">
        <v>4</v>
      </c>
      <c r="S232" s="18">
        <v>18.25</v>
      </c>
      <c r="T232" s="28">
        <v>3.81</v>
      </c>
      <c r="U232" s="26" t="s">
        <v>31</v>
      </c>
      <c r="V232" s="26" t="s">
        <v>31</v>
      </c>
      <c r="W232" s="17" t="s">
        <v>31</v>
      </c>
      <c r="X232" s="30" t="s">
        <v>31</v>
      </c>
      <c r="Y232" s="17" t="s">
        <v>31</v>
      </c>
      <c r="Z232" s="17">
        <v>27</v>
      </c>
      <c r="AA232" s="17">
        <v>27</v>
      </c>
      <c r="AB232" s="31" t="s">
        <v>32</v>
      </c>
    </row>
    <row r="233" spans="2:28" x14ac:dyDescent="0.3">
      <c r="B233" s="74" t="s">
        <v>843</v>
      </c>
      <c r="C233" s="20" t="str">
        <f t="shared" si="21"/>
        <v>Freight Loco 20/0 Other</v>
      </c>
      <c r="D233" s="21" t="s">
        <v>4</v>
      </c>
      <c r="E233" s="21" t="s">
        <v>29</v>
      </c>
      <c r="F233" s="22" t="s">
        <v>335</v>
      </c>
      <c r="G233" s="21" t="s">
        <v>333</v>
      </c>
      <c r="H233" s="23"/>
      <c r="I233" s="24"/>
      <c r="J233" s="25" t="s">
        <v>31</v>
      </c>
      <c r="K233" s="26">
        <v>0</v>
      </c>
      <c r="L233" s="27" t="s">
        <v>29</v>
      </c>
      <c r="M233" s="25">
        <v>1</v>
      </c>
      <c r="N233" s="43" t="s">
        <v>31</v>
      </c>
      <c r="O233" s="25">
        <f t="shared" ref="O233:O296" si="28">IF(N233="n/a",M233,N233)</f>
        <v>1</v>
      </c>
      <c r="P233" s="25">
        <f t="shared" ref="P233:P296" si="29">IF($D233="Passenger",J233,O233)</f>
        <v>1</v>
      </c>
      <c r="Q233" s="28">
        <v>73</v>
      </c>
      <c r="R233" s="29">
        <v>4</v>
      </c>
      <c r="S233" s="18">
        <f t="shared" ref="S233:S296" si="30">Q233/R233</f>
        <v>18.25</v>
      </c>
      <c r="T233" s="28">
        <v>3.81</v>
      </c>
      <c r="U233" s="26" t="s">
        <v>31</v>
      </c>
      <c r="V233" s="26" t="s">
        <v>31</v>
      </c>
      <c r="W233" s="17" t="str">
        <f t="shared" ref="W233:W296" si="31">IF($D233="Passenger",0.021*(MIN(U233,V233)^1.71),"n/a")</f>
        <v>n/a</v>
      </c>
      <c r="X233" s="30" t="s">
        <v>31</v>
      </c>
      <c r="Y233" s="17" t="str">
        <f t="shared" ref="Y233:Y296" si="32">IF($D233="Passenger",IF(X233=0,W233,X233),"n/a")</f>
        <v>n/a</v>
      </c>
      <c r="Z233" s="17">
        <v>25</v>
      </c>
      <c r="AA233" s="17">
        <f t="shared" ref="AA233:AA296" si="33">IF($D233="Passenger",Y233,Z233)</f>
        <v>25</v>
      </c>
      <c r="AB233" s="31" t="s">
        <v>32</v>
      </c>
    </row>
    <row r="234" spans="2:28" x14ac:dyDescent="0.3">
      <c r="B234" s="74" t="s">
        <v>843</v>
      </c>
      <c r="C234" s="20" t="str">
        <f t="shared" si="21"/>
        <v>Freight Loco 20/3 Construction Materials</v>
      </c>
      <c r="D234" s="21" t="s">
        <v>4</v>
      </c>
      <c r="E234" s="21" t="s">
        <v>29</v>
      </c>
      <c r="F234" s="22" t="s">
        <v>339</v>
      </c>
      <c r="G234" s="21" t="s">
        <v>331</v>
      </c>
      <c r="H234" s="23"/>
      <c r="I234" s="24"/>
      <c r="J234" s="25" t="s">
        <v>31</v>
      </c>
      <c r="K234" s="26">
        <v>0</v>
      </c>
      <c r="L234" s="27" t="s">
        <v>29</v>
      </c>
      <c r="M234" s="25">
        <v>1</v>
      </c>
      <c r="N234" s="43" t="s">
        <v>31</v>
      </c>
      <c r="O234" s="25">
        <f t="shared" si="28"/>
        <v>1</v>
      </c>
      <c r="P234" s="25">
        <f t="shared" si="29"/>
        <v>1</v>
      </c>
      <c r="Q234" s="28">
        <v>73</v>
      </c>
      <c r="R234" s="29">
        <v>4</v>
      </c>
      <c r="S234" s="18">
        <f t="shared" si="30"/>
        <v>18.25</v>
      </c>
      <c r="T234" s="28">
        <v>3.81</v>
      </c>
      <c r="U234" s="26" t="s">
        <v>31</v>
      </c>
      <c r="V234" s="26" t="s">
        <v>31</v>
      </c>
      <c r="W234" s="17" t="str">
        <f t="shared" si="31"/>
        <v>n/a</v>
      </c>
      <c r="X234" s="30" t="s">
        <v>31</v>
      </c>
      <c r="Y234" s="17" t="str">
        <f t="shared" si="32"/>
        <v>n/a</v>
      </c>
      <c r="Z234" s="17">
        <v>29</v>
      </c>
      <c r="AA234" s="17">
        <f t="shared" si="33"/>
        <v>29</v>
      </c>
      <c r="AB234" s="31" t="s">
        <v>32</v>
      </c>
    </row>
    <row r="235" spans="2:28" ht="36" x14ac:dyDescent="0.3">
      <c r="B235" s="74" t="s">
        <v>843</v>
      </c>
      <c r="C235" s="20" t="str">
        <f t="shared" si="21"/>
        <v>Freight Loco 20/3 Domestic Intermodal</v>
      </c>
      <c r="D235" s="21" t="s">
        <v>4</v>
      </c>
      <c r="E235" s="21" t="s">
        <v>29</v>
      </c>
      <c r="F235" s="22" t="s">
        <v>339</v>
      </c>
      <c r="G235" s="21" t="s">
        <v>332</v>
      </c>
      <c r="H235" s="23" t="s">
        <v>340</v>
      </c>
      <c r="I235" s="23"/>
      <c r="J235" s="25" t="s">
        <v>31</v>
      </c>
      <c r="K235" s="26">
        <v>0</v>
      </c>
      <c r="L235" s="27" t="s">
        <v>29</v>
      </c>
      <c r="M235" s="25">
        <v>1</v>
      </c>
      <c r="N235" s="43" t="s">
        <v>31</v>
      </c>
      <c r="O235" s="25">
        <f t="shared" si="28"/>
        <v>1</v>
      </c>
      <c r="P235" s="25">
        <f t="shared" si="29"/>
        <v>1</v>
      </c>
      <c r="Q235" s="28">
        <v>73</v>
      </c>
      <c r="R235" s="29">
        <v>4</v>
      </c>
      <c r="S235" s="18">
        <f t="shared" si="30"/>
        <v>18.25</v>
      </c>
      <c r="T235" s="28">
        <v>3.81</v>
      </c>
      <c r="U235" s="26" t="s">
        <v>31</v>
      </c>
      <c r="V235" s="26" t="s">
        <v>31</v>
      </c>
      <c r="W235" s="17" t="str">
        <f t="shared" si="31"/>
        <v>n/a</v>
      </c>
      <c r="X235" s="30" t="s">
        <v>31</v>
      </c>
      <c r="Y235" s="17" t="str">
        <f t="shared" si="32"/>
        <v>n/a</v>
      </c>
      <c r="Z235" s="17">
        <v>33</v>
      </c>
      <c r="AA235" s="17">
        <f t="shared" si="33"/>
        <v>33</v>
      </c>
      <c r="AB235" s="31" t="s">
        <v>32</v>
      </c>
    </row>
    <row r="236" spans="2:28" ht="36" x14ac:dyDescent="0.3">
      <c r="B236" s="74" t="s">
        <v>843</v>
      </c>
      <c r="C236" s="20" t="str">
        <f t="shared" si="21"/>
        <v>Freight Loco 20/3 Mail and Premium Logistics</v>
      </c>
      <c r="D236" s="21" t="s">
        <v>4</v>
      </c>
      <c r="E236" s="21" t="s">
        <v>29</v>
      </c>
      <c r="F236" s="22" t="s">
        <v>339</v>
      </c>
      <c r="G236" s="21" t="s">
        <v>341</v>
      </c>
      <c r="H236" s="23" t="s">
        <v>340</v>
      </c>
      <c r="I236" s="23"/>
      <c r="J236" s="25" t="s">
        <v>31</v>
      </c>
      <c r="K236" s="26">
        <v>0</v>
      </c>
      <c r="L236" s="27" t="s">
        <v>29</v>
      </c>
      <c r="M236" s="25">
        <v>1</v>
      </c>
      <c r="N236" s="43" t="s">
        <v>31</v>
      </c>
      <c r="O236" s="25">
        <f t="shared" si="28"/>
        <v>1</v>
      </c>
      <c r="P236" s="25">
        <f t="shared" si="29"/>
        <v>1</v>
      </c>
      <c r="Q236" s="28">
        <v>73</v>
      </c>
      <c r="R236" s="29">
        <v>4</v>
      </c>
      <c r="S236" s="18">
        <f t="shared" si="30"/>
        <v>18.25</v>
      </c>
      <c r="T236" s="28">
        <v>3.81</v>
      </c>
      <c r="U236" s="26" t="s">
        <v>31</v>
      </c>
      <c r="V236" s="26" t="s">
        <v>31</v>
      </c>
      <c r="W236" s="17" t="str">
        <f t="shared" si="31"/>
        <v>n/a</v>
      </c>
      <c r="X236" s="30" t="s">
        <v>31</v>
      </c>
      <c r="Y236" s="17" t="str">
        <f t="shared" si="32"/>
        <v>n/a</v>
      </c>
      <c r="Z236" s="17">
        <v>78</v>
      </c>
      <c r="AA236" s="17">
        <f t="shared" si="33"/>
        <v>78</v>
      </c>
      <c r="AB236" s="31" t="s">
        <v>32</v>
      </c>
    </row>
    <row r="237" spans="2:28" x14ac:dyDescent="0.3">
      <c r="B237" s="74" t="s">
        <v>843</v>
      </c>
      <c r="C237" s="20" t="str">
        <f t="shared" si="21"/>
        <v>Freight Loco 20/3 Other</v>
      </c>
      <c r="D237" s="21" t="s">
        <v>4</v>
      </c>
      <c r="E237" s="21" t="s">
        <v>29</v>
      </c>
      <c r="F237" s="22" t="s">
        <v>339</v>
      </c>
      <c r="G237" s="21" t="s">
        <v>333</v>
      </c>
      <c r="H237" s="23"/>
      <c r="I237" s="24"/>
      <c r="J237" s="25" t="s">
        <v>31</v>
      </c>
      <c r="K237" s="26">
        <v>0</v>
      </c>
      <c r="L237" s="27" t="s">
        <v>29</v>
      </c>
      <c r="M237" s="25">
        <v>1</v>
      </c>
      <c r="N237" s="43" t="s">
        <v>31</v>
      </c>
      <c r="O237" s="25">
        <f t="shared" si="28"/>
        <v>1</v>
      </c>
      <c r="P237" s="25">
        <f t="shared" si="29"/>
        <v>1</v>
      </c>
      <c r="Q237" s="28">
        <v>73</v>
      </c>
      <c r="R237" s="29">
        <v>4</v>
      </c>
      <c r="S237" s="18">
        <f t="shared" si="30"/>
        <v>18.25</v>
      </c>
      <c r="T237" s="28">
        <v>3.81</v>
      </c>
      <c r="U237" s="26" t="s">
        <v>31</v>
      </c>
      <c r="V237" s="26" t="s">
        <v>31</v>
      </c>
      <c r="W237" s="17" t="str">
        <f t="shared" si="31"/>
        <v>n/a</v>
      </c>
      <c r="X237" s="30" t="s">
        <v>31</v>
      </c>
      <c r="Y237" s="17" t="str">
        <f t="shared" si="32"/>
        <v>n/a</v>
      </c>
      <c r="Z237" s="17">
        <v>25</v>
      </c>
      <c r="AA237" s="17">
        <f t="shared" si="33"/>
        <v>25</v>
      </c>
      <c r="AB237" s="31" t="s">
        <v>32</v>
      </c>
    </row>
    <row r="238" spans="2:28" ht="36" x14ac:dyDescent="0.3">
      <c r="B238" s="74" t="s">
        <v>843</v>
      </c>
      <c r="C238" s="20" t="str">
        <f t="shared" si="21"/>
        <v>Freight Loco 20/3 Steel</v>
      </c>
      <c r="D238" s="21" t="s">
        <v>4</v>
      </c>
      <c r="E238" s="21" t="s">
        <v>29</v>
      </c>
      <c r="F238" s="22" t="s">
        <v>339</v>
      </c>
      <c r="G238" s="21" t="s">
        <v>342</v>
      </c>
      <c r="H238" s="23" t="s">
        <v>340</v>
      </c>
      <c r="I238" s="23"/>
      <c r="J238" s="25" t="s">
        <v>31</v>
      </c>
      <c r="K238" s="26">
        <v>0</v>
      </c>
      <c r="L238" s="27" t="s">
        <v>29</v>
      </c>
      <c r="M238" s="25">
        <v>1</v>
      </c>
      <c r="N238" s="43" t="s">
        <v>31</v>
      </c>
      <c r="O238" s="25">
        <f t="shared" si="28"/>
        <v>1</v>
      </c>
      <c r="P238" s="25">
        <f t="shared" si="29"/>
        <v>1</v>
      </c>
      <c r="Q238" s="28">
        <v>73</v>
      </c>
      <c r="R238" s="29">
        <v>4</v>
      </c>
      <c r="S238" s="18">
        <f t="shared" si="30"/>
        <v>18.25</v>
      </c>
      <c r="T238" s="28">
        <v>3.81</v>
      </c>
      <c r="U238" s="26" t="s">
        <v>31</v>
      </c>
      <c r="V238" s="26" t="s">
        <v>31</v>
      </c>
      <c r="W238" s="17" t="str">
        <f t="shared" si="31"/>
        <v>n/a</v>
      </c>
      <c r="X238" s="30" t="s">
        <v>31</v>
      </c>
      <c r="Y238" s="17" t="str">
        <f t="shared" si="32"/>
        <v>n/a</v>
      </c>
      <c r="Z238" s="17">
        <v>25</v>
      </c>
      <c r="AA238" s="17">
        <f t="shared" si="33"/>
        <v>25</v>
      </c>
      <c r="AB238" s="31" t="s">
        <v>32</v>
      </c>
    </row>
    <row r="239" spans="2:28" x14ac:dyDescent="0.3">
      <c r="B239" s="74" t="s">
        <v>843</v>
      </c>
      <c r="C239" s="20" t="str">
        <f t="shared" si="21"/>
        <v>Freight Loco 20/9 Construction Materials</v>
      </c>
      <c r="D239" s="21" t="s">
        <v>4</v>
      </c>
      <c r="E239" s="21" t="s">
        <v>29</v>
      </c>
      <c r="F239" s="22" t="s">
        <v>343</v>
      </c>
      <c r="G239" s="21" t="s">
        <v>331</v>
      </c>
      <c r="H239" s="23"/>
      <c r="I239" s="24"/>
      <c r="J239" s="25" t="s">
        <v>31</v>
      </c>
      <c r="K239" s="26">
        <v>0</v>
      </c>
      <c r="L239" s="27" t="s">
        <v>29</v>
      </c>
      <c r="M239" s="25">
        <v>1</v>
      </c>
      <c r="N239" s="43" t="s">
        <v>31</v>
      </c>
      <c r="O239" s="25">
        <f t="shared" si="28"/>
        <v>1</v>
      </c>
      <c r="P239" s="25">
        <f t="shared" si="29"/>
        <v>1</v>
      </c>
      <c r="Q239" s="28">
        <v>73</v>
      </c>
      <c r="R239" s="29">
        <v>4</v>
      </c>
      <c r="S239" s="18">
        <f t="shared" si="30"/>
        <v>18.25</v>
      </c>
      <c r="T239" s="28">
        <v>3.81</v>
      </c>
      <c r="U239" s="26" t="s">
        <v>31</v>
      </c>
      <c r="V239" s="26" t="s">
        <v>31</v>
      </c>
      <c r="W239" s="17" t="str">
        <f t="shared" si="31"/>
        <v>n/a</v>
      </c>
      <c r="X239" s="30" t="s">
        <v>31</v>
      </c>
      <c r="Y239" s="17" t="str">
        <f t="shared" si="32"/>
        <v>n/a</v>
      </c>
      <c r="Z239" s="17">
        <v>29</v>
      </c>
      <c r="AA239" s="17">
        <f t="shared" si="33"/>
        <v>29</v>
      </c>
      <c r="AB239" s="31" t="s">
        <v>32</v>
      </c>
    </row>
    <row r="240" spans="2:28" x14ac:dyDescent="0.3">
      <c r="B240" s="74" t="s">
        <v>843</v>
      </c>
      <c r="C240" s="20" t="str">
        <f t="shared" si="21"/>
        <v>Freight Loco 20/9 Other</v>
      </c>
      <c r="D240" s="21" t="s">
        <v>4</v>
      </c>
      <c r="E240" s="21" t="s">
        <v>29</v>
      </c>
      <c r="F240" s="22" t="s">
        <v>343</v>
      </c>
      <c r="G240" s="21" t="s">
        <v>333</v>
      </c>
      <c r="H240" s="23"/>
      <c r="I240" s="24"/>
      <c r="J240" s="25" t="s">
        <v>31</v>
      </c>
      <c r="K240" s="26">
        <v>0</v>
      </c>
      <c r="L240" s="27" t="s">
        <v>29</v>
      </c>
      <c r="M240" s="25">
        <v>1</v>
      </c>
      <c r="N240" s="43" t="s">
        <v>31</v>
      </c>
      <c r="O240" s="25">
        <f t="shared" si="28"/>
        <v>1</v>
      </c>
      <c r="P240" s="25">
        <f t="shared" si="29"/>
        <v>1</v>
      </c>
      <c r="Q240" s="28">
        <v>73</v>
      </c>
      <c r="R240" s="29">
        <v>4</v>
      </c>
      <c r="S240" s="18">
        <f t="shared" si="30"/>
        <v>18.25</v>
      </c>
      <c r="T240" s="28">
        <v>3.81</v>
      </c>
      <c r="U240" s="26" t="s">
        <v>31</v>
      </c>
      <c r="V240" s="26" t="s">
        <v>31</v>
      </c>
      <c r="W240" s="17" t="str">
        <f t="shared" si="31"/>
        <v>n/a</v>
      </c>
      <c r="X240" s="30" t="s">
        <v>31</v>
      </c>
      <c r="Y240" s="17" t="str">
        <f t="shared" si="32"/>
        <v>n/a</v>
      </c>
      <c r="Z240" s="17">
        <v>25</v>
      </c>
      <c r="AA240" s="17">
        <f t="shared" si="33"/>
        <v>25</v>
      </c>
      <c r="AB240" s="31" t="s">
        <v>32</v>
      </c>
    </row>
    <row r="241" spans="2:28" x14ac:dyDescent="0.3">
      <c r="B241" s="74" t="s">
        <v>843</v>
      </c>
      <c r="C241" s="20" t="str">
        <f t="shared" si="21"/>
        <v>Freight Loco 26/1 Other</v>
      </c>
      <c r="D241" s="21" t="s">
        <v>4</v>
      </c>
      <c r="E241" s="21" t="s">
        <v>29</v>
      </c>
      <c r="F241" s="22" t="s">
        <v>344</v>
      </c>
      <c r="G241" s="21" t="s">
        <v>333</v>
      </c>
      <c r="H241" s="23"/>
      <c r="I241" s="24"/>
      <c r="J241" s="25" t="s">
        <v>31</v>
      </c>
      <c r="K241" s="26">
        <v>0</v>
      </c>
      <c r="L241" s="27" t="s">
        <v>29</v>
      </c>
      <c r="M241" s="25">
        <v>1</v>
      </c>
      <c r="N241" s="43" t="s">
        <v>31</v>
      </c>
      <c r="O241" s="25">
        <f t="shared" si="28"/>
        <v>1</v>
      </c>
      <c r="P241" s="25">
        <f t="shared" si="29"/>
        <v>1</v>
      </c>
      <c r="Q241" s="28">
        <v>73</v>
      </c>
      <c r="R241" s="29">
        <v>4</v>
      </c>
      <c r="S241" s="18">
        <f t="shared" si="30"/>
        <v>18.25</v>
      </c>
      <c r="T241" s="28">
        <v>3.5</v>
      </c>
      <c r="U241" s="26" t="s">
        <v>31</v>
      </c>
      <c r="V241" s="26" t="s">
        <v>31</v>
      </c>
      <c r="W241" s="17" t="str">
        <f t="shared" si="31"/>
        <v>n/a</v>
      </c>
      <c r="X241" s="30" t="s">
        <v>31</v>
      </c>
      <c r="Y241" s="17" t="str">
        <f t="shared" si="32"/>
        <v>n/a</v>
      </c>
      <c r="Z241" s="17">
        <v>25</v>
      </c>
      <c r="AA241" s="17">
        <f t="shared" si="33"/>
        <v>25</v>
      </c>
      <c r="AB241" s="31" t="s">
        <v>32</v>
      </c>
    </row>
    <row r="242" spans="2:28" x14ac:dyDescent="0.3">
      <c r="B242" s="74" t="s">
        <v>843</v>
      </c>
      <c r="C242" s="20" t="str">
        <f t="shared" si="21"/>
        <v>Freight Loco 31/1 Construction Materials</v>
      </c>
      <c r="D242" s="21" t="s">
        <v>4</v>
      </c>
      <c r="E242" s="21" t="s">
        <v>29</v>
      </c>
      <c r="F242" s="22" t="s">
        <v>33</v>
      </c>
      <c r="G242" s="21" t="s">
        <v>331</v>
      </c>
      <c r="H242" s="23"/>
      <c r="I242" s="24"/>
      <c r="J242" s="25" t="s">
        <v>31</v>
      </c>
      <c r="K242" s="26">
        <v>0</v>
      </c>
      <c r="L242" s="27" t="s">
        <v>29</v>
      </c>
      <c r="M242" s="25">
        <v>1</v>
      </c>
      <c r="N242" s="43" t="s">
        <v>31</v>
      </c>
      <c r="O242" s="25">
        <f t="shared" si="28"/>
        <v>1</v>
      </c>
      <c r="P242" s="25">
        <f t="shared" si="29"/>
        <v>1</v>
      </c>
      <c r="Q242" s="28">
        <v>107</v>
      </c>
      <c r="R242" s="29">
        <v>6</v>
      </c>
      <c r="S242" s="18">
        <f t="shared" si="30"/>
        <v>17.833333333333332</v>
      </c>
      <c r="T242" s="28">
        <v>3.37</v>
      </c>
      <c r="U242" s="26" t="s">
        <v>31</v>
      </c>
      <c r="V242" s="26" t="s">
        <v>31</v>
      </c>
      <c r="W242" s="17" t="str">
        <f t="shared" si="31"/>
        <v>n/a</v>
      </c>
      <c r="X242" s="30" t="s">
        <v>31</v>
      </c>
      <c r="Y242" s="17" t="str">
        <f t="shared" si="32"/>
        <v>n/a</v>
      </c>
      <c r="Z242" s="17">
        <v>29</v>
      </c>
      <c r="AA242" s="17">
        <f t="shared" si="33"/>
        <v>29</v>
      </c>
      <c r="AB242" s="31" t="s">
        <v>34</v>
      </c>
    </row>
    <row r="243" spans="2:28" x14ac:dyDescent="0.3">
      <c r="B243" s="74" t="s">
        <v>843</v>
      </c>
      <c r="C243" s="20" t="str">
        <f t="shared" si="21"/>
        <v>Freight Loco 31/1 Other</v>
      </c>
      <c r="D243" s="21" t="s">
        <v>4</v>
      </c>
      <c r="E243" s="21" t="s">
        <v>29</v>
      </c>
      <c r="F243" s="22" t="s">
        <v>33</v>
      </c>
      <c r="G243" s="21" t="s">
        <v>333</v>
      </c>
      <c r="H243" s="23"/>
      <c r="I243" s="24"/>
      <c r="J243" s="25" t="s">
        <v>31</v>
      </c>
      <c r="K243" s="26">
        <v>0</v>
      </c>
      <c r="L243" s="27" t="s">
        <v>29</v>
      </c>
      <c r="M243" s="25">
        <v>1</v>
      </c>
      <c r="N243" s="43" t="s">
        <v>31</v>
      </c>
      <c r="O243" s="25">
        <f t="shared" si="28"/>
        <v>1</v>
      </c>
      <c r="P243" s="25">
        <f t="shared" si="29"/>
        <v>1</v>
      </c>
      <c r="Q243" s="28">
        <v>107</v>
      </c>
      <c r="R243" s="29">
        <v>6</v>
      </c>
      <c r="S243" s="18">
        <f t="shared" si="30"/>
        <v>17.833333333333332</v>
      </c>
      <c r="T243" s="28">
        <v>3.37</v>
      </c>
      <c r="U243" s="26" t="s">
        <v>31</v>
      </c>
      <c r="V243" s="26" t="s">
        <v>31</v>
      </c>
      <c r="W243" s="17" t="str">
        <f t="shared" si="31"/>
        <v>n/a</v>
      </c>
      <c r="X243" s="30" t="s">
        <v>31</v>
      </c>
      <c r="Y243" s="17" t="str">
        <f t="shared" si="32"/>
        <v>n/a</v>
      </c>
      <c r="Z243" s="17">
        <v>25</v>
      </c>
      <c r="AA243" s="17">
        <f t="shared" si="33"/>
        <v>25</v>
      </c>
      <c r="AB243" s="31" t="s">
        <v>34</v>
      </c>
    </row>
    <row r="244" spans="2:28" x14ac:dyDescent="0.3">
      <c r="B244" s="74" t="s">
        <v>843</v>
      </c>
      <c r="C244" s="20" t="str">
        <f t="shared" si="21"/>
        <v>Freight Loco 31/4 Other</v>
      </c>
      <c r="D244" s="21" t="s">
        <v>4</v>
      </c>
      <c r="E244" s="21" t="s">
        <v>29</v>
      </c>
      <c r="F244" s="22" t="s">
        <v>345</v>
      </c>
      <c r="G244" s="21" t="s">
        <v>333</v>
      </c>
      <c r="H244" s="23"/>
      <c r="I244" s="24"/>
      <c r="J244" s="25" t="s">
        <v>31</v>
      </c>
      <c r="K244" s="26">
        <v>0</v>
      </c>
      <c r="L244" s="27" t="s">
        <v>29</v>
      </c>
      <c r="M244" s="25">
        <v>1</v>
      </c>
      <c r="N244" s="43" t="s">
        <v>31</v>
      </c>
      <c r="O244" s="25">
        <f t="shared" si="28"/>
        <v>1</v>
      </c>
      <c r="P244" s="25">
        <f t="shared" si="29"/>
        <v>1</v>
      </c>
      <c r="Q244" s="28">
        <v>107</v>
      </c>
      <c r="R244" s="29">
        <v>6</v>
      </c>
      <c r="S244" s="18">
        <f t="shared" si="30"/>
        <v>17.833333333333332</v>
      </c>
      <c r="T244" s="28">
        <v>3.37</v>
      </c>
      <c r="U244" s="26" t="s">
        <v>31</v>
      </c>
      <c r="V244" s="26" t="s">
        <v>31</v>
      </c>
      <c r="W244" s="17" t="str">
        <f t="shared" si="31"/>
        <v>n/a</v>
      </c>
      <c r="X244" s="30" t="s">
        <v>31</v>
      </c>
      <c r="Y244" s="17" t="str">
        <f t="shared" si="32"/>
        <v>n/a</v>
      </c>
      <c r="Z244" s="17">
        <v>25</v>
      </c>
      <c r="AA244" s="17">
        <f t="shared" si="33"/>
        <v>25</v>
      </c>
      <c r="AB244" s="31" t="s">
        <v>34</v>
      </c>
    </row>
    <row r="245" spans="2:28" x14ac:dyDescent="0.3">
      <c r="B245" s="74" t="s">
        <v>843</v>
      </c>
      <c r="C245" s="20" t="str">
        <f t="shared" si="21"/>
        <v>Freight Loco 33/0 Other</v>
      </c>
      <c r="D245" s="21" t="s">
        <v>4</v>
      </c>
      <c r="E245" s="21" t="s">
        <v>29</v>
      </c>
      <c r="F245" s="22" t="s">
        <v>346</v>
      </c>
      <c r="G245" s="21" t="s">
        <v>333</v>
      </c>
      <c r="H245" s="23"/>
      <c r="I245" s="24"/>
      <c r="J245" s="25" t="s">
        <v>31</v>
      </c>
      <c r="K245" s="26">
        <v>0</v>
      </c>
      <c r="L245" s="27" t="s">
        <v>29</v>
      </c>
      <c r="M245" s="25">
        <v>1</v>
      </c>
      <c r="N245" s="43" t="s">
        <v>31</v>
      </c>
      <c r="O245" s="25">
        <f t="shared" si="28"/>
        <v>1</v>
      </c>
      <c r="P245" s="25">
        <f t="shared" si="29"/>
        <v>1</v>
      </c>
      <c r="Q245" s="28">
        <v>76</v>
      </c>
      <c r="R245" s="29">
        <v>4</v>
      </c>
      <c r="S245" s="18">
        <f t="shared" si="30"/>
        <v>19</v>
      </c>
      <c r="T245" s="28">
        <v>3.5</v>
      </c>
      <c r="U245" s="26" t="s">
        <v>31</v>
      </c>
      <c r="V245" s="26" t="s">
        <v>31</v>
      </c>
      <c r="W245" s="17" t="str">
        <f t="shared" si="31"/>
        <v>n/a</v>
      </c>
      <c r="X245" s="30" t="s">
        <v>31</v>
      </c>
      <c r="Y245" s="17" t="str">
        <f t="shared" si="32"/>
        <v>n/a</v>
      </c>
      <c r="Z245" s="17">
        <v>25</v>
      </c>
      <c r="AA245" s="17">
        <f t="shared" si="33"/>
        <v>25</v>
      </c>
      <c r="AB245" s="31" t="s">
        <v>32</v>
      </c>
    </row>
    <row r="246" spans="2:28" x14ac:dyDescent="0.3">
      <c r="B246" s="74" t="s">
        <v>843</v>
      </c>
      <c r="C246" s="20" t="str">
        <f t="shared" si="21"/>
        <v>Freight Loco 33/2 Other</v>
      </c>
      <c r="D246" s="21" t="s">
        <v>4</v>
      </c>
      <c r="E246" s="21" t="s">
        <v>29</v>
      </c>
      <c r="F246" s="22" t="s">
        <v>35</v>
      </c>
      <c r="G246" s="21" t="s">
        <v>333</v>
      </c>
      <c r="H246" s="23"/>
      <c r="I246" s="24"/>
      <c r="J246" s="25" t="s">
        <v>31</v>
      </c>
      <c r="K246" s="26">
        <v>0</v>
      </c>
      <c r="L246" s="27" t="s">
        <v>29</v>
      </c>
      <c r="M246" s="25">
        <v>1</v>
      </c>
      <c r="N246" s="43" t="s">
        <v>31</v>
      </c>
      <c r="O246" s="25">
        <f t="shared" si="28"/>
        <v>1</v>
      </c>
      <c r="P246" s="25">
        <f t="shared" si="29"/>
        <v>1</v>
      </c>
      <c r="Q246" s="28">
        <v>76</v>
      </c>
      <c r="R246" s="29">
        <v>6</v>
      </c>
      <c r="S246" s="18">
        <f t="shared" si="30"/>
        <v>12.666666666666666</v>
      </c>
      <c r="T246" s="28">
        <v>3.5</v>
      </c>
      <c r="U246" s="26" t="s">
        <v>31</v>
      </c>
      <c r="V246" s="26" t="s">
        <v>31</v>
      </c>
      <c r="W246" s="17" t="str">
        <f t="shared" si="31"/>
        <v>n/a</v>
      </c>
      <c r="X246" s="30" t="s">
        <v>31</v>
      </c>
      <c r="Y246" s="17" t="str">
        <f t="shared" si="32"/>
        <v>n/a</v>
      </c>
      <c r="Z246" s="17">
        <v>25</v>
      </c>
      <c r="AA246" s="17">
        <f t="shared" si="33"/>
        <v>25</v>
      </c>
      <c r="AB246" s="31" t="s">
        <v>32</v>
      </c>
    </row>
    <row r="247" spans="2:28" x14ac:dyDescent="0.3">
      <c r="B247" s="74" t="s">
        <v>843</v>
      </c>
      <c r="C247" s="20" t="str">
        <f t="shared" si="21"/>
        <v>Freight Loco 37/0 Construction Materials</v>
      </c>
      <c r="D247" s="21" t="s">
        <v>4</v>
      </c>
      <c r="E247" s="21" t="s">
        <v>29</v>
      </c>
      <c r="F247" s="22" t="s">
        <v>347</v>
      </c>
      <c r="G247" s="21" t="s">
        <v>331</v>
      </c>
      <c r="H247" s="23"/>
      <c r="I247" s="24"/>
      <c r="J247" s="25" t="s">
        <v>31</v>
      </c>
      <c r="K247" s="26">
        <v>0</v>
      </c>
      <c r="L247" s="27" t="s">
        <v>29</v>
      </c>
      <c r="M247" s="25">
        <v>1</v>
      </c>
      <c r="N247" s="43" t="s">
        <v>31</v>
      </c>
      <c r="O247" s="25">
        <f t="shared" si="28"/>
        <v>1</v>
      </c>
      <c r="P247" s="25">
        <f t="shared" si="29"/>
        <v>1</v>
      </c>
      <c r="Q247" s="28">
        <v>105</v>
      </c>
      <c r="R247" s="29">
        <v>6</v>
      </c>
      <c r="S247" s="18">
        <f t="shared" si="30"/>
        <v>17.5</v>
      </c>
      <c r="T247" s="28">
        <v>3.238</v>
      </c>
      <c r="U247" s="26" t="s">
        <v>31</v>
      </c>
      <c r="V247" s="26" t="s">
        <v>31</v>
      </c>
      <c r="W247" s="17" t="str">
        <f t="shared" si="31"/>
        <v>n/a</v>
      </c>
      <c r="X247" s="30" t="s">
        <v>31</v>
      </c>
      <c r="Y247" s="17" t="str">
        <f t="shared" si="32"/>
        <v>n/a</v>
      </c>
      <c r="Z247" s="17">
        <v>29</v>
      </c>
      <c r="AA247" s="17">
        <f t="shared" si="33"/>
        <v>29</v>
      </c>
      <c r="AB247" s="31" t="s">
        <v>34</v>
      </c>
    </row>
    <row r="248" spans="2:28" x14ac:dyDescent="0.3">
      <c r="B248" s="74" t="s">
        <v>843</v>
      </c>
      <c r="C248" s="20" t="str">
        <f t="shared" si="21"/>
        <v>Freight Loco 37/0 Domestic Automotive</v>
      </c>
      <c r="D248" s="21" t="s">
        <v>4</v>
      </c>
      <c r="E248" s="21" t="s">
        <v>29</v>
      </c>
      <c r="F248" s="22" t="s">
        <v>347</v>
      </c>
      <c r="G248" s="21" t="s">
        <v>348</v>
      </c>
      <c r="H248" s="23"/>
      <c r="I248" s="24"/>
      <c r="J248" s="25" t="s">
        <v>31</v>
      </c>
      <c r="K248" s="26">
        <v>0</v>
      </c>
      <c r="L248" s="27" t="s">
        <v>29</v>
      </c>
      <c r="M248" s="25">
        <v>1</v>
      </c>
      <c r="N248" s="43" t="s">
        <v>31</v>
      </c>
      <c r="O248" s="25">
        <f t="shared" si="28"/>
        <v>1</v>
      </c>
      <c r="P248" s="25">
        <f t="shared" si="29"/>
        <v>1</v>
      </c>
      <c r="Q248" s="28">
        <v>105</v>
      </c>
      <c r="R248" s="29">
        <v>6</v>
      </c>
      <c r="S248" s="18">
        <f t="shared" si="30"/>
        <v>17.5</v>
      </c>
      <c r="T248" s="28">
        <v>3.238</v>
      </c>
      <c r="U248" s="26" t="s">
        <v>31</v>
      </c>
      <c r="V248" s="26" t="s">
        <v>31</v>
      </c>
      <c r="W248" s="17" t="str">
        <f t="shared" si="31"/>
        <v>n/a</v>
      </c>
      <c r="X248" s="30" t="s">
        <v>31</v>
      </c>
      <c r="Y248" s="17" t="str">
        <f t="shared" si="32"/>
        <v>n/a</v>
      </c>
      <c r="Z248" s="17">
        <v>25</v>
      </c>
      <c r="AA248" s="17">
        <f t="shared" si="33"/>
        <v>25</v>
      </c>
      <c r="AB248" s="31" t="s">
        <v>34</v>
      </c>
    </row>
    <row r="249" spans="2:28" x14ac:dyDescent="0.3">
      <c r="B249" s="74" t="s">
        <v>843</v>
      </c>
      <c r="C249" s="20" t="str">
        <f t="shared" si="21"/>
        <v>Freight Loco 37/0 Domestic Intermodal</v>
      </c>
      <c r="D249" s="21" t="s">
        <v>4</v>
      </c>
      <c r="E249" s="21" t="s">
        <v>29</v>
      </c>
      <c r="F249" s="22" t="s">
        <v>347</v>
      </c>
      <c r="G249" s="21" t="s">
        <v>332</v>
      </c>
      <c r="H249" s="23"/>
      <c r="I249" s="24"/>
      <c r="J249" s="25" t="s">
        <v>31</v>
      </c>
      <c r="K249" s="26">
        <v>0</v>
      </c>
      <c r="L249" s="27" t="s">
        <v>29</v>
      </c>
      <c r="M249" s="25">
        <v>1</v>
      </c>
      <c r="N249" s="43" t="s">
        <v>31</v>
      </c>
      <c r="O249" s="25">
        <f t="shared" si="28"/>
        <v>1</v>
      </c>
      <c r="P249" s="25">
        <f t="shared" si="29"/>
        <v>1</v>
      </c>
      <c r="Q249" s="28">
        <v>105</v>
      </c>
      <c r="R249" s="29">
        <v>6</v>
      </c>
      <c r="S249" s="18">
        <f t="shared" si="30"/>
        <v>17.5</v>
      </c>
      <c r="T249" s="28">
        <v>3.238</v>
      </c>
      <c r="U249" s="26" t="s">
        <v>31</v>
      </c>
      <c r="V249" s="26" t="s">
        <v>31</v>
      </c>
      <c r="W249" s="17" t="str">
        <f t="shared" si="31"/>
        <v>n/a</v>
      </c>
      <c r="X249" s="30" t="s">
        <v>31</v>
      </c>
      <c r="Y249" s="17" t="str">
        <f t="shared" si="32"/>
        <v>n/a</v>
      </c>
      <c r="Z249" s="17">
        <v>33</v>
      </c>
      <c r="AA249" s="17">
        <f t="shared" si="33"/>
        <v>33</v>
      </c>
      <c r="AB249" s="31" t="s">
        <v>34</v>
      </c>
    </row>
    <row r="250" spans="2:28" x14ac:dyDescent="0.3">
      <c r="B250" s="74" t="s">
        <v>843</v>
      </c>
      <c r="C250" s="20" t="str">
        <f t="shared" si="21"/>
        <v>Freight Loco 37/0 Enterprise</v>
      </c>
      <c r="D250" s="21" t="s">
        <v>4</v>
      </c>
      <c r="E250" s="21" t="s">
        <v>29</v>
      </c>
      <c r="F250" s="22" t="s">
        <v>347</v>
      </c>
      <c r="G250" s="21" t="s">
        <v>338</v>
      </c>
      <c r="H250" s="23"/>
      <c r="I250" s="24"/>
      <c r="J250" s="25" t="s">
        <v>31</v>
      </c>
      <c r="K250" s="26">
        <v>0</v>
      </c>
      <c r="L250" s="27" t="s">
        <v>29</v>
      </c>
      <c r="M250" s="25">
        <v>1</v>
      </c>
      <c r="N250" s="43" t="s">
        <v>31</v>
      </c>
      <c r="O250" s="25">
        <f t="shared" si="28"/>
        <v>1</v>
      </c>
      <c r="P250" s="25">
        <f t="shared" si="29"/>
        <v>1</v>
      </c>
      <c r="Q250" s="28">
        <v>105</v>
      </c>
      <c r="R250" s="29">
        <v>6</v>
      </c>
      <c r="S250" s="18">
        <f t="shared" si="30"/>
        <v>17.5</v>
      </c>
      <c r="T250" s="28">
        <v>3.238</v>
      </c>
      <c r="U250" s="26" t="s">
        <v>31</v>
      </c>
      <c r="V250" s="26" t="s">
        <v>31</v>
      </c>
      <c r="W250" s="17" t="str">
        <f t="shared" si="31"/>
        <v>n/a</v>
      </c>
      <c r="X250" s="30" t="s">
        <v>31</v>
      </c>
      <c r="Y250" s="17" t="str">
        <f t="shared" si="32"/>
        <v>n/a</v>
      </c>
      <c r="Z250" s="17">
        <v>27</v>
      </c>
      <c r="AA250" s="17">
        <f t="shared" si="33"/>
        <v>27</v>
      </c>
      <c r="AB250" s="31" t="s">
        <v>34</v>
      </c>
    </row>
    <row r="251" spans="2:28" x14ac:dyDescent="0.3">
      <c r="B251" s="74" t="s">
        <v>843</v>
      </c>
      <c r="C251" s="20" t="str">
        <f t="shared" si="21"/>
        <v>Freight Loco 37/0 European Intermodal</v>
      </c>
      <c r="D251" s="21" t="s">
        <v>4</v>
      </c>
      <c r="E251" s="21" t="s">
        <v>29</v>
      </c>
      <c r="F251" s="22" t="s">
        <v>347</v>
      </c>
      <c r="G251" s="21" t="s">
        <v>349</v>
      </c>
      <c r="H251" s="23"/>
      <c r="I251" s="24"/>
      <c r="J251" s="25" t="s">
        <v>31</v>
      </c>
      <c r="K251" s="26">
        <v>0</v>
      </c>
      <c r="L251" s="27" t="s">
        <v>29</v>
      </c>
      <c r="M251" s="25">
        <v>1</v>
      </c>
      <c r="N251" s="43" t="s">
        <v>31</v>
      </c>
      <c r="O251" s="25">
        <f t="shared" si="28"/>
        <v>1</v>
      </c>
      <c r="P251" s="25">
        <f t="shared" si="29"/>
        <v>1</v>
      </c>
      <c r="Q251" s="28">
        <v>105</v>
      </c>
      <c r="R251" s="29">
        <v>6</v>
      </c>
      <c r="S251" s="18">
        <f t="shared" si="30"/>
        <v>17.5</v>
      </c>
      <c r="T251" s="28">
        <v>3.238</v>
      </c>
      <c r="U251" s="26" t="s">
        <v>31</v>
      </c>
      <c r="V251" s="26" t="s">
        <v>31</v>
      </c>
      <c r="W251" s="17" t="str">
        <f t="shared" si="31"/>
        <v>n/a</v>
      </c>
      <c r="X251" s="30" t="s">
        <v>31</v>
      </c>
      <c r="Y251" s="17" t="str">
        <f t="shared" si="32"/>
        <v>n/a</v>
      </c>
      <c r="Z251" s="17">
        <v>38</v>
      </c>
      <c r="AA251" s="17">
        <f t="shared" si="33"/>
        <v>38</v>
      </c>
      <c r="AB251" s="31" t="s">
        <v>34</v>
      </c>
    </row>
    <row r="252" spans="2:28" x14ac:dyDescent="0.3">
      <c r="B252" s="74" t="s">
        <v>843</v>
      </c>
      <c r="C252" s="20" t="str">
        <f t="shared" si="21"/>
        <v>Freight Loco 37/0 General Merchandise</v>
      </c>
      <c r="D252" s="21" t="s">
        <v>4</v>
      </c>
      <c r="E252" s="21" t="s">
        <v>29</v>
      </c>
      <c r="F252" s="22" t="s">
        <v>347</v>
      </c>
      <c r="G252" s="21" t="s">
        <v>350</v>
      </c>
      <c r="H252" s="23"/>
      <c r="I252" s="24"/>
      <c r="J252" s="25" t="s">
        <v>31</v>
      </c>
      <c r="K252" s="26">
        <v>0</v>
      </c>
      <c r="L252" s="27" t="s">
        <v>29</v>
      </c>
      <c r="M252" s="25">
        <v>1</v>
      </c>
      <c r="N252" s="43" t="s">
        <v>31</v>
      </c>
      <c r="O252" s="25">
        <f t="shared" si="28"/>
        <v>1</v>
      </c>
      <c r="P252" s="25">
        <f t="shared" si="29"/>
        <v>1</v>
      </c>
      <c r="Q252" s="28">
        <v>105</v>
      </c>
      <c r="R252" s="29">
        <v>6</v>
      </c>
      <c r="S252" s="18">
        <f t="shared" si="30"/>
        <v>17.5</v>
      </c>
      <c r="T252" s="28">
        <v>3.238</v>
      </c>
      <c r="U252" s="26" t="s">
        <v>31</v>
      </c>
      <c r="V252" s="26" t="s">
        <v>31</v>
      </c>
      <c r="W252" s="17" t="str">
        <f t="shared" si="31"/>
        <v>n/a</v>
      </c>
      <c r="X252" s="30" t="s">
        <v>31</v>
      </c>
      <c r="Y252" s="17" t="str">
        <f t="shared" si="32"/>
        <v>n/a</v>
      </c>
      <c r="Z252" s="17">
        <v>30</v>
      </c>
      <c r="AA252" s="17">
        <f t="shared" si="33"/>
        <v>30</v>
      </c>
      <c r="AB252" s="31" t="s">
        <v>34</v>
      </c>
    </row>
    <row r="253" spans="2:28" x14ac:dyDescent="0.3">
      <c r="B253" s="74" t="s">
        <v>843</v>
      </c>
      <c r="C253" s="20" t="str">
        <f t="shared" si="21"/>
        <v>Freight Loco 37/0 Other</v>
      </c>
      <c r="D253" s="21" t="s">
        <v>4</v>
      </c>
      <c r="E253" s="21" t="s">
        <v>29</v>
      </c>
      <c r="F253" s="22" t="s">
        <v>347</v>
      </c>
      <c r="G253" s="21" t="s">
        <v>333</v>
      </c>
      <c r="H253" s="23"/>
      <c r="I253" s="24"/>
      <c r="J253" s="25" t="s">
        <v>31</v>
      </c>
      <c r="K253" s="26">
        <v>0</v>
      </c>
      <c r="L253" s="27" t="s">
        <v>29</v>
      </c>
      <c r="M253" s="25">
        <v>1</v>
      </c>
      <c r="N253" s="43" t="s">
        <v>31</v>
      </c>
      <c r="O253" s="25">
        <f t="shared" si="28"/>
        <v>1</v>
      </c>
      <c r="P253" s="25">
        <f t="shared" si="29"/>
        <v>1</v>
      </c>
      <c r="Q253" s="28">
        <v>105</v>
      </c>
      <c r="R253" s="29">
        <v>6</v>
      </c>
      <c r="S253" s="18">
        <f t="shared" si="30"/>
        <v>17.5</v>
      </c>
      <c r="T253" s="28">
        <v>3.238</v>
      </c>
      <c r="U253" s="26" t="s">
        <v>31</v>
      </c>
      <c r="V253" s="26" t="s">
        <v>31</v>
      </c>
      <c r="W253" s="17" t="str">
        <f t="shared" si="31"/>
        <v>n/a</v>
      </c>
      <c r="X253" s="30" t="s">
        <v>31</v>
      </c>
      <c r="Y253" s="17" t="str">
        <f t="shared" si="32"/>
        <v>n/a</v>
      </c>
      <c r="Z253" s="17">
        <v>25</v>
      </c>
      <c r="AA253" s="17">
        <f t="shared" si="33"/>
        <v>25</v>
      </c>
      <c r="AB253" s="31" t="s">
        <v>34</v>
      </c>
    </row>
    <row r="254" spans="2:28" x14ac:dyDescent="0.3">
      <c r="B254" s="74" t="s">
        <v>843</v>
      </c>
      <c r="C254" s="20" t="str">
        <f t="shared" si="21"/>
        <v>Freight Loco 37/0 Petroleum</v>
      </c>
      <c r="D254" s="21" t="s">
        <v>4</v>
      </c>
      <c r="E254" s="21" t="s">
        <v>29</v>
      </c>
      <c r="F254" s="22" t="s">
        <v>347</v>
      </c>
      <c r="G254" s="21" t="s">
        <v>334</v>
      </c>
      <c r="H254" s="23"/>
      <c r="I254" s="24"/>
      <c r="J254" s="25" t="s">
        <v>31</v>
      </c>
      <c r="K254" s="26">
        <v>0</v>
      </c>
      <c r="L254" s="27" t="s">
        <v>29</v>
      </c>
      <c r="M254" s="25">
        <v>1</v>
      </c>
      <c r="N254" s="43" t="s">
        <v>31</v>
      </c>
      <c r="O254" s="25">
        <f t="shared" si="28"/>
        <v>1</v>
      </c>
      <c r="P254" s="25">
        <f t="shared" si="29"/>
        <v>1</v>
      </c>
      <c r="Q254" s="28">
        <v>105</v>
      </c>
      <c r="R254" s="29">
        <v>6</v>
      </c>
      <c r="S254" s="18">
        <f t="shared" si="30"/>
        <v>17.5</v>
      </c>
      <c r="T254" s="28">
        <v>3.238</v>
      </c>
      <c r="U254" s="26" t="s">
        <v>31</v>
      </c>
      <c r="V254" s="26" t="s">
        <v>31</v>
      </c>
      <c r="W254" s="17" t="str">
        <f t="shared" si="31"/>
        <v>n/a</v>
      </c>
      <c r="X254" s="30" t="s">
        <v>31</v>
      </c>
      <c r="Y254" s="17" t="str">
        <f t="shared" si="32"/>
        <v>n/a</v>
      </c>
      <c r="Z254" s="17">
        <v>23</v>
      </c>
      <c r="AA254" s="17">
        <f t="shared" si="33"/>
        <v>23</v>
      </c>
      <c r="AB254" s="31" t="s">
        <v>34</v>
      </c>
    </row>
    <row r="255" spans="2:28" x14ac:dyDescent="0.3">
      <c r="B255" s="74" t="s">
        <v>843</v>
      </c>
      <c r="C255" s="20" t="str">
        <f t="shared" si="21"/>
        <v>Freight Loco 37/0 Steel</v>
      </c>
      <c r="D255" s="21" t="s">
        <v>4</v>
      </c>
      <c r="E255" s="21" t="s">
        <v>29</v>
      </c>
      <c r="F255" s="22" t="s">
        <v>347</v>
      </c>
      <c r="G255" s="21" t="s">
        <v>342</v>
      </c>
      <c r="H255" s="23"/>
      <c r="I255" s="24"/>
      <c r="J255" s="25" t="s">
        <v>31</v>
      </c>
      <c r="K255" s="26">
        <v>0</v>
      </c>
      <c r="L255" s="27" t="s">
        <v>29</v>
      </c>
      <c r="M255" s="25">
        <v>1</v>
      </c>
      <c r="N255" s="43" t="s">
        <v>31</v>
      </c>
      <c r="O255" s="25">
        <f t="shared" si="28"/>
        <v>1</v>
      </c>
      <c r="P255" s="25">
        <f t="shared" si="29"/>
        <v>1</v>
      </c>
      <c r="Q255" s="28">
        <v>105</v>
      </c>
      <c r="R255" s="29">
        <v>6</v>
      </c>
      <c r="S255" s="18">
        <f t="shared" si="30"/>
        <v>17.5</v>
      </c>
      <c r="T255" s="28">
        <v>3.238</v>
      </c>
      <c r="U255" s="26" t="s">
        <v>31</v>
      </c>
      <c r="V255" s="26" t="s">
        <v>31</v>
      </c>
      <c r="W255" s="17" t="str">
        <f t="shared" si="31"/>
        <v>n/a</v>
      </c>
      <c r="X255" s="30" t="s">
        <v>31</v>
      </c>
      <c r="Y255" s="17" t="str">
        <f t="shared" si="32"/>
        <v>n/a</v>
      </c>
      <c r="Z255" s="17">
        <v>25</v>
      </c>
      <c r="AA255" s="17">
        <f t="shared" si="33"/>
        <v>25</v>
      </c>
      <c r="AB255" s="31" t="s">
        <v>34</v>
      </c>
    </row>
    <row r="256" spans="2:28" x14ac:dyDescent="0.3">
      <c r="B256" s="74" t="s">
        <v>843</v>
      </c>
      <c r="C256" s="20" t="str">
        <f t="shared" si="21"/>
        <v>Freight Loco 37/4 Biomass</v>
      </c>
      <c r="D256" s="21" t="s">
        <v>4</v>
      </c>
      <c r="E256" s="21" t="s">
        <v>29</v>
      </c>
      <c r="F256" s="22" t="s">
        <v>36</v>
      </c>
      <c r="G256" s="21" t="s">
        <v>351</v>
      </c>
      <c r="H256" s="23"/>
      <c r="I256" s="24"/>
      <c r="J256" s="25" t="s">
        <v>31</v>
      </c>
      <c r="K256" s="26">
        <v>0</v>
      </c>
      <c r="L256" s="27" t="s">
        <v>29</v>
      </c>
      <c r="M256" s="25">
        <v>1</v>
      </c>
      <c r="N256" s="43" t="s">
        <v>31</v>
      </c>
      <c r="O256" s="25">
        <f t="shared" si="28"/>
        <v>1</v>
      </c>
      <c r="P256" s="25">
        <f t="shared" si="29"/>
        <v>1</v>
      </c>
      <c r="Q256" s="28">
        <v>107</v>
      </c>
      <c r="R256" s="29">
        <v>6</v>
      </c>
      <c r="S256" s="18">
        <f t="shared" si="30"/>
        <v>17.833333333333332</v>
      </c>
      <c r="T256" s="28">
        <v>3.238</v>
      </c>
      <c r="U256" s="26" t="s">
        <v>31</v>
      </c>
      <c r="V256" s="26" t="s">
        <v>31</v>
      </c>
      <c r="W256" s="17" t="str">
        <f t="shared" si="31"/>
        <v>n/a</v>
      </c>
      <c r="X256" s="30" t="s">
        <v>31</v>
      </c>
      <c r="Y256" s="17" t="str">
        <f t="shared" si="32"/>
        <v>n/a</v>
      </c>
      <c r="Z256" s="17">
        <v>34</v>
      </c>
      <c r="AA256" s="17">
        <f t="shared" si="33"/>
        <v>34</v>
      </c>
      <c r="AB256" s="31" t="s">
        <v>34</v>
      </c>
    </row>
    <row r="257" spans="2:28" x14ac:dyDescent="0.3">
      <c r="B257" s="74" t="s">
        <v>843</v>
      </c>
      <c r="C257" s="20" t="str">
        <f t="shared" si="21"/>
        <v>Freight Loco 37/4 Chemicals</v>
      </c>
      <c r="D257" s="21" t="s">
        <v>4</v>
      </c>
      <c r="E257" s="21" t="s">
        <v>29</v>
      </c>
      <c r="F257" s="22" t="s">
        <v>36</v>
      </c>
      <c r="G257" s="21" t="s">
        <v>329</v>
      </c>
      <c r="H257" s="23"/>
      <c r="I257" s="24"/>
      <c r="J257" s="25" t="s">
        <v>31</v>
      </c>
      <c r="K257" s="26">
        <v>0</v>
      </c>
      <c r="L257" s="27" t="s">
        <v>29</v>
      </c>
      <c r="M257" s="25">
        <v>1</v>
      </c>
      <c r="N257" s="43" t="s">
        <v>31</v>
      </c>
      <c r="O257" s="25">
        <f t="shared" si="28"/>
        <v>1</v>
      </c>
      <c r="P257" s="25">
        <f t="shared" si="29"/>
        <v>1</v>
      </c>
      <c r="Q257" s="28">
        <v>107</v>
      </c>
      <c r="R257" s="29">
        <v>6</v>
      </c>
      <c r="S257" s="18">
        <f t="shared" si="30"/>
        <v>17.833333333333332</v>
      </c>
      <c r="T257" s="28">
        <v>3.238</v>
      </c>
      <c r="U257" s="26" t="s">
        <v>31</v>
      </c>
      <c r="V257" s="26" t="s">
        <v>31</v>
      </c>
      <c r="W257" s="17" t="str">
        <f t="shared" si="31"/>
        <v>n/a</v>
      </c>
      <c r="X257" s="30" t="s">
        <v>31</v>
      </c>
      <c r="Y257" s="17" t="str">
        <f t="shared" si="32"/>
        <v>n/a</v>
      </c>
      <c r="Z257" s="17">
        <v>16</v>
      </c>
      <c r="AA257" s="17">
        <f t="shared" si="33"/>
        <v>16</v>
      </c>
      <c r="AB257" s="31" t="s">
        <v>34</v>
      </c>
    </row>
    <row r="258" spans="2:28" x14ac:dyDescent="0.3">
      <c r="B258" s="74" t="s">
        <v>843</v>
      </c>
      <c r="C258" s="20" t="str">
        <f t="shared" si="21"/>
        <v>Freight Loco 37/4 Construction Materials</v>
      </c>
      <c r="D258" s="21" t="s">
        <v>4</v>
      </c>
      <c r="E258" s="21" t="s">
        <v>29</v>
      </c>
      <c r="F258" s="22" t="s">
        <v>36</v>
      </c>
      <c r="G258" s="21" t="s">
        <v>331</v>
      </c>
      <c r="H258" s="23"/>
      <c r="I258" s="24"/>
      <c r="J258" s="25" t="s">
        <v>31</v>
      </c>
      <c r="K258" s="26">
        <v>0</v>
      </c>
      <c r="L258" s="27" t="s">
        <v>29</v>
      </c>
      <c r="M258" s="25">
        <v>1</v>
      </c>
      <c r="N258" s="43" t="s">
        <v>31</v>
      </c>
      <c r="O258" s="25">
        <f t="shared" si="28"/>
        <v>1</v>
      </c>
      <c r="P258" s="25">
        <f t="shared" si="29"/>
        <v>1</v>
      </c>
      <c r="Q258" s="28">
        <v>107</v>
      </c>
      <c r="R258" s="29">
        <v>6</v>
      </c>
      <c r="S258" s="18">
        <f t="shared" si="30"/>
        <v>17.833333333333332</v>
      </c>
      <c r="T258" s="28">
        <v>3.238</v>
      </c>
      <c r="U258" s="26" t="s">
        <v>31</v>
      </c>
      <c r="V258" s="26" t="s">
        <v>31</v>
      </c>
      <c r="W258" s="17" t="str">
        <f t="shared" si="31"/>
        <v>n/a</v>
      </c>
      <c r="X258" s="30" t="s">
        <v>31</v>
      </c>
      <c r="Y258" s="17" t="str">
        <f t="shared" si="32"/>
        <v>n/a</v>
      </c>
      <c r="Z258" s="17">
        <v>29</v>
      </c>
      <c r="AA258" s="17">
        <f t="shared" si="33"/>
        <v>29</v>
      </c>
      <c r="AB258" s="31" t="s">
        <v>34</v>
      </c>
    </row>
    <row r="259" spans="2:28" x14ac:dyDescent="0.3">
      <c r="B259" s="74" t="s">
        <v>843</v>
      </c>
      <c r="C259" s="20" t="str">
        <f t="shared" si="21"/>
        <v>Freight Loco 37/4 Domestic Automotive</v>
      </c>
      <c r="D259" s="21" t="s">
        <v>4</v>
      </c>
      <c r="E259" s="21" t="s">
        <v>29</v>
      </c>
      <c r="F259" s="22" t="s">
        <v>36</v>
      </c>
      <c r="G259" s="21" t="s">
        <v>348</v>
      </c>
      <c r="H259" s="23"/>
      <c r="I259" s="24"/>
      <c r="J259" s="25" t="s">
        <v>31</v>
      </c>
      <c r="K259" s="26">
        <v>0</v>
      </c>
      <c r="L259" s="27" t="s">
        <v>29</v>
      </c>
      <c r="M259" s="25">
        <v>1</v>
      </c>
      <c r="N259" s="43" t="s">
        <v>31</v>
      </c>
      <c r="O259" s="25">
        <f t="shared" si="28"/>
        <v>1</v>
      </c>
      <c r="P259" s="25">
        <f t="shared" si="29"/>
        <v>1</v>
      </c>
      <c r="Q259" s="28">
        <v>107</v>
      </c>
      <c r="R259" s="29">
        <v>6</v>
      </c>
      <c r="S259" s="18">
        <f t="shared" si="30"/>
        <v>17.833333333333332</v>
      </c>
      <c r="T259" s="28">
        <v>3.238</v>
      </c>
      <c r="U259" s="26" t="s">
        <v>31</v>
      </c>
      <c r="V259" s="26" t="s">
        <v>31</v>
      </c>
      <c r="W259" s="17" t="str">
        <f t="shared" si="31"/>
        <v>n/a</v>
      </c>
      <c r="X259" s="30" t="s">
        <v>31</v>
      </c>
      <c r="Y259" s="17" t="str">
        <f t="shared" si="32"/>
        <v>n/a</v>
      </c>
      <c r="Z259" s="17">
        <v>25</v>
      </c>
      <c r="AA259" s="17">
        <f t="shared" si="33"/>
        <v>25</v>
      </c>
      <c r="AB259" s="31" t="s">
        <v>34</v>
      </c>
    </row>
    <row r="260" spans="2:28" x14ac:dyDescent="0.3">
      <c r="B260" s="74" t="s">
        <v>843</v>
      </c>
      <c r="C260" s="20" t="str">
        <f t="shared" si="21"/>
        <v>Freight Loco 37/4 Domestic Intermodal</v>
      </c>
      <c r="D260" s="21" t="s">
        <v>4</v>
      </c>
      <c r="E260" s="21" t="s">
        <v>29</v>
      </c>
      <c r="F260" s="22" t="s">
        <v>36</v>
      </c>
      <c r="G260" s="21" t="s">
        <v>332</v>
      </c>
      <c r="H260" s="23"/>
      <c r="I260" s="24"/>
      <c r="J260" s="25" t="s">
        <v>31</v>
      </c>
      <c r="K260" s="26">
        <v>0</v>
      </c>
      <c r="L260" s="27" t="s">
        <v>29</v>
      </c>
      <c r="M260" s="25">
        <v>1</v>
      </c>
      <c r="N260" s="43" t="s">
        <v>31</v>
      </c>
      <c r="O260" s="25">
        <f t="shared" si="28"/>
        <v>1</v>
      </c>
      <c r="P260" s="25">
        <f t="shared" si="29"/>
        <v>1</v>
      </c>
      <c r="Q260" s="28">
        <v>107</v>
      </c>
      <c r="R260" s="29">
        <v>6</v>
      </c>
      <c r="S260" s="18">
        <f t="shared" si="30"/>
        <v>17.833333333333332</v>
      </c>
      <c r="T260" s="28">
        <v>3.238</v>
      </c>
      <c r="U260" s="26" t="s">
        <v>31</v>
      </c>
      <c r="V260" s="26" t="s">
        <v>31</v>
      </c>
      <c r="W260" s="17" t="str">
        <f t="shared" si="31"/>
        <v>n/a</v>
      </c>
      <c r="X260" s="30" t="s">
        <v>31</v>
      </c>
      <c r="Y260" s="17" t="str">
        <f t="shared" si="32"/>
        <v>n/a</v>
      </c>
      <c r="Z260" s="17">
        <v>33</v>
      </c>
      <c r="AA260" s="17">
        <f t="shared" si="33"/>
        <v>33</v>
      </c>
      <c r="AB260" s="31" t="s">
        <v>34</v>
      </c>
    </row>
    <row r="261" spans="2:28" x14ac:dyDescent="0.3">
      <c r="B261" s="74" t="s">
        <v>843</v>
      </c>
      <c r="C261" s="20" t="str">
        <f t="shared" si="21"/>
        <v>Freight Loco 37/4 European Intermodal</v>
      </c>
      <c r="D261" s="21" t="s">
        <v>4</v>
      </c>
      <c r="E261" s="21" t="s">
        <v>29</v>
      </c>
      <c r="F261" s="22" t="s">
        <v>36</v>
      </c>
      <c r="G261" s="21" t="s">
        <v>349</v>
      </c>
      <c r="H261" s="23"/>
      <c r="I261" s="24"/>
      <c r="J261" s="25" t="s">
        <v>31</v>
      </c>
      <c r="K261" s="26">
        <v>0</v>
      </c>
      <c r="L261" s="27" t="s">
        <v>29</v>
      </c>
      <c r="M261" s="25">
        <v>1</v>
      </c>
      <c r="N261" s="43" t="s">
        <v>31</v>
      </c>
      <c r="O261" s="25">
        <f t="shared" si="28"/>
        <v>1</v>
      </c>
      <c r="P261" s="25">
        <f t="shared" si="29"/>
        <v>1</v>
      </c>
      <c r="Q261" s="28">
        <v>107</v>
      </c>
      <c r="R261" s="29">
        <v>6</v>
      </c>
      <c r="S261" s="18">
        <f t="shared" si="30"/>
        <v>17.833333333333332</v>
      </c>
      <c r="T261" s="28">
        <v>3.238</v>
      </c>
      <c r="U261" s="26" t="s">
        <v>31</v>
      </c>
      <c r="V261" s="26" t="s">
        <v>31</v>
      </c>
      <c r="W261" s="17" t="str">
        <f t="shared" si="31"/>
        <v>n/a</v>
      </c>
      <c r="X261" s="30" t="s">
        <v>31</v>
      </c>
      <c r="Y261" s="17" t="str">
        <f t="shared" si="32"/>
        <v>n/a</v>
      </c>
      <c r="Z261" s="17">
        <v>38</v>
      </c>
      <c r="AA261" s="17">
        <f t="shared" si="33"/>
        <v>38</v>
      </c>
      <c r="AB261" s="31" t="s">
        <v>34</v>
      </c>
    </row>
    <row r="262" spans="2:28" x14ac:dyDescent="0.3">
      <c r="B262" s="74" t="s">
        <v>843</v>
      </c>
      <c r="C262" s="20" t="str">
        <f t="shared" si="21"/>
        <v>Freight Loco 37/4 Other</v>
      </c>
      <c r="D262" s="21" t="s">
        <v>4</v>
      </c>
      <c r="E262" s="21" t="s">
        <v>29</v>
      </c>
      <c r="F262" s="22" t="s">
        <v>36</v>
      </c>
      <c r="G262" s="21" t="s">
        <v>333</v>
      </c>
      <c r="H262" s="23"/>
      <c r="I262" s="24"/>
      <c r="J262" s="25" t="s">
        <v>31</v>
      </c>
      <c r="K262" s="26">
        <v>0</v>
      </c>
      <c r="L262" s="27" t="s">
        <v>29</v>
      </c>
      <c r="M262" s="25">
        <v>1</v>
      </c>
      <c r="N262" s="43" t="s">
        <v>31</v>
      </c>
      <c r="O262" s="25">
        <f t="shared" si="28"/>
        <v>1</v>
      </c>
      <c r="P262" s="25">
        <f t="shared" si="29"/>
        <v>1</v>
      </c>
      <c r="Q262" s="28">
        <v>107</v>
      </c>
      <c r="R262" s="29">
        <v>6</v>
      </c>
      <c r="S262" s="18">
        <f t="shared" si="30"/>
        <v>17.833333333333332</v>
      </c>
      <c r="T262" s="28">
        <v>3.238</v>
      </c>
      <c r="U262" s="26" t="s">
        <v>31</v>
      </c>
      <c r="V262" s="26" t="s">
        <v>31</v>
      </c>
      <c r="W262" s="17" t="str">
        <f t="shared" si="31"/>
        <v>n/a</v>
      </c>
      <c r="X262" s="30" t="s">
        <v>31</v>
      </c>
      <c r="Y262" s="17" t="str">
        <f t="shared" si="32"/>
        <v>n/a</v>
      </c>
      <c r="Z262" s="17">
        <v>25</v>
      </c>
      <c r="AA262" s="17">
        <f t="shared" si="33"/>
        <v>25</v>
      </c>
      <c r="AB262" s="31" t="s">
        <v>34</v>
      </c>
    </row>
    <row r="263" spans="2:28" x14ac:dyDescent="0.3">
      <c r="B263" s="74" t="s">
        <v>843</v>
      </c>
      <c r="C263" s="20" t="str">
        <f t="shared" si="21"/>
        <v>Freight Loco 37/4 Petroleum</v>
      </c>
      <c r="D263" s="21" t="s">
        <v>4</v>
      </c>
      <c r="E263" s="21" t="s">
        <v>29</v>
      </c>
      <c r="F263" s="22" t="s">
        <v>36</v>
      </c>
      <c r="G263" s="21" t="s">
        <v>334</v>
      </c>
      <c r="H263" s="23"/>
      <c r="I263" s="24"/>
      <c r="J263" s="25" t="s">
        <v>31</v>
      </c>
      <c r="K263" s="26">
        <v>0</v>
      </c>
      <c r="L263" s="27" t="s">
        <v>29</v>
      </c>
      <c r="M263" s="25">
        <v>1</v>
      </c>
      <c r="N263" s="43" t="s">
        <v>31</v>
      </c>
      <c r="O263" s="25">
        <f t="shared" si="28"/>
        <v>1</v>
      </c>
      <c r="P263" s="25">
        <f t="shared" si="29"/>
        <v>1</v>
      </c>
      <c r="Q263" s="28">
        <v>107</v>
      </c>
      <c r="R263" s="29">
        <v>6</v>
      </c>
      <c r="S263" s="18">
        <f t="shared" si="30"/>
        <v>17.833333333333332</v>
      </c>
      <c r="T263" s="28">
        <v>3.238</v>
      </c>
      <c r="U263" s="26" t="s">
        <v>31</v>
      </c>
      <c r="V263" s="26" t="s">
        <v>31</v>
      </c>
      <c r="W263" s="17" t="str">
        <f t="shared" si="31"/>
        <v>n/a</v>
      </c>
      <c r="X263" s="30" t="s">
        <v>31</v>
      </c>
      <c r="Y263" s="17" t="str">
        <f t="shared" si="32"/>
        <v>n/a</v>
      </c>
      <c r="Z263" s="17">
        <v>23</v>
      </c>
      <c r="AA263" s="17">
        <f t="shared" si="33"/>
        <v>23</v>
      </c>
      <c r="AB263" s="31" t="s">
        <v>34</v>
      </c>
    </row>
    <row r="264" spans="2:28" x14ac:dyDescent="0.3">
      <c r="B264" s="74" t="s">
        <v>843</v>
      </c>
      <c r="C264" s="20" t="str">
        <f t="shared" si="21"/>
        <v>Freight Loco 37/5 General Merchandise</v>
      </c>
      <c r="D264" s="21" t="s">
        <v>4</v>
      </c>
      <c r="E264" s="21" t="s">
        <v>29</v>
      </c>
      <c r="F264" s="22" t="s">
        <v>352</v>
      </c>
      <c r="G264" s="21" t="s">
        <v>350</v>
      </c>
      <c r="H264" s="23"/>
      <c r="I264" s="24"/>
      <c r="J264" s="25" t="s">
        <v>31</v>
      </c>
      <c r="K264" s="26">
        <v>0</v>
      </c>
      <c r="L264" s="27" t="s">
        <v>29</v>
      </c>
      <c r="M264" s="25">
        <v>1</v>
      </c>
      <c r="N264" s="43" t="s">
        <v>31</v>
      </c>
      <c r="O264" s="25">
        <f t="shared" si="28"/>
        <v>1</v>
      </c>
      <c r="P264" s="25">
        <f t="shared" si="29"/>
        <v>1</v>
      </c>
      <c r="Q264" s="28">
        <v>107</v>
      </c>
      <c r="R264" s="29">
        <v>6</v>
      </c>
      <c r="S264" s="18">
        <f t="shared" si="30"/>
        <v>17.833333333333332</v>
      </c>
      <c r="T264" s="28">
        <v>3.238</v>
      </c>
      <c r="U264" s="26" t="s">
        <v>31</v>
      </c>
      <c r="V264" s="26" t="s">
        <v>31</v>
      </c>
      <c r="W264" s="17" t="str">
        <f t="shared" si="31"/>
        <v>n/a</v>
      </c>
      <c r="X264" s="30" t="s">
        <v>31</v>
      </c>
      <c r="Y264" s="17" t="str">
        <f t="shared" si="32"/>
        <v>n/a</v>
      </c>
      <c r="Z264" s="17">
        <v>30</v>
      </c>
      <c r="AA264" s="17">
        <f t="shared" si="33"/>
        <v>30</v>
      </c>
      <c r="AB264" s="31" t="s">
        <v>34</v>
      </c>
    </row>
    <row r="265" spans="2:28" x14ac:dyDescent="0.3">
      <c r="B265" s="74" t="s">
        <v>843</v>
      </c>
      <c r="C265" s="20" t="str">
        <f t="shared" si="21"/>
        <v>Freight Loco 37/5 Other</v>
      </c>
      <c r="D265" s="21" t="s">
        <v>4</v>
      </c>
      <c r="E265" s="21" t="s">
        <v>29</v>
      </c>
      <c r="F265" s="22" t="s">
        <v>352</v>
      </c>
      <c r="G265" s="21" t="s">
        <v>333</v>
      </c>
      <c r="H265" s="23"/>
      <c r="I265" s="24"/>
      <c r="J265" s="25" t="s">
        <v>31</v>
      </c>
      <c r="K265" s="26">
        <v>0</v>
      </c>
      <c r="L265" s="27" t="s">
        <v>29</v>
      </c>
      <c r="M265" s="25">
        <v>1</v>
      </c>
      <c r="N265" s="43" t="s">
        <v>31</v>
      </c>
      <c r="O265" s="25">
        <f t="shared" si="28"/>
        <v>1</v>
      </c>
      <c r="P265" s="25">
        <f t="shared" si="29"/>
        <v>1</v>
      </c>
      <c r="Q265" s="28">
        <v>107</v>
      </c>
      <c r="R265" s="29">
        <v>6</v>
      </c>
      <c r="S265" s="18">
        <f t="shared" si="30"/>
        <v>17.833333333333332</v>
      </c>
      <c r="T265" s="28">
        <v>3.238</v>
      </c>
      <c r="U265" s="26" t="s">
        <v>31</v>
      </c>
      <c r="V265" s="26" t="s">
        <v>31</v>
      </c>
      <c r="W265" s="17" t="str">
        <f t="shared" si="31"/>
        <v>n/a</v>
      </c>
      <c r="X265" s="30" t="s">
        <v>31</v>
      </c>
      <c r="Y265" s="17" t="str">
        <f t="shared" si="32"/>
        <v>n/a</v>
      </c>
      <c r="Z265" s="17">
        <v>25</v>
      </c>
      <c r="AA265" s="17">
        <f t="shared" si="33"/>
        <v>25</v>
      </c>
      <c r="AB265" s="31" t="s">
        <v>34</v>
      </c>
    </row>
    <row r="266" spans="2:28" x14ac:dyDescent="0.3">
      <c r="B266" s="74" t="s">
        <v>843</v>
      </c>
      <c r="C266" s="20" t="str">
        <f t="shared" si="21"/>
        <v>Freight Loco 37/5 Petroleum</v>
      </c>
      <c r="D266" s="21" t="s">
        <v>4</v>
      </c>
      <c r="E266" s="21" t="s">
        <v>29</v>
      </c>
      <c r="F266" s="22" t="s">
        <v>352</v>
      </c>
      <c r="G266" s="21" t="s">
        <v>334</v>
      </c>
      <c r="H266" s="23"/>
      <c r="I266" s="24"/>
      <c r="J266" s="25" t="s">
        <v>31</v>
      </c>
      <c r="K266" s="26">
        <v>0</v>
      </c>
      <c r="L266" s="27" t="s">
        <v>29</v>
      </c>
      <c r="M266" s="25">
        <v>1</v>
      </c>
      <c r="N266" s="43" t="s">
        <v>31</v>
      </c>
      <c r="O266" s="25">
        <f t="shared" si="28"/>
        <v>1</v>
      </c>
      <c r="P266" s="25">
        <f t="shared" si="29"/>
        <v>1</v>
      </c>
      <c r="Q266" s="28">
        <v>107</v>
      </c>
      <c r="R266" s="29">
        <v>6</v>
      </c>
      <c r="S266" s="18">
        <f t="shared" si="30"/>
        <v>17.833333333333332</v>
      </c>
      <c r="T266" s="28">
        <v>3.238</v>
      </c>
      <c r="U266" s="26" t="s">
        <v>31</v>
      </c>
      <c r="V266" s="26" t="s">
        <v>31</v>
      </c>
      <c r="W266" s="17" t="str">
        <f t="shared" si="31"/>
        <v>n/a</v>
      </c>
      <c r="X266" s="30" t="s">
        <v>31</v>
      </c>
      <c r="Y266" s="17" t="str">
        <f t="shared" si="32"/>
        <v>n/a</v>
      </c>
      <c r="Z266" s="17">
        <v>23</v>
      </c>
      <c r="AA266" s="17">
        <f t="shared" si="33"/>
        <v>23</v>
      </c>
      <c r="AB266" s="31" t="s">
        <v>34</v>
      </c>
    </row>
    <row r="267" spans="2:28" x14ac:dyDescent="0.3">
      <c r="B267" s="74" t="s">
        <v>843</v>
      </c>
      <c r="C267" s="20" t="str">
        <f t="shared" si="21"/>
        <v>Freight Loco 37/5 Steel</v>
      </c>
      <c r="D267" s="21" t="s">
        <v>4</v>
      </c>
      <c r="E267" s="21" t="s">
        <v>29</v>
      </c>
      <c r="F267" s="22" t="s">
        <v>352</v>
      </c>
      <c r="G267" s="21" t="s">
        <v>342</v>
      </c>
      <c r="H267" s="23"/>
      <c r="I267" s="24"/>
      <c r="J267" s="25" t="s">
        <v>31</v>
      </c>
      <c r="K267" s="26">
        <v>0</v>
      </c>
      <c r="L267" s="27" t="s">
        <v>29</v>
      </c>
      <c r="M267" s="25">
        <v>1</v>
      </c>
      <c r="N267" s="43" t="s">
        <v>31</v>
      </c>
      <c r="O267" s="25">
        <f t="shared" si="28"/>
        <v>1</v>
      </c>
      <c r="P267" s="25">
        <f t="shared" si="29"/>
        <v>1</v>
      </c>
      <c r="Q267" s="28">
        <v>107</v>
      </c>
      <c r="R267" s="29">
        <v>6</v>
      </c>
      <c r="S267" s="18">
        <f t="shared" si="30"/>
        <v>17.833333333333332</v>
      </c>
      <c r="T267" s="28">
        <v>3.238</v>
      </c>
      <c r="U267" s="26" t="s">
        <v>31</v>
      </c>
      <c r="V267" s="26" t="s">
        <v>31</v>
      </c>
      <c r="W267" s="17" t="str">
        <f t="shared" si="31"/>
        <v>n/a</v>
      </c>
      <c r="X267" s="30" t="s">
        <v>31</v>
      </c>
      <c r="Y267" s="17" t="str">
        <f t="shared" si="32"/>
        <v>n/a</v>
      </c>
      <c r="Z267" s="17">
        <v>25</v>
      </c>
      <c r="AA267" s="17">
        <f t="shared" si="33"/>
        <v>25</v>
      </c>
      <c r="AB267" s="31" t="s">
        <v>34</v>
      </c>
    </row>
    <row r="268" spans="2:28" x14ac:dyDescent="0.3">
      <c r="B268" s="74" t="s">
        <v>843</v>
      </c>
      <c r="C268" s="20" t="str">
        <f t="shared" si="21"/>
        <v>Freight Loco 37/6 Chemicals</v>
      </c>
      <c r="D268" s="21" t="s">
        <v>4</v>
      </c>
      <c r="E268" s="21" t="s">
        <v>29</v>
      </c>
      <c r="F268" s="22" t="s">
        <v>353</v>
      </c>
      <c r="G268" s="21" t="s">
        <v>329</v>
      </c>
      <c r="H268" s="23"/>
      <c r="I268" s="24"/>
      <c r="J268" s="25" t="s">
        <v>31</v>
      </c>
      <c r="K268" s="26">
        <v>0</v>
      </c>
      <c r="L268" s="27" t="s">
        <v>29</v>
      </c>
      <c r="M268" s="25">
        <v>1</v>
      </c>
      <c r="N268" s="43" t="s">
        <v>31</v>
      </c>
      <c r="O268" s="25">
        <f t="shared" si="28"/>
        <v>1</v>
      </c>
      <c r="P268" s="25">
        <f t="shared" si="29"/>
        <v>1</v>
      </c>
      <c r="Q268" s="28">
        <v>105</v>
      </c>
      <c r="R268" s="29">
        <v>6</v>
      </c>
      <c r="S268" s="18">
        <f t="shared" si="30"/>
        <v>17.5</v>
      </c>
      <c r="T268" s="28">
        <v>3.238</v>
      </c>
      <c r="U268" s="26" t="s">
        <v>31</v>
      </c>
      <c r="V268" s="26" t="s">
        <v>31</v>
      </c>
      <c r="W268" s="17" t="str">
        <f t="shared" si="31"/>
        <v>n/a</v>
      </c>
      <c r="X268" s="30" t="s">
        <v>31</v>
      </c>
      <c r="Y268" s="17" t="str">
        <f t="shared" si="32"/>
        <v>n/a</v>
      </c>
      <c r="Z268" s="17">
        <v>16</v>
      </c>
      <c r="AA268" s="17">
        <f t="shared" si="33"/>
        <v>16</v>
      </c>
      <c r="AB268" s="31" t="s">
        <v>34</v>
      </c>
    </row>
    <row r="269" spans="2:28" x14ac:dyDescent="0.3">
      <c r="B269" s="74" t="s">
        <v>843</v>
      </c>
      <c r="C269" s="20" t="str">
        <f t="shared" si="21"/>
        <v>Freight Loco 37/6 Construction Materials</v>
      </c>
      <c r="D269" s="21" t="s">
        <v>4</v>
      </c>
      <c r="E269" s="21" t="s">
        <v>29</v>
      </c>
      <c r="F269" s="22" t="s">
        <v>353</v>
      </c>
      <c r="G269" s="21" t="s">
        <v>331</v>
      </c>
      <c r="H269" s="23"/>
      <c r="I269" s="24"/>
      <c r="J269" s="25" t="s">
        <v>31</v>
      </c>
      <c r="K269" s="26">
        <v>0</v>
      </c>
      <c r="L269" s="27" t="s">
        <v>29</v>
      </c>
      <c r="M269" s="25">
        <v>1</v>
      </c>
      <c r="N269" s="43" t="s">
        <v>31</v>
      </c>
      <c r="O269" s="25">
        <f t="shared" si="28"/>
        <v>1</v>
      </c>
      <c r="P269" s="25">
        <f t="shared" si="29"/>
        <v>1</v>
      </c>
      <c r="Q269" s="28">
        <v>105</v>
      </c>
      <c r="R269" s="29">
        <v>6</v>
      </c>
      <c r="S269" s="18">
        <f t="shared" si="30"/>
        <v>17.5</v>
      </c>
      <c r="T269" s="28">
        <v>3.238</v>
      </c>
      <c r="U269" s="26" t="s">
        <v>31</v>
      </c>
      <c r="V269" s="26" t="s">
        <v>31</v>
      </c>
      <c r="W269" s="17" t="str">
        <f t="shared" si="31"/>
        <v>n/a</v>
      </c>
      <c r="X269" s="30" t="s">
        <v>31</v>
      </c>
      <c r="Y269" s="17" t="str">
        <f t="shared" si="32"/>
        <v>n/a</v>
      </c>
      <c r="Z269" s="17">
        <v>29</v>
      </c>
      <c r="AA269" s="17">
        <f t="shared" si="33"/>
        <v>29</v>
      </c>
      <c r="AB269" s="31" t="s">
        <v>34</v>
      </c>
    </row>
    <row r="270" spans="2:28" x14ac:dyDescent="0.3">
      <c r="B270" s="74" t="s">
        <v>843</v>
      </c>
      <c r="C270" s="20" t="str">
        <f t="shared" si="21"/>
        <v>Freight Loco 37/6 Domestic Intermodal</v>
      </c>
      <c r="D270" s="21" t="s">
        <v>4</v>
      </c>
      <c r="E270" s="21" t="s">
        <v>29</v>
      </c>
      <c r="F270" s="22" t="s">
        <v>353</v>
      </c>
      <c r="G270" s="21" t="s">
        <v>332</v>
      </c>
      <c r="H270" s="23"/>
      <c r="I270" s="24"/>
      <c r="J270" s="25" t="s">
        <v>31</v>
      </c>
      <c r="K270" s="26">
        <v>0</v>
      </c>
      <c r="L270" s="27" t="s">
        <v>29</v>
      </c>
      <c r="M270" s="25">
        <v>1</v>
      </c>
      <c r="N270" s="43" t="s">
        <v>31</v>
      </c>
      <c r="O270" s="25">
        <f t="shared" si="28"/>
        <v>1</v>
      </c>
      <c r="P270" s="25">
        <f t="shared" si="29"/>
        <v>1</v>
      </c>
      <c r="Q270" s="28">
        <v>105</v>
      </c>
      <c r="R270" s="29">
        <v>6</v>
      </c>
      <c r="S270" s="18">
        <f t="shared" si="30"/>
        <v>17.5</v>
      </c>
      <c r="T270" s="28">
        <v>3.238</v>
      </c>
      <c r="U270" s="26" t="s">
        <v>31</v>
      </c>
      <c r="V270" s="26" t="s">
        <v>31</v>
      </c>
      <c r="W270" s="17" t="str">
        <f t="shared" si="31"/>
        <v>n/a</v>
      </c>
      <c r="X270" s="30" t="s">
        <v>31</v>
      </c>
      <c r="Y270" s="17" t="str">
        <f t="shared" si="32"/>
        <v>n/a</v>
      </c>
      <c r="Z270" s="17">
        <v>33</v>
      </c>
      <c r="AA270" s="17">
        <f t="shared" si="33"/>
        <v>33</v>
      </c>
      <c r="AB270" s="31" t="s">
        <v>34</v>
      </c>
    </row>
    <row r="271" spans="2:28" x14ac:dyDescent="0.3">
      <c r="B271" s="74" t="s">
        <v>843</v>
      </c>
      <c r="C271" s="20" t="str">
        <f t="shared" si="21"/>
        <v>Freight Loco 37/6 Domestic Waste</v>
      </c>
      <c r="D271" s="21" t="s">
        <v>4</v>
      </c>
      <c r="E271" s="21" t="s">
        <v>29</v>
      </c>
      <c r="F271" s="22" t="s">
        <v>353</v>
      </c>
      <c r="G271" s="21" t="s">
        <v>354</v>
      </c>
      <c r="H271" s="23"/>
      <c r="I271" s="24"/>
      <c r="J271" s="25" t="s">
        <v>31</v>
      </c>
      <c r="K271" s="26">
        <v>0</v>
      </c>
      <c r="L271" s="27" t="s">
        <v>29</v>
      </c>
      <c r="M271" s="25">
        <v>1</v>
      </c>
      <c r="N271" s="43" t="s">
        <v>31</v>
      </c>
      <c r="O271" s="25">
        <f t="shared" si="28"/>
        <v>1</v>
      </c>
      <c r="P271" s="25">
        <f t="shared" si="29"/>
        <v>1</v>
      </c>
      <c r="Q271" s="28">
        <v>105</v>
      </c>
      <c r="R271" s="29">
        <v>6</v>
      </c>
      <c r="S271" s="18">
        <f t="shared" si="30"/>
        <v>17.5</v>
      </c>
      <c r="T271" s="28">
        <v>3.238</v>
      </c>
      <c r="U271" s="26" t="s">
        <v>31</v>
      </c>
      <c r="V271" s="26" t="s">
        <v>31</v>
      </c>
      <c r="W271" s="17" t="str">
        <f t="shared" si="31"/>
        <v>n/a</v>
      </c>
      <c r="X271" s="30" t="s">
        <v>31</v>
      </c>
      <c r="Y271" s="17" t="str">
        <f t="shared" si="32"/>
        <v>n/a</v>
      </c>
      <c r="Z271" s="17">
        <v>24</v>
      </c>
      <c r="AA271" s="17">
        <f t="shared" si="33"/>
        <v>24</v>
      </c>
      <c r="AB271" s="31" t="s">
        <v>34</v>
      </c>
    </row>
    <row r="272" spans="2:28" x14ac:dyDescent="0.3">
      <c r="B272" s="74" t="s">
        <v>843</v>
      </c>
      <c r="C272" s="20" t="str">
        <f t="shared" si="21"/>
        <v>Freight Loco 37/6 Enterprise</v>
      </c>
      <c r="D272" s="21" t="s">
        <v>4</v>
      </c>
      <c r="E272" s="21" t="s">
        <v>29</v>
      </c>
      <c r="F272" s="22" t="s">
        <v>353</v>
      </c>
      <c r="G272" s="21" t="s">
        <v>338</v>
      </c>
      <c r="H272" s="23"/>
      <c r="I272" s="24"/>
      <c r="J272" s="25" t="s">
        <v>31</v>
      </c>
      <c r="K272" s="26">
        <v>0</v>
      </c>
      <c r="L272" s="27" t="s">
        <v>29</v>
      </c>
      <c r="M272" s="25">
        <v>1</v>
      </c>
      <c r="N272" s="43" t="s">
        <v>31</v>
      </c>
      <c r="O272" s="25">
        <f t="shared" si="28"/>
        <v>1</v>
      </c>
      <c r="P272" s="25">
        <f t="shared" si="29"/>
        <v>1</v>
      </c>
      <c r="Q272" s="28">
        <v>105</v>
      </c>
      <c r="R272" s="29">
        <v>6</v>
      </c>
      <c r="S272" s="18">
        <f t="shared" si="30"/>
        <v>17.5</v>
      </c>
      <c r="T272" s="28">
        <v>3.238</v>
      </c>
      <c r="U272" s="26" t="s">
        <v>31</v>
      </c>
      <c r="V272" s="26" t="s">
        <v>31</v>
      </c>
      <c r="W272" s="17" t="str">
        <f t="shared" si="31"/>
        <v>n/a</v>
      </c>
      <c r="X272" s="30" t="s">
        <v>31</v>
      </c>
      <c r="Y272" s="17" t="str">
        <f t="shared" si="32"/>
        <v>n/a</v>
      </c>
      <c r="Z272" s="17">
        <v>27</v>
      </c>
      <c r="AA272" s="17">
        <f t="shared" si="33"/>
        <v>27</v>
      </c>
      <c r="AB272" s="31" t="s">
        <v>34</v>
      </c>
    </row>
    <row r="273" spans="2:28" x14ac:dyDescent="0.3">
      <c r="B273" s="74" t="s">
        <v>843</v>
      </c>
      <c r="C273" s="20" t="str">
        <f t="shared" ref="C273:C336" si="34">D273&amp;" "&amp;E273&amp;" "&amp;F273&amp;IF(D273="Freight"," "&amp;G273,"")</f>
        <v>Freight Loco 37/6 General Merchandise</v>
      </c>
      <c r="D273" s="21" t="s">
        <v>4</v>
      </c>
      <c r="E273" s="21" t="s">
        <v>29</v>
      </c>
      <c r="F273" s="22" t="s">
        <v>353</v>
      </c>
      <c r="G273" s="21" t="s">
        <v>350</v>
      </c>
      <c r="H273" s="23"/>
      <c r="I273" s="24"/>
      <c r="J273" s="25" t="s">
        <v>31</v>
      </c>
      <c r="K273" s="26">
        <v>0</v>
      </c>
      <c r="L273" s="27" t="s">
        <v>29</v>
      </c>
      <c r="M273" s="25">
        <v>1</v>
      </c>
      <c r="N273" s="43" t="s">
        <v>31</v>
      </c>
      <c r="O273" s="25">
        <f t="shared" si="28"/>
        <v>1</v>
      </c>
      <c r="P273" s="25">
        <f t="shared" si="29"/>
        <v>1</v>
      </c>
      <c r="Q273" s="28">
        <v>105</v>
      </c>
      <c r="R273" s="29">
        <v>6</v>
      </c>
      <c r="S273" s="18">
        <f t="shared" si="30"/>
        <v>17.5</v>
      </c>
      <c r="T273" s="28">
        <v>3.238</v>
      </c>
      <c r="U273" s="26" t="s">
        <v>31</v>
      </c>
      <c r="V273" s="26" t="s">
        <v>31</v>
      </c>
      <c r="W273" s="17" t="str">
        <f t="shared" si="31"/>
        <v>n/a</v>
      </c>
      <c r="X273" s="30" t="s">
        <v>31</v>
      </c>
      <c r="Y273" s="17" t="str">
        <f t="shared" si="32"/>
        <v>n/a</v>
      </c>
      <c r="Z273" s="17">
        <v>30</v>
      </c>
      <c r="AA273" s="17">
        <f t="shared" si="33"/>
        <v>30</v>
      </c>
      <c r="AB273" s="31" t="s">
        <v>34</v>
      </c>
    </row>
    <row r="274" spans="2:28" x14ac:dyDescent="0.3">
      <c r="B274" s="74" t="s">
        <v>843</v>
      </c>
      <c r="C274" s="20" t="str">
        <f t="shared" si="34"/>
        <v>Freight Loco 37/6 Other</v>
      </c>
      <c r="D274" s="21" t="s">
        <v>4</v>
      </c>
      <c r="E274" s="21" t="s">
        <v>29</v>
      </c>
      <c r="F274" s="22" t="s">
        <v>353</v>
      </c>
      <c r="G274" s="21" t="s">
        <v>333</v>
      </c>
      <c r="H274" s="23"/>
      <c r="I274" s="24"/>
      <c r="J274" s="25" t="s">
        <v>31</v>
      </c>
      <c r="K274" s="26">
        <v>0</v>
      </c>
      <c r="L274" s="27" t="s">
        <v>29</v>
      </c>
      <c r="M274" s="25">
        <v>1</v>
      </c>
      <c r="N274" s="43" t="s">
        <v>31</v>
      </c>
      <c r="O274" s="25">
        <f t="shared" si="28"/>
        <v>1</v>
      </c>
      <c r="P274" s="25">
        <f t="shared" si="29"/>
        <v>1</v>
      </c>
      <c r="Q274" s="28">
        <v>105</v>
      </c>
      <c r="R274" s="29">
        <v>6</v>
      </c>
      <c r="S274" s="18">
        <f t="shared" si="30"/>
        <v>17.5</v>
      </c>
      <c r="T274" s="28">
        <v>3.238</v>
      </c>
      <c r="U274" s="26" t="s">
        <v>31</v>
      </c>
      <c r="V274" s="26" t="s">
        <v>31</v>
      </c>
      <c r="W274" s="17" t="str">
        <f t="shared" si="31"/>
        <v>n/a</v>
      </c>
      <c r="X274" s="30" t="s">
        <v>31</v>
      </c>
      <c r="Y274" s="17" t="str">
        <f t="shared" si="32"/>
        <v>n/a</v>
      </c>
      <c r="Z274" s="17">
        <v>25</v>
      </c>
      <c r="AA274" s="17">
        <f t="shared" si="33"/>
        <v>25</v>
      </c>
      <c r="AB274" s="31" t="s">
        <v>34</v>
      </c>
    </row>
    <row r="275" spans="2:28" x14ac:dyDescent="0.3">
      <c r="B275" s="74" t="s">
        <v>843</v>
      </c>
      <c r="C275" s="20" t="str">
        <f t="shared" si="34"/>
        <v>Freight Loco 37/7 Construction Materials</v>
      </c>
      <c r="D275" s="21" t="s">
        <v>4</v>
      </c>
      <c r="E275" s="21" t="s">
        <v>29</v>
      </c>
      <c r="F275" s="21" t="s">
        <v>355</v>
      </c>
      <c r="G275" s="21" t="s">
        <v>331</v>
      </c>
      <c r="H275" s="23"/>
      <c r="I275" s="24"/>
      <c r="J275" s="25" t="s">
        <v>31</v>
      </c>
      <c r="K275" s="26">
        <v>0</v>
      </c>
      <c r="L275" s="27" t="s">
        <v>29</v>
      </c>
      <c r="M275" s="25">
        <v>1</v>
      </c>
      <c r="N275" s="43" t="s">
        <v>31</v>
      </c>
      <c r="O275" s="25">
        <f t="shared" si="28"/>
        <v>1</v>
      </c>
      <c r="P275" s="25">
        <f t="shared" si="29"/>
        <v>1</v>
      </c>
      <c r="Q275" s="28">
        <v>105</v>
      </c>
      <c r="R275" s="29">
        <v>6</v>
      </c>
      <c r="S275" s="18">
        <f t="shared" si="30"/>
        <v>17.5</v>
      </c>
      <c r="T275" s="28">
        <v>3.238</v>
      </c>
      <c r="U275" s="26" t="s">
        <v>31</v>
      </c>
      <c r="V275" s="26" t="s">
        <v>31</v>
      </c>
      <c r="W275" s="17" t="str">
        <f t="shared" si="31"/>
        <v>n/a</v>
      </c>
      <c r="X275" s="30" t="s">
        <v>31</v>
      </c>
      <c r="Y275" s="17" t="str">
        <f t="shared" si="32"/>
        <v>n/a</v>
      </c>
      <c r="Z275" s="17">
        <v>29</v>
      </c>
      <c r="AA275" s="17">
        <f t="shared" si="33"/>
        <v>29</v>
      </c>
      <c r="AB275" s="31" t="s">
        <v>34</v>
      </c>
    </row>
    <row r="276" spans="2:28" x14ac:dyDescent="0.3">
      <c r="B276" s="74" t="s">
        <v>843</v>
      </c>
      <c r="C276" s="20" t="str">
        <f t="shared" si="34"/>
        <v>Freight Loco 37/7 Other</v>
      </c>
      <c r="D276" s="21" t="s">
        <v>4</v>
      </c>
      <c r="E276" s="21" t="s">
        <v>29</v>
      </c>
      <c r="F276" s="22" t="s">
        <v>355</v>
      </c>
      <c r="G276" s="21" t="s">
        <v>333</v>
      </c>
      <c r="H276" s="23"/>
      <c r="I276" s="24"/>
      <c r="J276" s="25" t="s">
        <v>31</v>
      </c>
      <c r="K276" s="26">
        <v>0</v>
      </c>
      <c r="L276" s="27" t="s">
        <v>29</v>
      </c>
      <c r="M276" s="25">
        <v>1</v>
      </c>
      <c r="N276" s="43" t="s">
        <v>31</v>
      </c>
      <c r="O276" s="25">
        <f t="shared" si="28"/>
        <v>1</v>
      </c>
      <c r="P276" s="25">
        <f t="shared" si="29"/>
        <v>1</v>
      </c>
      <c r="Q276" s="28">
        <v>105</v>
      </c>
      <c r="R276" s="29">
        <v>6</v>
      </c>
      <c r="S276" s="18">
        <f t="shared" si="30"/>
        <v>17.5</v>
      </c>
      <c r="T276" s="28">
        <v>3.238</v>
      </c>
      <c r="U276" s="26" t="s">
        <v>31</v>
      </c>
      <c r="V276" s="26" t="s">
        <v>31</v>
      </c>
      <c r="W276" s="17" t="str">
        <f t="shared" si="31"/>
        <v>n/a</v>
      </c>
      <c r="X276" s="30" t="s">
        <v>31</v>
      </c>
      <c r="Y276" s="17" t="str">
        <f t="shared" si="32"/>
        <v>n/a</v>
      </c>
      <c r="Z276" s="17">
        <v>25</v>
      </c>
      <c r="AA276" s="17">
        <f t="shared" si="33"/>
        <v>25</v>
      </c>
      <c r="AB276" s="31" t="s">
        <v>34</v>
      </c>
    </row>
    <row r="277" spans="2:28" x14ac:dyDescent="0.3">
      <c r="B277" s="74" t="s">
        <v>843</v>
      </c>
      <c r="C277" s="20" t="str">
        <f t="shared" si="34"/>
        <v>Freight Loco 43/0 Other</v>
      </c>
      <c r="D277" s="21" t="s">
        <v>4</v>
      </c>
      <c r="E277" s="21" t="s">
        <v>29</v>
      </c>
      <c r="F277" s="21" t="s">
        <v>37</v>
      </c>
      <c r="G277" s="21" t="s">
        <v>333</v>
      </c>
      <c r="H277" s="23"/>
      <c r="I277" s="24"/>
      <c r="J277" s="25" t="s">
        <v>31</v>
      </c>
      <c r="K277" s="26">
        <v>0</v>
      </c>
      <c r="L277" s="27" t="s">
        <v>29</v>
      </c>
      <c r="M277" s="25">
        <v>1</v>
      </c>
      <c r="N277" s="43" t="s">
        <v>31</v>
      </c>
      <c r="O277" s="25">
        <f t="shared" si="28"/>
        <v>1</v>
      </c>
      <c r="P277" s="25">
        <f t="shared" si="29"/>
        <v>1</v>
      </c>
      <c r="Q277" s="28">
        <v>73.25</v>
      </c>
      <c r="R277" s="29">
        <v>4</v>
      </c>
      <c r="S277" s="18">
        <f t="shared" si="30"/>
        <v>18.3125</v>
      </c>
      <c r="T277" s="28">
        <v>2.2000000000000002</v>
      </c>
      <c r="U277" s="26" t="s">
        <v>31</v>
      </c>
      <c r="V277" s="26" t="s">
        <v>31</v>
      </c>
      <c r="W277" s="17" t="str">
        <f t="shared" si="31"/>
        <v>n/a</v>
      </c>
      <c r="X277" s="30" t="s">
        <v>31</v>
      </c>
      <c r="Y277" s="17" t="str">
        <f t="shared" si="32"/>
        <v>n/a</v>
      </c>
      <c r="Z277" s="17">
        <v>25</v>
      </c>
      <c r="AA277" s="17">
        <f t="shared" si="33"/>
        <v>25</v>
      </c>
      <c r="AB277" s="31" t="s">
        <v>32</v>
      </c>
    </row>
    <row r="278" spans="2:28" x14ac:dyDescent="0.3">
      <c r="B278" s="74" t="s">
        <v>843</v>
      </c>
      <c r="C278" s="20" t="str">
        <f t="shared" si="34"/>
        <v>Freight Loco 47/2 Domestic Intermodal</v>
      </c>
      <c r="D278" s="21" t="s">
        <v>4</v>
      </c>
      <c r="E278" s="21" t="s">
        <v>29</v>
      </c>
      <c r="F278" s="22" t="s">
        <v>356</v>
      </c>
      <c r="G278" s="21" t="s">
        <v>332</v>
      </c>
      <c r="H278" s="23"/>
      <c r="I278" s="24"/>
      <c r="J278" s="25" t="s">
        <v>31</v>
      </c>
      <c r="K278" s="26">
        <v>0</v>
      </c>
      <c r="L278" s="27" t="s">
        <v>29</v>
      </c>
      <c r="M278" s="25">
        <v>1</v>
      </c>
      <c r="N278" s="43" t="s">
        <v>31</v>
      </c>
      <c r="O278" s="25">
        <f t="shared" si="28"/>
        <v>1</v>
      </c>
      <c r="P278" s="25">
        <f t="shared" si="29"/>
        <v>1</v>
      </c>
      <c r="Q278" s="28">
        <v>114</v>
      </c>
      <c r="R278" s="29">
        <v>6</v>
      </c>
      <c r="S278" s="18">
        <f t="shared" si="30"/>
        <v>19</v>
      </c>
      <c r="T278" s="28">
        <v>3.4870000000000001</v>
      </c>
      <c r="U278" s="26" t="s">
        <v>31</v>
      </c>
      <c r="V278" s="26" t="s">
        <v>31</v>
      </c>
      <c r="W278" s="17" t="str">
        <f t="shared" si="31"/>
        <v>n/a</v>
      </c>
      <c r="X278" s="30" t="s">
        <v>31</v>
      </c>
      <c r="Y278" s="17" t="str">
        <f t="shared" si="32"/>
        <v>n/a</v>
      </c>
      <c r="Z278" s="17">
        <v>33</v>
      </c>
      <c r="AA278" s="17">
        <f t="shared" si="33"/>
        <v>33</v>
      </c>
      <c r="AB278" s="31" t="s">
        <v>34</v>
      </c>
    </row>
    <row r="279" spans="2:28" x14ac:dyDescent="0.3">
      <c r="B279" s="74" t="s">
        <v>843</v>
      </c>
      <c r="C279" s="20" t="str">
        <f t="shared" si="34"/>
        <v>Freight Loco 47/2 Other</v>
      </c>
      <c r="D279" s="21" t="s">
        <v>4</v>
      </c>
      <c r="E279" s="21" t="s">
        <v>29</v>
      </c>
      <c r="F279" s="22" t="s">
        <v>356</v>
      </c>
      <c r="G279" s="21" t="s">
        <v>333</v>
      </c>
      <c r="H279" s="23"/>
      <c r="I279" s="24"/>
      <c r="J279" s="25" t="s">
        <v>31</v>
      </c>
      <c r="K279" s="26">
        <v>0</v>
      </c>
      <c r="L279" s="27" t="s">
        <v>29</v>
      </c>
      <c r="M279" s="25">
        <v>1</v>
      </c>
      <c r="N279" s="43" t="s">
        <v>31</v>
      </c>
      <c r="O279" s="25">
        <f t="shared" si="28"/>
        <v>1</v>
      </c>
      <c r="P279" s="25">
        <f t="shared" si="29"/>
        <v>1</v>
      </c>
      <c r="Q279" s="28">
        <v>114</v>
      </c>
      <c r="R279" s="29">
        <v>6</v>
      </c>
      <c r="S279" s="18">
        <f t="shared" si="30"/>
        <v>19</v>
      </c>
      <c r="T279" s="28">
        <v>3.4870000000000001</v>
      </c>
      <c r="U279" s="26" t="s">
        <v>31</v>
      </c>
      <c r="V279" s="26" t="s">
        <v>31</v>
      </c>
      <c r="W279" s="17" t="str">
        <f t="shared" si="31"/>
        <v>n/a</v>
      </c>
      <c r="X279" s="30" t="s">
        <v>31</v>
      </c>
      <c r="Y279" s="17" t="str">
        <f t="shared" si="32"/>
        <v>n/a</v>
      </c>
      <c r="Z279" s="17">
        <v>25</v>
      </c>
      <c r="AA279" s="17">
        <f t="shared" si="33"/>
        <v>25</v>
      </c>
      <c r="AB279" s="31" t="s">
        <v>34</v>
      </c>
    </row>
    <row r="280" spans="2:28" x14ac:dyDescent="0.3">
      <c r="B280" s="74" t="s">
        <v>843</v>
      </c>
      <c r="C280" s="20" t="str">
        <f t="shared" si="34"/>
        <v>Freight Loco 47/4 Coal ESI</v>
      </c>
      <c r="D280" s="21" t="s">
        <v>4</v>
      </c>
      <c r="E280" s="21" t="s">
        <v>29</v>
      </c>
      <c r="F280" s="22" t="s">
        <v>38</v>
      </c>
      <c r="G280" s="21" t="s">
        <v>336</v>
      </c>
      <c r="H280" s="23"/>
      <c r="I280" s="24"/>
      <c r="J280" s="25" t="s">
        <v>31</v>
      </c>
      <c r="K280" s="26">
        <v>0</v>
      </c>
      <c r="L280" s="27" t="s">
        <v>29</v>
      </c>
      <c r="M280" s="25">
        <v>1</v>
      </c>
      <c r="N280" s="43" t="s">
        <v>31</v>
      </c>
      <c r="O280" s="25">
        <f t="shared" si="28"/>
        <v>1</v>
      </c>
      <c r="P280" s="25">
        <f t="shared" si="29"/>
        <v>1</v>
      </c>
      <c r="Q280" s="28">
        <v>119</v>
      </c>
      <c r="R280" s="29">
        <v>6</v>
      </c>
      <c r="S280" s="18">
        <f t="shared" si="30"/>
        <v>19.833333333333332</v>
      </c>
      <c r="T280" s="28">
        <v>3.4870000000000001</v>
      </c>
      <c r="U280" s="26" t="s">
        <v>31</v>
      </c>
      <c r="V280" s="26" t="s">
        <v>31</v>
      </c>
      <c r="W280" s="17" t="str">
        <f t="shared" si="31"/>
        <v>n/a</v>
      </c>
      <c r="X280" s="30" t="s">
        <v>31</v>
      </c>
      <c r="Y280" s="17" t="str">
        <f t="shared" si="32"/>
        <v>n/a</v>
      </c>
      <c r="Z280" s="17">
        <v>24</v>
      </c>
      <c r="AA280" s="17">
        <f t="shared" si="33"/>
        <v>24</v>
      </c>
      <c r="AB280" s="31" t="s">
        <v>34</v>
      </c>
    </row>
    <row r="281" spans="2:28" x14ac:dyDescent="0.3">
      <c r="B281" s="74" t="s">
        <v>843</v>
      </c>
      <c r="C281" s="20" t="str">
        <f t="shared" si="34"/>
        <v>Freight Loco 47/4 Construction Materials</v>
      </c>
      <c r="D281" s="21" t="s">
        <v>4</v>
      </c>
      <c r="E281" s="21" t="s">
        <v>29</v>
      </c>
      <c r="F281" s="22" t="s">
        <v>38</v>
      </c>
      <c r="G281" s="21" t="s">
        <v>331</v>
      </c>
      <c r="H281" s="23"/>
      <c r="I281" s="24"/>
      <c r="J281" s="25" t="s">
        <v>31</v>
      </c>
      <c r="K281" s="26">
        <v>0</v>
      </c>
      <c r="L281" s="27" t="s">
        <v>29</v>
      </c>
      <c r="M281" s="25">
        <v>1</v>
      </c>
      <c r="N281" s="43" t="s">
        <v>31</v>
      </c>
      <c r="O281" s="25">
        <f t="shared" si="28"/>
        <v>1</v>
      </c>
      <c r="P281" s="25">
        <f t="shared" si="29"/>
        <v>1</v>
      </c>
      <c r="Q281" s="28">
        <v>119</v>
      </c>
      <c r="R281" s="29">
        <v>6</v>
      </c>
      <c r="S281" s="18">
        <f t="shared" si="30"/>
        <v>19.833333333333332</v>
      </c>
      <c r="T281" s="28">
        <v>3.4870000000000001</v>
      </c>
      <c r="U281" s="26" t="s">
        <v>31</v>
      </c>
      <c r="V281" s="26" t="s">
        <v>31</v>
      </c>
      <c r="W281" s="17" t="str">
        <f t="shared" si="31"/>
        <v>n/a</v>
      </c>
      <c r="X281" s="30" t="s">
        <v>31</v>
      </c>
      <c r="Y281" s="17" t="str">
        <f t="shared" si="32"/>
        <v>n/a</v>
      </c>
      <c r="Z281" s="17">
        <v>29</v>
      </c>
      <c r="AA281" s="17">
        <f t="shared" si="33"/>
        <v>29</v>
      </c>
      <c r="AB281" s="31" t="s">
        <v>34</v>
      </c>
    </row>
    <row r="282" spans="2:28" x14ac:dyDescent="0.3">
      <c r="B282" s="74" t="s">
        <v>843</v>
      </c>
      <c r="C282" s="20" t="str">
        <f t="shared" si="34"/>
        <v>Freight Loco 47/4 Domestic Automotive</v>
      </c>
      <c r="D282" s="21" t="s">
        <v>4</v>
      </c>
      <c r="E282" s="21" t="s">
        <v>29</v>
      </c>
      <c r="F282" s="22" t="s">
        <v>38</v>
      </c>
      <c r="G282" s="21" t="s">
        <v>348</v>
      </c>
      <c r="H282" s="23"/>
      <c r="I282" s="24"/>
      <c r="J282" s="25" t="s">
        <v>31</v>
      </c>
      <c r="K282" s="26">
        <v>0</v>
      </c>
      <c r="L282" s="27" t="s">
        <v>29</v>
      </c>
      <c r="M282" s="25">
        <v>1</v>
      </c>
      <c r="N282" s="43" t="s">
        <v>31</v>
      </c>
      <c r="O282" s="25">
        <f t="shared" si="28"/>
        <v>1</v>
      </c>
      <c r="P282" s="25">
        <f t="shared" si="29"/>
        <v>1</v>
      </c>
      <c r="Q282" s="28">
        <v>119</v>
      </c>
      <c r="R282" s="29">
        <v>6</v>
      </c>
      <c r="S282" s="18">
        <f t="shared" si="30"/>
        <v>19.833333333333332</v>
      </c>
      <c r="T282" s="28">
        <v>3.4870000000000001</v>
      </c>
      <c r="U282" s="26" t="s">
        <v>31</v>
      </c>
      <c r="V282" s="26" t="s">
        <v>31</v>
      </c>
      <c r="W282" s="17" t="str">
        <f t="shared" si="31"/>
        <v>n/a</v>
      </c>
      <c r="X282" s="30" t="s">
        <v>31</v>
      </c>
      <c r="Y282" s="17" t="str">
        <f t="shared" si="32"/>
        <v>n/a</v>
      </c>
      <c r="Z282" s="17">
        <v>25</v>
      </c>
      <c r="AA282" s="17">
        <f t="shared" si="33"/>
        <v>25</v>
      </c>
      <c r="AB282" s="31" t="s">
        <v>34</v>
      </c>
    </row>
    <row r="283" spans="2:28" x14ac:dyDescent="0.3">
      <c r="B283" s="74" t="s">
        <v>843</v>
      </c>
      <c r="C283" s="20" t="str">
        <f t="shared" si="34"/>
        <v>Freight Loco 47/4 Domestic Intermodal</v>
      </c>
      <c r="D283" s="21" t="s">
        <v>4</v>
      </c>
      <c r="E283" s="21" t="s">
        <v>29</v>
      </c>
      <c r="F283" s="22" t="s">
        <v>38</v>
      </c>
      <c r="G283" s="21" t="s">
        <v>332</v>
      </c>
      <c r="H283" s="23"/>
      <c r="I283" s="24"/>
      <c r="J283" s="25" t="s">
        <v>31</v>
      </c>
      <c r="K283" s="26">
        <v>0</v>
      </c>
      <c r="L283" s="27" t="s">
        <v>29</v>
      </c>
      <c r="M283" s="25">
        <v>1</v>
      </c>
      <c r="N283" s="43" t="s">
        <v>31</v>
      </c>
      <c r="O283" s="25">
        <f t="shared" si="28"/>
        <v>1</v>
      </c>
      <c r="P283" s="25">
        <f t="shared" si="29"/>
        <v>1</v>
      </c>
      <c r="Q283" s="28">
        <v>119</v>
      </c>
      <c r="R283" s="29">
        <v>6</v>
      </c>
      <c r="S283" s="18">
        <f t="shared" si="30"/>
        <v>19.833333333333332</v>
      </c>
      <c r="T283" s="28">
        <v>3.4870000000000001</v>
      </c>
      <c r="U283" s="26" t="s">
        <v>31</v>
      </c>
      <c r="V283" s="26" t="s">
        <v>31</v>
      </c>
      <c r="W283" s="17" t="str">
        <f t="shared" si="31"/>
        <v>n/a</v>
      </c>
      <c r="X283" s="30" t="s">
        <v>31</v>
      </c>
      <c r="Y283" s="17" t="str">
        <f t="shared" si="32"/>
        <v>n/a</v>
      </c>
      <c r="Z283" s="17">
        <v>33</v>
      </c>
      <c r="AA283" s="17">
        <f t="shared" si="33"/>
        <v>33</v>
      </c>
      <c r="AB283" s="31" t="s">
        <v>34</v>
      </c>
    </row>
    <row r="284" spans="2:28" x14ac:dyDescent="0.3">
      <c r="B284" s="74" t="s">
        <v>843</v>
      </c>
      <c r="C284" s="20" t="str">
        <f t="shared" si="34"/>
        <v>Freight Loco 47/4 Domestic Waste</v>
      </c>
      <c r="D284" s="21" t="s">
        <v>4</v>
      </c>
      <c r="E284" s="21" t="s">
        <v>29</v>
      </c>
      <c r="F284" s="22" t="s">
        <v>38</v>
      </c>
      <c r="G284" s="21" t="s">
        <v>354</v>
      </c>
      <c r="H284" s="23"/>
      <c r="I284" s="24"/>
      <c r="J284" s="25" t="s">
        <v>31</v>
      </c>
      <c r="K284" s="26">
        <v>0</v>
      </c>
      <c r="L284" s="27" t="s">
        <v>29</v>
      </c>
      <c r="M284" s="25">
        <v>1</v>
      </c>
      <c r="N284" s="43" t="s">
        <v>31</v>
      </c>
      <c r="O284" s="25">
        <f t="shared" si="28"/>
        <v>1</v>
      </c>
      <c r="P284" s="25">
        <f t="shared" si="29"/>
        <v>1</v>
      </c>
      <c r="Q284" s="28">
        <v>119</v>
      </c>
      <c r="R284" s="29">
        <v>6</v>
      </c>
      <c r="S284" s="18">
        <f t="shared" si="30"/>
        <v>19.833333333333332</v>
      </c>
      <c r="T284" s="28">
        <v>3.4870000000000001</v>
      </c>
      <c r="U284" s="26" t="s">
        <v>31</v>
      </c>
      <c r="V284" s="26" t="s">
        <v>31</v>
      </c>
      <c r="W284" s="17" t="str">
        <f t="shared" si="31"/>
        <v>n/a</v>
      </c>
      <c r="X284" s="30" t="s">
        <v>31</v>
      </c>
      <c r="Y284" s="17" t="str">
        <f t="shared" si="32"/>
        <v>n/a</v>
      </c>
      <c r="Z284" s="17">
        <v>24</v>
      </c>
      <c r="AA284" s="17">
        <f t="shared" si="33"/>
        <v>24</v>
      </c>
      <c r="AB284" s="31" t="s">
        <v>34</v>
      </c>
    </row>
    <row r="285" spans="2:28" x14ac:dyDescent="0.3">
      <c r="B285" s="74" t="s">
        <v>843</v>
      </c>
      <c r="C285" s="20" t="str">
        <f t="shared" si="34"/>
        <v>Freight Loco 47/4 General Merchandise</v>
      </c>
      <c r="D285" s="21" t="s">
        <v>4</v>
      </c>
      <c r="E285" s="21" t="s">
        <v>29</v>
      </c>
      <c r="F285" s="22" t="s">
        <v>38</v>
      </c>
      <c r="G285" s="21" t="s">
        <v>350</v>
      </c>
      <c r="H285" s="23"/>
      <c r="I285" s="24"/>
      <c r="J285" s="25" t="s">
        <v>31</v>
      </c>
      <c r="K285" s="26">
        <v>0</v>
      </c>
      <c r="L285" s="27" t="s">
        <v>29</v>
      </c>
      <c r="M285" s="25">
        <v>1</v>
      </c>
      <c r="N285" s="43" t="s">
        <v>31</v>
      </c>
      <c r="O285" s="25">
        <f t="shared" si="28"/>
        <v>1</v>
      </c>
      <c r="P285" s="25">
        <f t="shared" si="29"/>
        <v>1</v>
      </c>
      <c r="Q285" s="28">
        <v>119</v>
      </c>
      <c r="R285" s="29">
        <v>6</v>
      </c>
      <c r="S285" s="18">
        <f t="shared" si="30"/>
        <v>19.833333333333332</v>
      </c>
      <c r="T285" s="28">
        <v>3.4870000000000001</v>
      </c>
      <c r="U285" s="26" t="s">
        <v>31</v>
      </c>
      <c r="V285" s="26" t="s">
        <v>31</v>
      </c>
      <c r="W285" s="17" t="str">
        <f t="shared" si="31"/>
        <v>n/a</v>
      </c>
      <c r="X285" s="30" t="s">
        <v>31</v>
      </c>
      <c r="Y285" s="17" t="str">
        <f t="shared" si="32"/>
        <v>n/a</v>
      </c>
      <c r="Z285" s="17">
        <v>30</v>
      </c>
      <c r="AA285" s="17">
        <f t="shared" si="33"/>
        <v>30</v>
      </c>
      <c r="AB285" s="31" t="s">
        <v>34</v>
      </c>
    </row>
    <row r="286" spans="2:28" x14ac:dyDescent="0.3">
      <c r="B286" s="74" t="s">
        <v>843</v>
      </c>
      <c r="C286" s="20" t="str">
        <f t="shared" si="34"/>
        <v>Freight Loco 47/4 Iron Ore</v>
      </c>
      <c r="D286" s="21" t="s">
        <v>4</v>
      </c>
      <c r="E286" s="21" t="s">
        <v>29</v>
      </c>
      <c r="F286" s="22" t="s">
        <v>38</v>
      </c>
      <c r="G286" s="21" t="s">
        <v>357</v>
      </c>
      <c r="H286" s="23"/>
      <c r="I286" s="24"/>
      <c r="J286" s="25" t="s">
        <v>31</v>
      </c>
      <c r="K286" s="26">
        <v>0</v>
      </c>
      <c r="L286" s="27" t="s">
        <v>29</v>
      </c>
      <c r="M286" s="25">
        <v>1</v>
      </c>
      <c r="N286" s="43" t="s">
        <v>31</v>
      </c>
      <c r="O286" s="25">
        <f t="shared" si="28"/>
        <v>1</v>
      </c>
      <c r="P286" s="25">
        <f t="shared" si="29"/>
        <v>1</v>
      </c>
      <c r="Q286" s="28">
        <v>119</v>
      </c>
      <c r="R286" s="29">
        <v>6</v>
      </c>
      <c r="S286" s="18">
        <f t="shared" si="30"/>
        <v>19.833333333333332</v>
      </c>
      <c r="T286" s="28">
        <v>3.4870000000000001</v>
      </c>
      <c r="U286" s="26" t="s">
        <v>31</v>
      </c>
      <c r="V286" s="26" t="s">
        <v>31</v>
      </c>
      <c r="W286" s="17" t="str">
        <f t="shared" si="31"/>
        <v>n/a</v>
      </c>
      <c r="X286" s="30" t="s">
        <v>31</v>
      </c>
      <c r="Y286" s="17" t="str">
        <f t="shared" si="32"/>
        <v>n/a</v>
      </c>
      <c r="Z286" s="17">
        <v>25</v>
      </c>
      <c r="AA286" s="17">
        <f t="shared" si="33"/>
        <v>25</v>
      </c>
      <c r="AB286" s="31" t="s">
        <v>34</v>
      </c>
    </row>
    <row r="287" spans="2:28" x14ac:dyDescent="0.3">
      <c r="B287" s="74" t="s">
        <v>843</v>
      </c>
      <c r="C287" s="20" t="str">
        <f t="shared" si="34"/>
        <v>Freight Loco 47/4 Other</v>
      </c>
      <c r="D287" s="21" t="s">
        <v>4</v>
      </c>
      <c r="E287" s="21" t="s">
        <v>29</v>
      </c>
      <c r="F287" s="22" t="s">
        <v>38</v>
      </c>
      <c r="G287" s="21" t="s">
        <v>333</v>
      </c>
      <c r="H287" s="23"/>
      <c r="I287" s="24"/>
      <c r="J287" s="25" t="s">
        <v>31</v>
      </c>
      <c r="K287" s="26">
        <v>0</v>
      </c>
      <c r="L287" s="27" t="s">
        <v>29</v>
      </c>
      <c r="M287" s="25">
        <v>1</v>
      </c>
      <c r="N287" s="43" t="s">
        <v>31</v>
      </c>
      <c r="O287" s="25">
        <f t="shared" si="28"/>
        <v>1</v>
      </c>
      <c r="P287" s="25">
        <f t="shared" si="29"/>
        <v>1</v>
      </c>
      <c r="Q287" s="28">
        <v>119</v>
      </c>
      <c r="R287" s="29">
        <v>6</v>
      </c>
      <c r="S287" s="18">
        <f t="shared" si="30"/>
        <v>19.833333333333332</v>
      </c>
      <c r="T287" s="28">
        <v>3.4870000000000001</v>
      </c>
      <c r="U287" s="26" t="s">
        <v>31</v>
      </c>
      <c r="V287" s="26" t="s">
        <v>31</v>
      </c>
      <c r="W287" s="17" t="str">
        <f t="shared" si="31"/>
        <v>n/a</v>
      </c>
      <c r="X287" s="30" t="s">
        <v>31</v>
      </c>
      <c r="Y287" s="17" t="str">
        <f t="shared" si="32"/>
        <v>n/a</v>
      </c>
      <c r="Z287" s="17">
        <v>25</v>
      </c>
      <c r="AA287" s="17">
        <f t="shared" si="33"/>
        <v>25</v>
      </c>
      <c r="AB287" s="31" t="s">
        <v>34</v>
      </c>
    </row>
    <row r="288" spans="2:28" x14ac:dyDescent="0.3">
      <c r="B288" s="74" t="s">
        <v>843</v>
      </c>
      <c r="C288" s="20" t="str">
        <f t="shared" si="34"/>
        <v>Freight Loco 47/7 Biomass</v>
      </c>
      <c r="D288" s="21" t="s">
        <v>4</v>
      </c>
      <c r="E288" s="21" t="s">
        <v>29</v>
      </c>
      <c r="F288" s="22" t="s">
        <v>39</v>
      </c>
      <c r="G288" s="21" t="s">
        <v>351</v>
      </c>
      <c r="H288" s="23"/>
      <c r="I288" s="24"/>
      <c r="J288" s="25" t="s">
        <v>31</v>
      </c>
      <c r="K288" s="26">
        <v>0</v>
      </c>
      <c r="L288" s="27" t="s">
        <v>29</v>
      </c>
      <c r="M288" s="25">
        <v>1</v>
      </c>
      <c r="N288" s="43" t="s">
        <v>31</v>
      </c>
      <c r="O288" s="25">
        <f t="shared" si="28"/>
        <v>1</v>
      </c>
      <c r="P288" s="25">
        <f t="shared" si="29"/>
        <v>1</v>
      </c>
      <c r="Q288" s="28">
        <v>119</v>
      </c>
      <c r="R288" s="29">
        <v>6</v>
      </c>
      <c r="S288" s="18">
        <f t="shared" si="30"/>
        <v>19.833333333333332</v>
      </c>
      <c r="T288" s="28">
        <v>3.4870000000000001</v>
      </c>
      <c r="U288" s="26" t="s">
        <v>31</v>
      </c>
      <c r="V288" s="26" t="s">
        <v>31</v>
      </c>
      <c r="W288" s="17" t="str">
        <f t="shared" si="31"/>
        <v>n/a</v>
      </c>
      <c r="X288" s="30" t="s">
        <v>31</v>
      </c>
      <c r="Y288" s="17" t="str">
        <f t="shared" si="32"/>
        <v>n/a</v>
      </c>
      <c r="Z288" s="17">
        <v>34</v>
      </c>
      <c r="AA288" s="17">
        <f t="shared" si="33"/>
        <v>34</v>
      </c>
      <c r="AB288" s="31" t="s">
        <v>34</v>
      </c>
    </row>
    <row r="289" spans="2:28" x14ac:dyDescent="0.3">
      <c r="B289" s="74" t="s">
        <v>843</v>
      </c>
      <c r="C289" s="20" t="str">
        <f t="shared" si="34"/>
        <v>Freight Loco 47/7 Coal ESI</v>
      </c>
      <c r="D289" s="21" t="s">
        <v>4</v>
      </c>
      <c r="E289" s="21" t="s">
        <v>29</v>
      </c>
      <c r="F289" s="22" t="s">
        <v>39</v>
      </c>
      <c r="G289" s="21" t="s">
        <v>336</v>
      </c>
      <c r="H289" s="23"/>
      <c r="I289" s="24"/>
      <c r="J289" s="25" t="s">
        <v>31</v>
      </c>
      <c r="K289" s="26">
        <v>0</v>
      </c>
      <c r="L289" s="27" t="s">
        <v>29</v>
      </c>
      <c r="M289" s="25">
        <v>1</v>
      </c>
      <c r="N289" s="43" t="s">
        <v>31</v>
      </c>
      <c r="O289" s="25">
        <f t="shared" si="28"/>
        <v>1</v>
      </c>
      <c r="P289" s="25">
        <f t="shared" si="29"/>
        <v>1</v>
      </c>
      <c r="Q289" s="28">
        <v>119</v>
      </c>
      <c r="R289" s="29">
        <v>6</v>
      </c>
      <c r="S289" s="18">
        <f t="shared" si="30"/>
        <v>19.833333333333332</v>
      </c>
      <c r="T289" s="28">
        <v>3.4870000000000001</v>
      </c>
      <c r="U289" s="26" t="s">
        <v>31</v>
      </c>
      <c r="V289" s="26" t="s">
        <v>31</v>
      </c>
      <c r="W289" s="17" t="str">
        <f t="shared" si="31"/>
        <v>n/a</v>
      </c>
      <c r="X289" s="30" t="s">
        <v>31</v>
      </c>
      <c r="Y289" s="17" t="str">
        <f t="shared" si="32"/>
        <v>n/a</v>
      </c>
      <c r="Z289" s="17">
        <v>24</v>
      </c>
      <c r="AA289" s="17">
        <f t="shared" si="33"/>
        <v>24</v>
      </c>
      <c r="AB289" s="31" t="s">
        <v>34</v>
      </c>
    </row>
    <row r="290" spans="2:28" ht="36" x14ac:dyDescent="0.3">
      <c r="B290" s="74" t="s">
        <v>843</v>
      </c>
      <c r="C290" s="20" t="str">
        <f t="shared" si="34"/>
        <v>Freight Loco 47/7 Coal Other</v>
      </c>
      <c r="D290" s="21" t="s">
        <v>4</v>
      </c>
      <c r="E290" s="21" t="s">
        <v>29</v>
      </c>
      <c r="F290" s="22" t="s">
        <v>39</v>
      </c>
      <c r="G290" s="21" t="s">
        <v>358</v>
      </c>
      <c r="H290" s="23" t="s">
        <v>337</v>
      </c>
      <c r="I290" s="24"/>
      <c r="J290" s="25" t="s">
        <v>31</v>
      </c>
      <c r="K290" s="26">
        <v>0</v>
      </c>
      <c r="L290" s="27" t="s">
        <v>29</v>
      </c>
      <c r="M290" s="25">
        <v>1</v>
      </c>
      <c r="N290" s="43" t="s">
        <v>31</v>
      </c>
      <c r="O290" s="25">
        <f t="shared" si="28"/>
        <v>1</v>
      </c>
      <c r="P290" s="25">
        <f t="shared" si="29"/>
        <v>1</v>
      </c>
      <c r="Q290" s="28">
        <v>119</v>
      </c>
      <c r="R290" s="29">
        <v>6</v>
      </c>
      <c r="S290" s="18">
        <f t="shared" si="30"/>
        <v>19.833333333333332</v>
      </c>
      <c r="T290" s="28">
        <v>3.4870000000000001</v>
      </c>
      <c r="U290" s="26" t="s">
        <v>31</v>
      </c>
      <c r="V290" s="26" t="s">
        <v>31</v>
      </c>
      <c r="W290" s="17" t="str">
        <f t="shared" si="31"/>
        <v>n/a</v>
      </c>
      <c r="X290" s="30" t="s">
        <v>31</v>
      </c>
      <c r="Y290" s="17" t="str">
        <f t="shared" si="32"/>
        <v>n/a</v>
      </c>
      <c r="Z290" s="17">
        <v>25</v>
      </c>
      <c r="AA290" s="17">
        <f t="shared" si="33"/>
        <v>25</v>
      </c>
      <c r="AB290" s="31" t="s">
        <v>34</v>
      </c>
    </row>
    <row r="291" spans="2:28" x14ac:dyDescent="0.3">
      <c r="B291" s="74" t="s">
        <v>843</v>
      </c>
      <c r="C291" s="20" t="str">
        <f t="shared" si="34"/>
        <v>Freight Loco 47/7 Construction Materials</v>
      </c>
      <c r="D291" s="21" t="s">
        <v>4</v>
      </c>
      <c r="E291" s="21" t="s">
        <v>29</v>
      </c>
      <c r="F291" s="22" t="s">
        <v>39</v>
      </c>
      <c r="G291" s="21" t="s">
        <v>331</v>
      </c>
      <c r="H291" s="23"/>
      <c r="I291" s="24"/>
      <c r="J291" s="25" t="s">
        <v>31</v>
      </c>
      <c r="K291" s="26">
        <v>0</v>
      </c>
      <c r="L291" s="27" t="s">
        <v>29</v>
      </c>
      <c r="M291" s="25">
        <v>1</v>
      </c>
      <c r="N291" s="43" t="s">
        <v>31</v>
      </c>
      <c r="O291" s="25">
        <f t="shared" si="28"/>
        <v>1</v>
      </c>
      <c r="P291" s="25">
        <f t="shared" si="29"/>
        <v>1</v>
      </c>
      <c r="Q291" s="28">
        <v>119</v>
      </c>
      <c r="R291" s="29">
        <v>6</v>
      </c>
      <c r="S291" s="18">
        <f t="shared" si="30"/>
        <v>19.833333333333332</v>
      </c>
      <c r="T291" s="28">
        <v>3.4870000000000001</v>
      </c>
      <c r="U291" s="26" t="s">
        <v>31</v>
      </c>
      <c r="V291" s="26" t="s">
        <v>31</v>
      </c>
      <c r="W291" s="17" t="str">
        <f t="shared" si="31"/>
        <v>n/a</v>
      </c>
      <c r="X291" s="30" t="s">
        <v>31</v>
      </c>
      <c r="Y291" s="17" t="str">
        <f t="shared" si="32"/>
        <v>n/a</v>
      </c>
      <c r="Z291" s="17">
        <v>29</v>
      </c>
      <c r="AA291" s="17">
        <f t="shared" si="33"/>
        <v>29</v>
      </c>
      <c r="AB291" s="31" t="s">
        <v>34</v>
      </c>
    </row>
    <row r="292" spans="2:28" x14ac:dyDescent="0.3">
      <c r="B292" s="74" t="s">
        <v>843</v>
      </c>
      <c r="C292" s="20" t="str">
        <f t="shared" si="34"/>
        <v>Freight Loco 47/7 Domestic Intermodal</v>
      </c>
      <c r="D292" s="21" t="s">
        <v>4</v>
      </c>
      <c r="E292" s="21" t="s">
        <v>29</v>
      </c>
      <c r="F292" s="22" t="s">
        <v>39</v>
      </c>
      <c r="G292" s="21" t="s">
        <v>332</v>
      </c>
      <c r="H292" s="23"/>
      <c r="I292" s="24"/>
      <c r="J292" s="25" t="s">
        <v>31</v>
      </c>
      <c r="K292" s="26">
        <v>0</v>
      </c>
      <c r="L292" s="27" t="s">
        <v>29</v>
      </c>
      <c r="M292" s="25">
        <v>1</v>
      </c>
      <c r="N292" s="43" t="s">
        <v>31</v>
      </c>
      <c r="O292" s="25">
        <f t="shared" si="28"/>
        <v>1</v>
      </c>
      <c r="P292" s="25">
        <f t="shared" si="29"/>
        <v>1</v>
      </c>
      <c r="Q292" s="28">
        <v>119</v>
      </c>
      <c r="R292" s="29">
        <v>6</v>
      </c>
      <c r="S292" s="18">
        <f t="shared" si="30"/>
        <v>19.833333333333332</v>
      </c>
      <c r="T292" s="28">
        <v>3.4870000000000001</v>
      </c>
      <c r="U292" s="26" t="s">
        <v>31</v>
      </c>
      <c r="V292" s="26" t="s">
        <v>31</v>
      </c>
      <c r="W292" s="17" t="str">
        <f t="shared" si="31"/>
        <v>n/a</v>
      </c>
      <c r="X292" s="30" t="s">
        <v>31</v>
      </c>
      <c r="Y292" s="17" t="str">
        <f t="shared" si="32"/>
        <v>n/a</v>
      </c>
      <c r="Z292" s="17">
        <v>33</v>
      </c>
      <c r="AA292" s="17">
        <f t="shared" si="33"/>
        <v>33</v>
      </c>
      <c r="AB292" s="31" t="s">
        <v>34</v>
      </c>
    </row>
    <row r="293" spans="2:28" x14ac:dyDescent="0.3">
      <c r="B293" s="74" t="s">
        <v>843</v>
      </c>
      <c r="C293" s="20" t="str">
        <f t="shared" si="34"/>
        <v>Freight Loco 47/7 Domestic Waste</v>
      </c>
      <c r="D293" s="21" t="s">
        <v>4</v>
      </c>
      <c r="E293" s="21" t="s">
        <v>29</v>
      </c>
      <c r="F293" s="22" t="s">
        <v>39</v>
      </c>
      <c r="G293" s="21" t="s">
        <v>354</v>
      </c>
      <c r="H293" s="23"/>
      <c r="I293" s="24"/>
      <c r="J293" s="25" t="s">
        <v>31</v>
      </c>
      <c r="K293" s="26">
        <v>0</v>
      </c>
      <c r="L293" s="27" t="s">
        <v>29</v>
      </c>
      <c r="M293" s="25">
        <v>1</v>
      </c>
      <c r="N293" s="43" t="s">
        <v>31</v>
      </c>
      <c r="O293" s="25">
        <f t="shared" si="28"/>
        <v>1</v>
      </c>
      <c r="P293" s="25">
        <f t="shared" si="29"/>
        <v>1</v>
      </c>
      <c r="Q293" s="28">
        <v>119</v>
      </c>
      <c r="R293" s="29">
        <v>6</v>
      </c>
      <c r="S293" s="18">
        <f t="shared" si="30"/>
        <v>19.833333333333332</v>
      </c>
      <c r="T293" s="28">
        <v>3.4870000000000001</v>
      </c>
      <c r="U293" s="26" t="s">
        <v>31</v>
      </c>
      <c r="V293" s="26" t="s">
        <v>31</v>
      </c>
      <c r="W293" s="17" t="str">
        <f t="shared" si="31"/>
        <v>n/a</v>
      </c>
      <c r="X293" s="30" t="s">
        <v>31</v>
      </c>
      <c r="Y293" s="17" t="str">
        <f t="shared" si="32"/>
        <v>n/a</v>
      </c>
      <c r="Z293" s="17">
        <v>24</v>
      </c>
      <c r="AA293" s="17">
        <f t="shared" si="33"/>
        <v>24</v>
      </c>
      <c r="AB293" s="31" t="s">
        <v>34</v>
      </c>
    </row>
    <row r="294" spans="2:28" ht="36" x14ac:dyDescent="0.3">
      <c r="B294" s="74" t="s">
        <v>843</v>
      </c>
      <c r="C294" s="20" t="str">
        <f t="shared" si="34"/>
        <v>Freight Loco 47/7 Enterprise</v>
      </c>
      <c r="D294" s="21" t="s">
        <v>4</v>
      </c>
      <c r="E294" s="21" t="s">
        <v>29</v>
      </c>
      <c r="F294" s="22" t="s">
        <v>39</v>
      </c>
      <c r="G294" s="21" t="s">
        <v>338</v>
      </c>
      <c r="H294" s="23" t="s">
        <v>337</v>
      </c>
      <c r="I294" s="24"/>
      <c r="J294" s="25" t="s">
        <v>31</v>
      </c>
      <c r="K294" s="26">
        <v>0</v>
      </c>
      <c r="L294" s="27" t="s">
        <v>29</v>
      </c>
      <c r="M294" s="25">
        <v>1</v>
      </c>
      <c r="N294" s="43" t="s">
        <v>31</v>
      </c>
      <c r="O294" s="25">
        <f t="shared" si="28"/>
        <v>1</v>
      </c>
      <c r="P294" s="25">
        <f t="shared" si="29"/>
        <v>1</v>
      </c>
      <c r="Q294" s="28">
        <v>119</v>
      </c>
      <c r="R294" s="29">
        <v>6</v>
      </c>
      <c r="S294" s="18">
        <f t="shared" si="30"/>
        <v>19.833333333333332</v>
      </c>
      <c r="T294" s="28">
        <v>3.4870000000000001</v>
      </c>
      <c r="U294" s="26" t="s">
        <v>31</v>
      </c>
      <c r="V294" s="26" t="s">
        <v>31</v>
      </c>
      <c r="W294" s="17" t="str">
        <f t="shared" si="31"/>
        <v>n/a</v>
      </c>
      <c r="X294" s="30" t="s">
        <v>31</v>
      </c>
      <c r="Y294" s="17" t="str">
        <f t="shared" si="32"/>
        <v>n/a</v>
      </c>
      <c r="Z294" s="17">
        <v>27</v>
      </c>
      <c r="AA294" s="17">
        <f t="shared" si="33"/>
        <v>27</v>
      </c>
      <c r="AB294" s="31" t="s">
        <v>34</v>
      </c>
    </row>
    <row r="295" spans="2:28" x14ac:dyDescent="0.3">
      <c r="B295" s="74" t="s">
        <v>843</v>
      </c>
      <c r="C295" s="20" t="str">
        <f t="shared" si="34"/>
        <v>Freight Loco 47/7 Other</v>
      </c>
      <c r="D295" s="21" t="s">
        <v>4</v>
      </c>
      <c r="E295" s="21" t="s">
        <v>29</v>
      </c>
      <c r="F295" s="22" t="s">
        <v>39</v>
      </c>
      <c r="G295" s="21" t="s">
        <v>333</v>
      </c>
      <c r="H295" s="23"/>
      <c r="I295" s="24"/>
      <c r="J295" s="25" t="s">
        <v>31</v>
      </c>
      <c r="K295" s="26">
        <v>0</v>
      </c>
      <c r="L295" s="27" t="s">
        <v>29</v>
      </c>
      <c r="M295" s="25">
        <v>1</v>
      </c>
      <c r="N295" s="43" t="s">
        <v>31</v>
      </c>
      <c r="O295" s="25">
        <f t="shared" si="28"/>
        <v>1</v>
      </c>
      <c r="P295" s="25">
        <f t="shared" si="29"/>
        <v>1</v>
      </c>
      <c r="Q295" s="28">
        <v>119</v>
      </c>
      <c r="R295" s="29">
        <v>6</v>
      </c>
      <c r="S295" s="18">
        <f t="shared" si="30"/>
        <v>19.833333333333332</v>
      </c>
      <c r="T295" s="28">
        <v>3.4870000000000001</v>
      </c>
      <c r="U295" s="26" t="s">
        <v>31</v>
      </c>
      <c r="V295" s="26" t="s">
        <v>31</v>
      </c>
      <c r="W295" s="17" t="str">
        <f t="shared" si="31"/>
        <v>n/a</v>
      </c>
      <c r="X295" s="30" t="s">
        <v>31</v>
      </c>
      <c r="Y295" s="17" t="str">
        <f t="shared" si="32"/>
        <v>n/a</v>
      </c>
      <c r="Z295" s="17">
        <v>25</v>
      </c>
      <c r="AA295" s="17">
        <f t="shared" si="33"/>
        <v>25</v>
      </c>
      <c r="AB295" s="31" t="s">
        <v>34</v>
      </c>
    </row>
    <row r="296" spans="2:28" x14ac:dyDescent="0.3">
      <c r="B296" s="74" t="s">
        <v>843</v>
      </c>
      <c r="C296" s="20" t="str">
        <f t="shared" si="34"/>
        <v>Freight Loco 47/7 Petroleum</v>
      </c>
      <c r="D296" s="21" t="s">
        <v>4</v>
      </c>
      <c r="E296" s="21" t="s">
        <v>29</v>
      </c>
      <c r="F296" s="22" t="s">
        <v>39</v>
      </c>
      <c r="G296" s="21" t="s">
        <v>334</v>
      </c>
      <c r="H296" s="23"/>
      <c r="I296" s="24"/>
      <c r="J296" s="25" t="s">
        <v>31</v>
      </c>
      <c r="K296" s="26">
        <v>0</v>
      </c>
      <c r="L296" s="27" t="s">
        <v>29</v>
      </c>
      <c r="M296" s="25">
        <v>1</v>
      </c>
      <c r="N296" s="43" t="s">
        <v>31</v>
      </c>
      <c r="O296" s="25">
        <f t="shared" si="28"/>
        <v>1</v>
      </c>
      <c r="P296" s="25">
        <f t="shared" si="29"/>
        <v>1</v>
      </c>
      <c r="Q296" s="28">
        <v>119</v>
      </c>
      <c r="R296" s="29">
        <v>6</v>
      </c>
      <c r="S296" s="18">
        <f t="shared" si="30"/>
        <v>19.833333333333332</v>
      </c>
      <c r="T296" s="28">
        <v>3.4870000000000001</v>
      </c>
      <c r="U296" s="26" t="s">
        <v>31</v>
      </c>
      <c r="V296" s="26" t="s">
        <v>31</v>
      </c>
      <c r="W296" s="17" t="str">
        <f t="shared" si="31"/>
        <v>n/a</v>
      </c>
      <c r="X296" s="30" t="s">
        <v>31</v>
      </c>
      <c r="Y296" s="17" t="str">
        <f t="shared" si="32"/>
        <v>n/a</v>
      </c>
      <c r="Z296" s="17">
        <v>23</v>
      </c>
      <c r="AA296" s="17">
        <f t="shared" si="33"/>
        <v>23</v>
      </c>
      <c r="AB296" s="31" t="s">
        <v>34</v>
      </c>
    </row>
    <row r="297" spans="2:28" x14ac:dyDescent="0.3">
      <c r="B297" s="74" t="s">
        <v>843</v>
      </c>
      <c r="C297" s="20" t="str">
        <f t="shared" si="34"/>
        <v>Freight Loco 47/7 Steel</v>
      </c>
      <c r="D297" s="21" t="s">
        <v>4</v>
      </c>
      <c r="E297" s="21" t="s">
        <v>29</v>
      </c>
      <c r="F297" s="22" t="s">
        <v>39</v>
      </c>
      <c r="G297" s="21" t="s">
        <v>342</v>
      </c>
      <c r="H297" s="23"/>
      <c r="I297" s="24"/>
      <c r="J297" s="25" t="s">
        <v>31</v>
      </c>
      <c r="K297" s="26">
        <v>0</v>
      </c>
      <c r="L297" s="27" t="s">
        <v>29</v>
      </c>
      <c r="M297" s="25">
        <v>1</v>
      </c>
      <c r="N297" s="43" t="s">
        <v>31</v>
      </c>
      <c r="O297" s="25">
        <f t="shared" ref="O297:O360" si="35">IF(N297="n/a",M297,N297)</f>
        <v>1</v>
      </c>
      <c r="P297" s="25">
        <f t="shared" ref="P297:P360" si="36">IF($D297="Passenger",J297,O297)</f>
        <v>1</v>
      </c>
      <c r="Q297" s="28">
        <v>119</v>
      </c>
      <c r="R297" s="29">
        <v>6</v>
      </c>
      <c r="S297" s="18">
        <f t="shared" ref="S297:S360" si="37">Q297/R297</f>
        <v>19.833333333333332</v>
      </c>
      <c r="T297" s="28">
        <v>3.4870000000000001</v>
      </c>
      <c r="U297" s="26" t="s">
        <v>31</v>
      </c>
      <c r="V297" s="26" t="s">
        <v>31</v>
      </c>
      <c r="W297" s="17" t="str">
        <f t="shared" ref="W297:W360" si="38">IF($D297="Passenger",0.021*(MIN(U297,V297)^1.71),"n/a")</f>
        <v>n/a</v>
      </c>
      <c r="X297" s="30" t="s">
        <v>31</v>
      </c>
      <c r="Y297" s="17" t="str">
        <f t="shared" ref="Y297:Y360" si="39">IF($D297="Passenger",IF(X297=0,W297,X297),"n/a")</f>
        <v>n/a</v>
      </c>
      <c r="Z297" s="17">
        <v>25</v>
      </c>
      <c r="AA297" s="17">
        <f t="shared" ref="AA297:AA360" si="40">IF($D297="Passenger",Y297,Z297)</f>
        <v>25</v>
      </c>
      <c r="AB297" s="31" t="s">
        <v>34</v>
      </c>
    </row>
    <row r="298" spans="2:28" x14ac:dyDescent="0.3">
      <c r="B298" s="74" t="s">
        <v>843</v>
      </c>
      <c r="C298" s="20" t="str">
        <f t="shared" si="34"/>
        <v>Freight Loco 50/0 Other</v>
      </c>
      <c r="D298" s="21" t="s">
        <v>4</v>
      </c>
      <c r="E298" s="21" t="s">
        <v>29</v>
      </c>
      <c r="F298" s="22" t="s">
        <v>359</v>
      </c>
      <c r="G298" s="21" t="s">
        <v>333</v>
      </c>
      <c r="H298" s="23"/>
      <c r="I298" s="24"/>
      <c r="J298" s="25" t="s">
        <v>31</v>
      </c>
      <c r="K298" s="26">
        <v>0</v>
      </c>
      <c r="L298" s="27" t="s">
        <v>29</v>
      </c>
      <c r="M298" s="25">
        <v>1</v>
      </c>
      <c r="N298" s="43" t="s">
        <v>31</v>
      </c>
      <c r="O298" s="25">
        <f t="shared" si="35"/>
        <v>1</v>
      </c>
      <c r="P298" s="25">
        <f t="shared" si="36"/>
        <v>1</v>
      </c>
      <c r="Q298" s="28">
        <v>117</v>
      </c>
      <c r="R298" s="29">
        <v>6</v>
      </c>
      <c r="S298" s="18">
        <f t="shared" si="37"/>
        <v>19.5</v>
      </c>
      <c r="T298" s="28">
        <v>3.4870000000000001</v>
      </c>
      <c r="U298" s="26" t="s">
        <v>31</v>
      </c>
      <c r="V298" s="26" t="s">
        <v>31</v>
      </c>
      <c r="W298" s="17" t="str">
        <f t="shared" si="38"/>
        <v>n/a</v>
      </c>
      <c r="X298" s="30" t="s">
        <v>31</v>
      </c>
      <c r="Y298" s="17" t="str">
        <f t="shared" si="39"/>
        <v>n/a</v>
      </c>
      <c r="Z298" s="17">
        <v>25</v>
      </c>
      <c r="AA298" s="17">
        <f t="shared" si="40"/>
        <v>25</v>
      </c>
      <c r="AB298" s="31" t="s">
        <v>34</v>
      </c>
    </row>
    <row r="299" spans="2:28" x14ac:dyDescent="0.3">
      <c r="B299" s="74" t="s">
        <v>843</v>
      </c>
      <c r="C299" s="20" t="str">
        <f t="shared" si="34"/>
        <v>Freight Loco 56/0 Biomass</v>
      </c>
      <c r="D299" s="21" t="s">
        <v>4</v>
      </c>
      <c r="E299" s="21" t="s">
        <v>29</v>
      </c>
      <c r="F299" s="22" t="s">
        <v>360</v>
      </c>
      <c r="G299" s="21" t="s">
        <v>351</v>
      </c>
      <c r="H299" s="23" t="s">
        <v>361</v>
      </c>
      <c r="I299" s="23"/>
      <c r="J299" s="25" t="s">
        <v>31</v>
      </c>
      <c r="K299" s="26">
        <v>0</v>
      </c>
      <c r="L299" s="27" t="s">
        <v>29</v>
      </c>
      <c r="M299" s="25">
        <v>1</v>
      </c>
      <c r="N299" s="43" t="s">
        <v>31</v>
      </c>
      <c r="O299" s="25">
        <f t="shared" si="35"/>
        <v>1</v>
      </c>
      <c r="P299" s="25">
        <f t="shared" si="36"/>
        <v>1</v>
      </c>
      <c r="Q299" s="28">
        <v>128</v>
      </c>
      <c r="R299" s="29">
        <v>6</v>
      </c>
      <c r="S299" s="18">
        <f t="shared" si="37"/>
        <v>21.333333333333332</v>
      </c>
      <c r="T299" s="28">
        <v>4.0490000000000004</v>
      </c>
      <c r="U299" s="26" t="s">
        <v>31</v>
      </c>
      <c r="V299" s="26" t="s">
        <v>31</v>
      </c>
      <c r="W299" s="17" t="str">
        <f t="shared" si="38"/>
        <v>n/a</v>
      </c>
      <c r="X299" s="30" t="s">
        <v>31</v>
      </c>
      <c r="Y299" s="17" t="str">
        <f t="shared" si="39"/>
        <v>n/a</v>
      </c>
      <c r="Z299" s="17">
        <v>34</v>
      </c>
      <c r="AA299" s="17">
        <f t="shared" si="40"/>
        <v>34</v>
      </c>
      <c r="AB299" s="31" t="s">
        <v>34</v>
      </c>
    </row>
    <row r="300" spans="2:28" x14ac:dyDescent="0.3">
      <c r="B300" s="74" t="s">
        <v>843</v>
      </c>
      <c r="C300" s="20" t="str">
        <f t="shared" si="34"/>
        <v>Freight Loco 56/0 Chemicals</v>
      </c>
      <c r="D300" s="21" t="s">
        <v>4</v>
      </c>
      <c r="E300" s="21" t="s">
        <v>29</v>
      </c>
      <c r="F300" s="22" t="s">
        <v>360</v>
      </c>
      <c r="G300" s="21" t="s">
        <v>329</v>
      </c>
      <c r="H300" s="23" t="s">
        <v>361</v>
      </c>
      <c r="I300" s="23"/>
      <c r="J300" s="25" t="s">
        <v>31</v>
      </c>
      <c r="K300" s="26">
        <v>0</v>
      </c>
      <c r="L300" s="27" t="s">
        <v>29</v>
      </c>
      <c r="M300" s="25">
        <v>1</v>
      </c>
      <c r="N300" s="43" t="s">
        <v>31</v>
      </c>
      <c r="O300" s="25">
        <f t="shared" si="35"/>
        <v>1</v>
      </c>
      <c r="P300" s="25">
        <f t="shared" si="36"/>
        <v>1</v>
      </c>
      <c r="Q300" s="28">
        <v>128</v>
      </c>
      <c r="R300" s="29">
        <v>6</v>
      </c>
      <c r="S300" s="18">
        <f t="shared" si="37"/>
        <v>21.333333333333332</v>
      </c>
      <c r="T300" s="28">
        <v>4.0490000000000004</v>
      </c>
      <c r="U300" s="26" t="s">
        <v>31</v>
      </c>
      <c r="V300" s="26" t="s">
        <v>31</v>
      </c>
      <c r="W300" s="17" t="str">
        <f t="shared" si="38"/>
        <v>n/a</v>
      </c>
      <c r="X300" s="30" t="s">
        <v>31</v>
      </c>
      <c r="Y300" s="17" t="str">
        <f t="shared" si="39"/>
        <v>n/a</v>
      </c>
      <c r="Z300" s="17">
        <v>16</v>
      </c>
      <c r="AA300" s="17">
        <f t="shared" si="40"/>
        <v>16</v>
      </c>
      <c r="AB300" s="31" t="s">
        <v>34</v>
      </c>
    </row>
    <row r="301" spans="2:28" x14ac:dyDescent="0.3">
      <c r="B301" s="74" t="s">
        <v>843</v>
      </c>
      <c r="C301" s="20" t="str">
        <f t="shared" si="34"/>
        <v>Freight Loco 56/0 Coal ESI</v>
      </c>
      <c r="D301" s="21" t="s">
        <v>4</v>
      </c>
      <c r="E301" s="21" t="s">
        <v>29</v>
      </c>
      <c r="F301" s="22" t="s">
        <v>360</v>
      </c>
      <c r="G301" s="21" t="s">
        <v>336</v>
      </c>
      <c r="H301" s="23"/>
      <c r="I301" s="24"/>
      <c r="J301" s="25" t="s">
        <v>31</v>
      </c>
      <c r="K301" s="26">
        <v>0</v>
      </c>
      <c r="L301" s="27" t="s">
        <v>29</v>
      </c>
      <c r="M301" s="25">
        <v>1</v>
      </c>
      <c r="N301" s="43" t="s">
        <v>31</v>
      </c>
      <c r="O301" s="25">
        <f t="shared" si="35"/>
        <v>1</v>
      </c>
      <c r="P301" s="25">
        <f t="shared" si="36"/>
        <v>1</v>
      </c>
      <c r="Q301" s="28">
        <v>128</v>
      </c>
      <c r="R301" s="29">
        <v>6</v>
      </c>
      <c r="S301" s="18">
        <f t="shared" si="37"/>
        <v>21.333333333333332</v>
      </c>
      <c r="T301" s="28">
        <v>4.0490000000000004</v>
      </c>
      <c r="U301" s="26" t="s">
        <v>31</v>
      </c>
      <c r="V301" s="26" t="s">
        <v>31</v>
      </c>
      <c r="W301" s="17" t="str">
        <f t="shared" si="38"/>
        <v>n/a</v>
      </c>
      <c r="X301" s="30" t="s">
        <v>31</v>
      </c>
      <c r="Y301" s="17" t="str">
        <f t="shared" si="39"/>
        <v>n/a</v>
      </c>
      <c r="Z301" s="17">
        <v>24</v>
      </c>
      <c r="AA301" s="17">
        <f t="shared" si="40"/>
        <v>24</v>
      </c>
      <c r="AB301" s="31" t="s">
        <v>34</v>
      </c>
    </row>
    <row r="302" spans="2:28" x14ac:dyDescent="0.3">
      <c r="B302" s="74" t="s">
        <v>843</v>
      </c>
      <c r="C302" s="20" t="str">
        <f t="shared" si="34"/>
        <v>Freight Loco 56/0 Coal Other</v>
      </c>
      <c r="D302" s="21" t="s">
        <v>4</v>
      </c>
      <c r="E302" s="21" t="s">
        <v>29</v>
      </c>
      <c r="F302" s="22" t="s">
        <v>360</v>
      </c>
      <c r="G302" s="21" t="s">
        <v>358</v>
      </c>
      <c r="H302" s="23" t="s">
        <v>361</v>
      </c>
      <c r="I302" s="23"/>
      <c r="J302" s="25" t="s">
        <v>31</v>
      </c>
      <c r="K302" s="26">
        <v>0</v>
      </c>
      <c r="L302" s="27" t="s">
        <v>29</v>
      </c>
      <c r="M302" s="25">
        <v>1</v>
      </c>
      <c r="N302" s="43" t="s">
        <v>31</v>
      </c>
      <c r="O302" s="25">
        <f t="shared" si="35"/>
        <v>1</v>
      </c>
      <c r="P302" s="25">
        <f t="shared" si="36"/>
        <v>1</v>
      </c>
      <c r="Q302" s="28">
        <v>128</v>
      </c>
      <c r="R302" s="29">
        <v>6</v>
      </c>
      <c r="S302" s="18">
        <f t="shared" si="37"/>
        <v>21.333333333333332</v>
      </c>
      <c r="T302" s="28">
        <v>4.0490000000000004</v>
      </c>
      <c r="U302" s="26" t="s">
        <v>31</v>
      </c>
      <c r="V302" s="26" t="s">
        <v>31</v>
      </c>
      <c r="W302" s="17" t="str">
        <f t="shared" si="38"/>
        <v>n/a</v>
      </c>
      <c r="X302" s="30" t="s">
        <v>31</v>
      </c>
      <c r="Y302" s="17" t="str">
        <f t="shared" si="39"/>
        <v>n/a</v>
      </c>
      <c r="Z302" s="17">
        <v>25</v>
      </c>
      <c r="AA302" s="17">
        <f t="shared" si="40"/>
        <v>25</v>
      </c>
      <c r="AB302" s="31" t="s">
        <v>34</v>
      </c>
    </row>
    <row r="303" spans="2:28" x14ac:dyDescent="0.3">
      <c r="B303" s="74" t="s">
        <v>843</v>
      </c>
      <c r="C303" s="20" t="str">
        <f t="shared" si="34"/>
        <v>Freight Loco 56/0 Construction Materials</v>
      </c>
      <c r="D303" s="21" t="s">
        <v>4</v>
      </c>
      <c r="E303" s="21" t="s">
        <v>29</v>
      </c>
      <c r="F303" s="22" t="s">
        <v>360</v>
      </c>
      <c r="G303" s="21" t="s">
        <v>331</v>
      </c>
      <c r="H303" s="23"/>
      <c r="I303" s="24"/>
      <c r="J303" s="25" t="s">
        <v>31</v>
      </c>
      <c r="K303" s="26">
        <v>0</v>
      </c>
      <c r="L303" s="27" t="s">
        <v>29</v>
      </c>
      <c r="M303" s="25">
        <v>1</v>
      </c>
      <c r="N303" s="43" t="s">
        <v>31</v>
      </c>
      <c r="O303" s="25">
        <f t="shared" si="35"/>
        <v>1</v>
      </c>
      <c r="P303" s="25">
        <f t="shared" si="36"/>
        <v>1</v>
      </c>
      <c r="Q303" s="28">
        <v>128</v>
      </c>
      <c r="R303" s="29">
        <v>6</v>
      </c>
      <c r="S303" s="18">
        <f t="shared" si="37"/>
        <v>21.333333333333332</v>
      </c>
      <c r="T303" s="28">
        <v>4.0490000000000004</v>
      </c>
      <c r="U303" s="26" t="s">
        <v>31</v>
      </c>
      <c r="V303" s="26" t="s">
        <v>31</v>
      </c>
      <c r="W303" s="17" t="str">
        <f t="shared" si="38"/>
        <v>n/a</v>
      </c>
      <c r="X303" s="30" t="s">
        <v>31</v>
      </c>
      <c r="Y303" s="17" t="str">
        <f t="shared" si="39"/>
        <v>n/a</v>
      </c>
      <c r="Z303" s="17">
        <v>29</v>
      </c>
      <c r="AA303" s="17">
        <f t="shared" si="40"/>
        <v>29</v>
      </c>
      <c r="AB303" s="31" t="s">
        <v>34</v>
      </c>
    </row>
    <row r="304" spans="2:28" x14ac:dyDescent="0.3">
      <c r="B304" s="74" t="s">
        <v>843</v>
      </c>
      <c r="C304" s="20" t="str">
        <f t="shared" si="34"/>
        <v>Freight Loco 56/0 Domestic Automotive</v>
      </c>
      <c r="D304" s="21" t="s">
        <v>4</v>
      </c>
      <c r="E304" s="21" t="s">
        <v>29</v>
      </c>
      <c r="F304" s="22" t="s">
        <v>360</v>
      </c>
      <c r="G304" s="21" t="s">
        <v>348</v>
      </c>
      <c r="H304" s="23"/>
      <c r="I304" s="24"/>
      <c r="J304" s="25" t="s">
        <v>31</v>
      </c>
      <c r="K304" s="26">
        <v>0</v>
      </c>
      <c r="L304" s="27" t="s">
        <v>29</v>
      </c>
      <c r="M304" s="25">
        <v>1</v>
      </c>
      <c r="N304" s="43" t="s">
        <v>31</v>
      </c>
      <c r="O304" s="25">
        <f t="shared" si="35"/>
        <v>1</v>
      </c>
      <c r="P304" s="25">
        <f t="shared" si="36"/>
        <v>1</v>
      </c>
      <c r="Q304" s="28">
        <v>128</v>
      </c>
      <c r="R304" s="29">
        <v>6</v>
      </c>
      <c r="S304" s="18">
        <f t="shared" si="37"/>
        <v>21.333333333333332</v>
      </c>
      <c r="T304" s="28">
        <v>4.0490000000000004</v>
      </c>
      <c r="U304" s="26" t="s">
        <v>31</v>
      </c>
      <c r="V304" s="26" t="s">
        <v>31</v>
      </c>
      <c r="W304" s="17" t="str">
        <f t="shared" si="38"/>
        <v>n/a</v>
      </c>
      <c r="X304" s="30" t="s">
        <v>31</v>
      </c>
      <c r="Y304" s="17" t="str">
        <f t="shared" si="39"/>
        <v>n/a</v>
      </c>
      <c r="Z304" s="17">
        <v>25</v>
      </c>
      <c r="AA304" s="17">
        <f t="shared" si="40"/>
        <v>25</v>
      </c>
      <c r="AB304" s="31" t="s">
        <v>34</v>
      </c>
    </row>
    <row r="305" spans="2:28" x14ac:dyDescent="0.3">
      <c r="B305" s="74" t="s">
        <v>843</v>
      </c>
      <c r="C305" s="20" t="str">
        <f t="shared" si="34"/>
        <v>Freight Loco 56/0 Domestic Intermodal</v>
      </c>
      <c r="D305" s="21" t="s">
        <v>4</v>
      </c>
      <c r="E305" s="21" t="s">
        <v>29</v>
      </c>
      <c r="F305" s="22" t="s">
        <v>360</v>
      </c>
      <c r="G305" s="21" t="s">
        <v>332</v>
      </c>
      <c r="H305" s="23"/>
      <c r="I305" s="24"/>
      <c r="J305" s="25" t="s">
        <v>31</v>
      </c>
      <c r="K305" s="26">
        <v>0</v>
      </c>
      <c r="L305" s="27" t="s">
        <v>29</v>
      </c>
      <c r="M305" s="25">
        <v>1</v>
      </c>
      <c r="N305" s="43" t="s">
        <v>31</v>
      </c>
      <c r="O305" s="25">
        <f t="shared" si="35"/>
        <v>1</v>
      </c>
      <c r="P305" s="25">
        <f t="shared" si="36"/>
        <v>1</v>
      </c>
      <c r="Q305" s="28">
        <v>128</v>
      </c>
      <c r="R305" s="29">
        <v>6</v>
      </c>
      <c r="S305" s="18">
        <f t="shared" si="37"/>
        <v>21.333333333333332</v>
      </c>
      <c r="T305" s="28">
        <v>4.0490000000000004</v>
      </c>
      <c r="U305" s="26" t="s">
        <v>31</v>
      </c>
      <c r="V305" s="26" t="s">
        <v>31</v>
      </c>
      <c r="W305" s="17" t="str">
        <f t="shared" si="38"/>
        <v>n/a</v>
      </c>
      <c r="X305" s="30" t="s">
        <v>31</v>
      </c>
      <c r="Y305" s="17" t="str">
        <f t="shared" si="39"/>
        <v>n/a</v>
      </c>
      <c r="Z305" s="17">
        <v>33</v>
      </c>
      <c r="AA305" s="17">
        <f t="shared" si="40"/>
        <v>33</v>
      </c>
      <c r="AB305" s="31" t="s">
        <v>34</v>
      </c>
    </row>
    <row r="306" spans="2:28" x14ac:dyDescent="0.3">
      <c r="B306" s="74" t="s">
        <v>843</v>
      </c>
      <c r="C306" s="20" t="str">
        <f t="shared" si="34"/>
        <v>Freight Loco 56/0 Domestic Waste</v>
      </c>
      <c r="D306" s="21" t="s">
        <v>4</v>
      </c>
      <c r="E306" s="21" t="s">
        <v>29</v>
      </c>
      <c r="F306" s="22" t="s">
        <v>360</v>
      </c>
      <c r="G306" s="21" t="s">
        <v>354</v>
      </c>
      <c r="H306" s="23"/>
      <c r="I306" s="24"/>
      <c r="J306" s="25" t="s">
        <v>31</v>
      </c>
      <c r="K306" s="26">
        <v>0</v>
      </c>
      <c r="L306" s="27" t="s">
        <v>29</v>
      </c>
      <c r="M306" s="25">
        <v>1</v>
      </c>
      <c r="N306" s="43" t="s">
        <v>31</v>
      </c>
      <c r="O306" s="25">
        <f t="shared" si="35"/>
        <v>1</v>
      </c>
      <c r="P306" s="25">
        <f t="shared" si="36"/>
        <v>1</v>
      </c>
      <c r="Q306" s="28">
        <v>128</v>
      </c>
      <c r="R306" s="29">
        <v>6</v>
      </c>
      <c r="S306" s="18">
        <f t="shared" si="37"/>
        <v>21.333333333333332</v>
      </c>
      <c r="T306" s="28">
        <v>4.0490000000000004</v>
      </c>
      <c r="U306" s="26" t="s">
        <v>31</v>
      </c>
      <c r="V306" s="26" t="s">
        <v>31</v>
      </c>
      <c r="W306" s="17" t="str">
        <f t="shared" si="38"/>
        <v>n/a</v>
      </c>
      <c r="X306" s="30" t="s">
        <v>31</v>
      </c>
      <c r="Y306" s="17" t="str">
        <f t="shared" si="39"/>
        <v>n/a</v>
      </c>
      <c r="Z306" s="17">
        <v>24</v>
      </c>
      <c r="AA306" s="17">
        <f t="shared" si="40"/>
        <v>24</v>
      </c>
      <c r="AB306" s="31" t="s">
        <v>34</v>
      </c>
    </row>
    <row r="307" spans="2:28" x14ac:dyDescent="0.3">
      <c r="B307" s="74" t="s">
        <v>843</v>
      </c>
      <c r="C307" s="20" t="str">
        <f t="shared" si="34"/>
        <v>Freight Loco 56/0 Enterprise</v>
      </c>
      <c r="D307" s="21" t="s">
        <v>4</v>
      </c>
      <c r="E307" s="21" t="s">
        <v>29</v>
      </c>
      <c r="F307" s="22" t="s">
        <v>360</v>
      </c>
      <c r="G307" s="21" t="s">
        <v>338</v>
      </c>
      <c r="H307" s="23"/>
      <c r="I307" s="24"/>
      <c r="J307" s="25" t="s">
        <v>31</v>
      </c>
      <c r="K307" s="26">
        <v>0</v>
      </c>
      <c r="L307" s="27" t="s">
        <v>29</v>
      </c>
      <c r="M307" s="25">
        <v>1</v>
      </c>
      <c r="N307" s="43" t="s">
        <v>31</v>
      </c>
      <c r="O307" s="25">
        <f t="shared" si="35"/>
        <v>1</v>
      </c>
      <c r="P307" s="25">
        <f t="shared" si="36"/>
        <v>1</v>
      </c>
      <c r="Q307" s="28">
        <v>128</v>
      </c>
      <c r="R307" s="29">
        <v>6</v>
      </c>
      <c r="S307" s="18">
        <f t="shared" si="37"/>
        <v>21.333333333333332</v>
      </c>
      <c r="T307" s="28">
        <v>4.0490000000000004</v>
      </c>
      <c r="U307" s="26" t="s">
        <v>31</v>
      </c>
      <c r="V307" s="26" t="s">
        <v>31</v>
      </c>
      <c r="W307" s="17" t="str">
        <f t="shared" si="38"/>
        <v>n/a</v>
      </c>
      <c r="X307" s="30" t="s">
        <v>31</v>
      </c>
      <c r="Y307" s="17" t="str">
        <f t="shared" si="39"/>
        <v>n/a</v>
      </c>
      <c r="Z307" s="17">
        <v>27</v>
      </c>
      <c r="AA307" s="17">
        <f t="shared" si="40"/>
        <v>27</v>
      </c>
      <c r="AB307" s="31" t="s">
        <v>34</v>
      </c>
    </row>
    <row r="308" spans="2:28" x14ac:dyDescent="0.3">
      <c r="B308" s="74" t="s">
        <v>843</v>
      </c>
      <c r="C308" s="20" t="str">
        <f t="shared" si="34"/>
        <v>Freight Loco 56/0 European Automotive</v>
      </c>
      <c r="D308" s="21" t="s">
        <v>4</v>
      </c>
      <c r="E308" s="21" t="s">
        <v>29</v>
      </c>
      <c r="F308" s="22" t="s">
        <v>360</v>
      </c>
      <c r="G308" s="21" t="s">
        <v>362</v>
      </c>
      <c r="H308" s="23" t="s">
        <v>361</v>
      </c>
      <c r="I308" s="23"/>
      <c r="J308" s="25" t="s">
        <v>31</v>
      </c>
      <c r="K308" s="26">
        <v>0</v>
      </c>
      <c r="L308" s="27" t="s">
        <v>29</v>
      </c>
      <c r="M308" s="25">
        <v>1</v>
      </c>
      <c r="N308" s="43" t="s">
        <v>31</v>
      </c>
      <c r="O308" s="25">
        <f t="shared" si="35"/>
        <v>1</v>
      </c>
      <c r="P308" s="25">
        <f t="shared" si="36"/>
        <v>1</v>
      </c>
      <c r="Q308" s="28">
        <v>128</v>
      </c>
      <c r="R308" s="29">
        <v>6</v>
      </c>
      <c r="S308" s="18">
        <f t="shared" si="37"/>
        <v>21.333333333333332</v>
      </c>
      <c r="T308" s="28">
        <v>4.0490000000000004</v>
      </c>
      <c r="U308" s="26" t="s">
        <v>31</v>
      </c>
      <c r="V308" s="26" t="s">
        <v>31</v>
      </c>
      <c r="W308" s="17" t="str">
        <f t="shared" si="38"/>
        <v>n/a</v>
      </c>
      <c r="X308" s="30" t="s">
        <v>31</v>
      </c>
      <c r="Y308" s="17" t="str">
        <f t="shared" si="39"/>
        <v>n/a</v>
      </c>
      <c r="Z308" s="17">
        <v>31</v>
      </c>
      <c r="AA308" s="17">
        <f t="shared" si="40"/>
        <v>31</v>
      </c>
      <c r="AB308" s="31" t="s">
        <v>34</v>
      </c>
    </row>
    <row r="309" spans="2:28" x14ac:dyDescent="0.3">
      <c r="B309" s="74" t="s">
        <v>843</v>
      </c>
      <c r="C309" s="20" t="str">
        <f t="shared" si="34"/>
        <v>Freight Loco 56/0 European Conventional</v>
      </c>
      <c r="D309" s="21" t="s">
        <v>4</v>
      </c>
      <c r="E309" s="21" t="s">
        <v>29</v>
      </c>
      <c r="F309" s="22" t="s">
        <v>360</v>
      </c>
      <c r="G309" s="21" t="s">
        <v>363</v>
      </c>
      <c r="H309" s="23" t="s">
        <v>361</v>
      </c>
      <c r="I309" s="23"/>
      <c r="J309" s="25" t="s">
        <v>31</v>
      </c>
      <c r="K309" s="26">
        <v>0</v>
      </c>
      <c r="L309" s="27" t="s">
        <v>29</v>
      </c>
      <c r="M309" s="25">
        <v>1</v>
      </c>
      <c r="N309" s="43" t="s">
        <v>31</v>
      </c>
      <c r="O309" s="25">
        <f t="shared" si="35"/>
        <v>1</v>
      </c>
      <c r="P309" s="25">
        <f t="shared" si="36"/>
        <v>1</v>
      </c>
      <c r="Q309" s="28">
        <v>128</v>
      </c>
      <c r="R309" s="29">
        <v>6</v>
      </c>
      <c r="S309" s="18">
        <f t="shared" si="37"/>
        <v>21.333333333333332</v>
      </c>
      <c r="T309" s="28">
        <v>4.0490000000000004</v>
      </c>
      <c r="U309" s="26" t="s">
        <v>31</v>
      </c>
      <c r="V309" s="26" t="s">
        <v>31</v>
      </c>
      <c r="W309" s="17" t="str">
        <f t="shared" si="38"/>
        <v>n/a</v>
      </c>
      <c r="X309" s="30" t="s">
        <v>31</v>
      </c>
      <c r="Y309" s="17" t="str">
        <f t="shared" si="39"/>
        <v>n/a</v>
      </c>
      <c r="Z309" s="17">
        <v>31</v>
      </c>
      <c r="AA309" s="17">
        <f t="shared" si="40"/>
        <v>31</v>
      </c>
      <c r="AB309" s="31" t="s">
        <v>34</v>
      </c>
    </row>
    <row r="310" spans="2:28" x14ac:dyDescent="0.3">
      <c r="B310" s="74" t="s">
        <v>843</v>
      </c>
      <c r="C310" s="20" t="str">
        <f t="shared" si="34"/>
        <v>Freight Loco 56/0 European Intermodal</v>
      </c>
      <c r="D310" s="21" t="s">
        <v>4</v>
      </c>
      <c r="E310" s="21" t="s">
        <v>29</v>
      </c>
      <c r="F310" s="22" t="s">
        <v>360</v>
      </c>
      <c r="G310" s="21" t="s">
        <v>349</v>
      </c>
      <c r="H310" s="23"/>
      <c r="I310" s="24"/>
      <c r="J310" s="25" t="s">
        <v>31</v>
      </c>
      <c r="K310" s="26">
        <v>0</v>
      </c>
      <c r="L310" s="27" t="s">
        <v>29</v>
      </c>
      <c r="M310" s="25">
        <v>1</v>
      </c>
      <c r="N310" s="43" t="s">
        <v>31</v>
      </c>
      <c r="O310" s="25">
        <f t="shared" si="35"/>
        <v>1</v>
      </c>
      <c r="P310" s="25">
        <f t="shared" si="36"/>
        <v>1</v>
      </c>
      <c r="Q310" s="28">
        <v>128</v>
      </c>
      <c r="R310" s="29">
        <v>6</v>
      </c>
      <c r="S310" s="18">
        <f t="shared" si="37"/>
        <v>21.333333333333332</v>
      </c>
      <c r="T310" s="28">
        <v>4.0490000000000004</v>
      </c>
      <c r="U310" s="26" t="s">
        <v>31</v>
      </c>
      <c r="V310" s="26" t="s">
        <v>31</v>
      </c>
      <c r="W310" s="17" t="str">
        <f t="shared" si="38"/>
        <v>n/a</v>
      </c>
      <c r="X310" s="30" t="s">
        <v>31</v>
      </c>
      <c r="Y310" s="17" t="str">
        <f t="shared" si="39"/>
        <v>n/a</v>
      </c>
      <c r="Z310" s="17">
        <v>38</v>
      </c>
      <c r="AA310" s="17">
        <f t="shared" si="40"/>
        <v>38</v>
      </c>
      <c r="AB310" s="31" t="s">
        <v>34</v>
      </c>
    </row>
    <row r="311" spans="2:28" x14ac:dyDescent="0.3">
      <c r="B311" s="74" t="s">
        <v>843</v>
      </c>
      <c r="C311" s="20" t="str">
        <f t="shared" si="34"/>
        <v>Freight Loco 56/0 General Merchandise</v>
      </c>
      <c r="D311" s="21" t="s">
        <v>4</v>
      </c>
      <c r="E311" s="21" t="s">
        <v>29</v>
      </c>
      <c r="F311" s="22" t="s">
        <v>360</v>
      </c>
      <c r="G311" s="21" t="s">
        <v>350</v>
      </c>
      <c r="H311" s="23"/>
      <c r="I311" s="24"/>
      <c r="J311" s="25" t="s">
        <v>31</v>
      </c>
      <c r="K311" s="26">
        <v>0</v>
      </c>
      <c r="L311" s="27" t="s">
        <v>29</v>
      </c>
      <c r="M311" s="25">
        <v>1</v>
      </c>
      <c r="N311" s="43" t="s">
        <v>31</v>
      </c>
      <c r="O311" s="25">
        <f t="shared" si="35"/>
        <v>1</v>
      </c>
      <c r="P311" s="25">
        <f t="shared" si="36"/>
        <v>1</v>
      </c>
      <c r="Q311" s="28">
        <v>128</v>
      </c>
      <c r="R311" s="29">
        <v>6</v>
      </c>
      <c r="S311" s="18">
        <f t="shared" si="37"/>
        <v>21.333333333333332</v>
      </c>
      <c r="T311" s="28">
        <v>4.0490000000000004</v>
      </c>
      <c r="U311" s="26" t="s">
        <v>31</v>
      </c>
      <c r="V311" s="26" t="s">
        <v>31</v>
      </c>
      <c r="W311" s="17" t="str">
        <f t="shared" si="38"/>
        <v>n/a</v>
      </c>
      <c r="X311" s="30" t="s">
        <v>31</v>
      </c>
      <c r="Y311" s="17" t="str">
        <f t="shared" si="39"/>
        <v>n/a</v>
      </c>
      <c r="Z311" s="17">
        <v>30</v>
      </c>
      <c r="AA311" s="17">
        <f t="shared" si="40"/>
        <v>30</v>
      </c>
      <c r="AB311" s="31" t="s">
        <v>34</v>
      </c>
    </row>
    <row r="312" spans="2:28" x14ac:dyDescent="0.3">
      <c r="B312" s="74" t="s">
        <v>843</v>
      </c>
      <c r="C312" s="20" t="str">
        <f t="shared" si="34"/>
        <v>Freight Loco 56/0 Industrial Minerals</v>
      </c>
      <c r="D312" s="21" t="s">
        <v>4</v>
      </c>
      <c r="E312" s="21" t="s">
        <v>29</v>
      </c>
      <c r="F312" s="22" t="s">
        <v>360</v>
      </c>
      <c r="G312" s="21" t="s">
        <v>364</v>
      </c>
      <c r="H312" s="23"/>
      <c r="I312" s="24"/>
      <c r="J312" s="25" t="s">
        <v>31</v>
      </c>
      <c r="K312" s="26">
        <v>0</v>
      </c>
      <c r="L312" s="27" t="s">
        <v>29</v>
      </c>
      <c r="M312" s="25">
        <v>1</v>
      </c>
      <c r="N312" s="43" t="s">
        <v>31</v>
      </c>
      <c r="O312" s="25">
        <f t="shared" si="35"/>
        <v>1</v>
      </c>
      <c r="P312" s="25">
        <f t="shared" si="36"/>
        <v>1</v>
      </c>
      <c r="Q312" s="28">
        <v>128</v>
      </c>
      <c r="R312" s="29">
        <v>6</v>
      </c>
      <c r="S312" s="18">
        <f t="shared" si="37"/>
        <v>21.333333333333332</v>
      </c>
      <c r="T312" s="28">
        <v>4.0490000000000004</v>
      </c>
      <c r="U312" s="26" t="s">
        <v>31</v>
      </c>
      <c r="V312" s="26" t="s">
        <v>31</v>
      </c>
      <c r="W312" s="17" t="str">
        <f t="shared" si="38"/>
        <v>n/a</v>
      </c>
      <c r="X312" s="30" t="s">
        <v>31</v>
      </c>
      <c r="Y312" s="17" t="str">
        <f t="shared" si="39"/>
        <v>n/a</v>
      </c>
      <c r="Z312" s="17">
        <v>18</v>
      </c>
      <c r="AA312" s="17">
        <f t="shared" si="40"/>
        <v>18</v>
      </c>
      <c r="AB312" s="31" t="s">
        <v>34</v>
      </c>
    </row>
    <row r="313" spans="2:28" x14ac:dyDescent="0.3">
      <c r="B313" s="74" t="s">
        <v>843</v>
      </c>
      <c r="C313" s="20" t="str">
        <f t="shared" si="34"/>
        <v>Freight Loco 56/0 Iron Ore</v>
      </c>
      <c r="D313" s="21" t="s">
        <v>4</v>
      </c>
      <c r="E313" s="21" t="s">
        <v>29</v>
      </c>
      <c r="F313" s="22" t="s">
        <v>360</v>
      </c>
      <c r="G313" s="21" t="s">
        <v>357</v>
      </c>
      <c r="H313" s="23" t="s">
        <v>361</v>
      </c>
      <c r="I313" s="23"/>
      <c r="J313" s="25" t="s">
        <v>31</v>
      </c>
      <c r="K313" s="26">
        <v>0</v>
      </c>
      <c r="L313" s="27" t="s">
        <v>29</v>
      </c>
      <c r="M313" s="25">
        <v>1</v>
      </c>
      <c r="N313" s="43" t="s">
        <v>31</v>
      </c>
      <c r="O313" s="25">
        <f t="shared" si="35"/>
        <v>1</v>
      </c>
      <c r="P313" s="25">
        <f t="shared" si="36"/>
        <v>1</v>
      </c>
      <c r="Q313" s="28">
        <v>128</v>
      </c>
      <c r="R313" s="29">
        <v>6</v>
      </c>
      <c r="S313" s="18">
        <f t="shared" si="37"/>
        <v>21.333333333333332</v>
      </c>
      <c r="T313" s="28">
        <v>4.0490000000000004</v>
      </c>
      <c r="U313" s="26" t="s">
        <v>31</v>
      </c>
      <c r="V313" s="26" t="s">
        <v>31</v>
      </c>
      <c r="W313" s="17" t="str">
        <f t="shared" si="38"/>
        <v>n/a</v>
      </c>
      <c r="X313" s="30" t="s">
        <v>31</v>
      </c>
      <c r="Y313" s="17" t="str">
        <f t="shared" si="39"/>
        <v>n/a</v>
      </c>
      <c r="Z313" s="17">
        <v>25</v>
      </c>
      <c r="AA313" s="17">
        <f t="shared" si="40"/>
        <v>25</v>
      </c>
      <c r="AB313" s="31" t="s">
        <v>34</v>
      </c>
    </row>
    <row r="314" spans="2:28" x14ac:dyDescent="0.3">
      <c r="B314" s="74" t="s">
        <v>843</v>
      </c>
      <c r="C314" s="20" t="str">
        <f t="shared" si="34"/>
        <v>Freight Loco 56/0 Mail and Premium Logistics</v>
      </c>
      <c r="D314" s="21" t="s">
        <v>4</v>
      </c>
      <c r="E314" s="21" t="s">
        <v>29</v>
      </c>
      <c r="F314" s="22" t="s">
        <v>360</v>
      </c>
      <c r="G314" s="21" t="s">
        <v>341</v>
      </c>
      <c r="H314" s="23" t="s">
        <v>361</v>
      </c>
      <c r="I314" s="23"/>
      <c r="J314" s="25" t="s">
        <v>31</v>
      </c>
      <c r="K314" s="26">
        <v>0</v>
      </c>
      <c r="L314" s="27" t="s">
        <v>29</v>
      </c>
      <c r="M314" s="25">
        <v>1</v>
      </c>
      <c r="N314" s="43" t="s">
        <v>31</v>
      </c>
      <c r="O314" s="25">
        <f t="shared" si="35"/>
        <v>1</v>
      </c>
      <c r="P314" s="25">
        <f t="shared" si="36"/>
        <v>1</v>
      </c>
      <c r="Q314" s="28">
        <v>128</v>
      </c>
      <c r="R314" s="29">
        <v>6</v>
      </c>
      <c r="S314" s="18">
        <f t="shared" si="37"/>
        <v>21.333333333333332</v>
      </c>
      <c r="T314" s="28">
        <v>4.0490000000000004</v>
      </c>
      <c r="U314" s="26" t="s">
        <v>31</v>
      </c>
      <c r="V314" s="26" t="s">
        <v>31</v>
      </c>
      <c r="W314" s="17" t="str">
        <f t="shared" si="38"/>
        <v>n/a</v>
      </c>
      <c r="X314" s="30" t="s">
        <v>31</v>
      </c>
      <c r="Y314" s="17" t="str">
        <f t="shared" si="39"/>
        <v>n/a</v>
      </c>
      <c r="Z314" s="17">
        <v>78</v>
      </c>
      <c r="AA314" s="17">
        <f t="shared" si="40"/>
        <v>78</v>
      </c>
      <c r="AB314" s="31" t="s">
        <v>34</v>
      </c>
    </row>
    <row r="315" spans="2:28" x14ac:dyDescent="0.3">
      <c r="B315" s="74" t="s">
        <v>843</v>
      </c>
      <c r="C315" s="20" t="str">
        <f t="shared" si="34"/>
        <v>Freight Loco 56/0 Other</v>
      </c>
      <c r="D315" s="21" t="s">
        <v>4</v>
      </c>
      <c r="E315" s="21" t="s">
        <v>29</v>
      </c>
      <c r="F315" s="22" t="s">
        <v>360</v>
      </c>
      <c r="G315" s="21" t="s">
        <v>333</v>
      </c>
      <c r="H315" s="23"/>
      <c r="I315" s="24"/>
      <c r="J315" s="25" t="s">
        <v>31</v>
      </c>
      <c r="K315" s="26">
        <v>0</v>
      </c>
      <c r="L315" s="27" t="s">
        <v>29</v>
      </c>
      <c r="M315" s="25">
        <v>1</v>
      </c>
      <c r="N315" s="43" t="s">
        <v>31</v>
      </c>
      <c r="O315" s="25">
        <f t="shared" si="35"/>
        <v>1</v>
      </c>
      <c r="P315" s="25">
        <f t="shared" si="36"/>
        <v>1</v>
      </c>
      <c r="Q315" s="28">
        <v>128</v>
      </c>
      <c r="R315" s="29">
        <v>6</v>
      </c>
      <c r="S315" s="18">
        <f t="shared" si="37"/>
        <v>21.333333333333332</v>
      </c>
      <c r="T315" s="28">
        <v>4.0490000000000004</v>
      </c>
      <c r="U315" s="26" t="s">
        <v>31</v>
      </c>
      <c r="V315" s="26" t="s">
        <v>31</v>
      </c>
      <c r="W315" s="17" t="str">
        <f t="shared" si="38"/>
        <v>n/a</v>
      </c>
      <c r="X315" s="30" t="s">
        <v>31</v>
      </c>
      <c r="Y315" s="17" t="str">
        <f t="shared" si="39"/>
        <v>n/a</v>
      </c>
      <c r="Z315" s="17">
        <v>25</v>
      </c>
      <c r="AA315" s="17">
        <f t="shared" si="40"/>
        <v>25</v>
      </c>
      <c r="AB315" s="31" t="s">
        <v>34</v>
      </c>
    </row>
    <row r="316" spans="2:28" x14ac:dyDescent="0.3">
      <c r="B316" s="74" t="s">
        <v>843</v>
      </c>
      <c r="C316" s="20" t="str">
        <f t="shared" si="34"/>
        <v>Freight Loco 56/0 Petroleum</v>
      </c>
      <c r="D316" s="21" t="s">
        <v>4</v>
      </c>
      <c r="E316" s="21" t="s">
        <v>29</v>
      </c>
      <c r="F316" s="22" t="s">
        <v>360</v>
      </c>
      <c r="G316" s="21" t="s">
        <v>334</v>
      </c>
      <c r="H316" s="23"/>
      <c r="I316" s="24"/>
      <c r="J316" s="25" t="s">
        <v>31</v>
      </c>
      <c r="K316" s="26">
        <v>0</v>
      </c>
      <c r="L316" s="27" t="s">
        <v>29</v>
      </c>
      <c r="M316" s="25">
        <v>1</v>
      </c>
      <c r="N316" s="43" t="s">
        <v>31</v>
      </c>
      <c r="O316" s="25">
        <f t="shared" si="35"/>
        <v>1</v>
      </c>
      <c r="P316" s="25">
        <f t="shared" si="36"/>
        <v>1</v>
      </c>
      <c r="Q316" s="28">
        <v>128</v>
      </c>
      <c r="R316" s="29">
        <v>6</v>
      </c>
      <c r="S316" s="18">
        <f t="shared" si="37"/>
        <v>21.333333333333332</v>
      </c>
      <c r="T316" s="28">
        <v>4.0490000000000004</v>
      </c>
      <c r="U316" s="26" t="s">
        <v>31</v>
      </c>
      <c r="V316" s="26" t="s">
        <v>31</v>
      </c>
      <c r="W316" s="17" t="str">
        <f t="shared" si="38"/>
        <v>n/a</v>
      </c>
      <c r="X316" s="30" t="s">
        <v>31</v>
      </c>
      <c r="Y316" s="17" t="str">
        <f t="shared" si="39"/>
        <v>n/a</v>
      </c>
      <c r="Z316" s="17">
        <v>23</v>
      </c>
      <c r="AA316" s="17">
        <f t="shared" si="40"/>
        <v>23</v>
      </c>
      <c r="AB316" s="31" t="s">
        <v>34</v>
      </c>
    </row>
    <row r="317" spans="2:28" x14ac:dyDescent="0.3">
      <c r="B317" s="74" t="s">
        <v>843</v>
      </c>
      <c r="C317" s="20" t="str">
        <f t="shared" si="34"/>
        <v>Freight Loco 56/0 Royal Mail</v>
      </c>
      <c r="D317" s="21" t="s">
        <v>4</v>
      </c>
      <c r="E317" s="21" t="s">
        <v>29</v>
      </c>
      <c r="F317" s="22" t="s">
        <v>360</v>
      </c>
      <c r="G317" s="21" t="s">
        <v>365</v>
      </c>
      <c r="H317" s="23" t="s">
        <v>361</v>
      </c>
      <c r="I317" s="23"/>
      <c r="J317" s="25" t="s">
        <v>31</v>
      </c>
      <c r="K317" s="26">
        <v>0</v>
      </c>
      <c r="L317" s="27" t="s">
        <v>29</v>
      </c>
      <c r="M317" s="25">
        <v>1</v>
      </c>
      <c r="N317" s="43" t="s">
        <v>31</v>
      </c>
      <c r="O317" s="25">
        <f t="shared" si="35"/>
        <v>1</v>
      </c>
      <c r="P317" s="25">
        <f t="shared" si="36"/>
        <v>1</v>
      </c>
      <c r="Q317" s="28">
        <v>128</v>
      </c>
      <c r="R317" s="29">
        <v>6</v>
      </c>
      <c r="S317" s="18">
        <f t="shared" si="37"/>
        <v>21.333333333333332</v>
      </c>
      <c r="T317" s="28">
        <v>4.0490000000000004</v>
      </c>
      <c r="U317" s="26" t="s">
        <v>31</v>
      </c>
      <c r="V317" s="26" t="s">
        <v>31</v>
      </c>
      <c r="W317" s="17" t="str">
        <f t="shared" si="38"/>
        <v>n/a</v>
      </c>
      <c r="X317" s="30" t="s">
        <v>31</v>
      </c>
      <c r="Y317" s="17" t="str">
        <f t="shared" si="39"/>
        <v>n/a</v>
      </c>
      <c r="Z317" s="17">
        <v>78</v>
      </c>
      <c r="AA317" s="17">
        <f t="shared" si="40"/>
        <v>78</v>
      </c>
      <c r="AB317" s="31" t="s">
        <v>34</v>
      </c>
    </row>
    <row r="318" spans="2:28" x14ac:dyDescent="0.3">
      <c r="B318" s="74" t="s">
        <v>843</v>
      </c>
      <c r="C318" s="20" t="str">
        <f t="shared" si="34"/>
        <v>Freight Loco 56/0 Steel</v>
      </c>
      <c r="D318" s="21" t="s">
        <v>4</v>
      </c>
      <c r="E318" s="21" t="s">
        <v>29</v>
      </c>
      <c r="F318" s="22" t="s">
        <v>360</v>
      </c>
      <c r="G318" s="21" t="s">
        <v>342</v>
      </c>
      <c r="H318" s="23"/>
      <c r="I318" s="24"/>
      <c r="J318" s="25" t="s">
        <v>31</v>
      </c>
      <c r="K318" s="26">
        <v>0</v>
      </c>
      <c r="L318" s="27" t="s">
        <v>29</v>
      </c>
      <c r="M318" s="25">
        <v>1</v>
      </c>
      <c r="N318" s="43" t="s">
        <v>31</v>
      </c>
      <c r="O318" s="25">
        <f t="shared" si="35"/>
        <v>1</v>
      </c>
      <c r="P318" s="25">
        <f t="shared" si="36"/>
        <v>1</v>
      </c>
      <c r="Q318" s="28">
        <v>128</v>
      </c>
      <c r="R318" s="29">
        <v>6</v>
      </c>
      <c r="S318" s="18">
        <f t="shared" si="37"/>
        <v>21.333333333333332</v>
      </c>
      <c r="T318" s="28">
        <v>4.0490000000000004</v>
      </c>
      <c r="U318" s="26" t="s">
        <v>31</v>
      </c>
      <c r="V318" s="26" t="s">
        <v>31</v>
      </c>
      <c r="W318" s="17" t="str">
        <f t="shared" si="38"/>
        <v>n/a</v>
      </c>
      <c r="X318" s="30" t="s">
        <v>31</v>
      </c>
      <c r="Y318" s="17" t="str">
        <f t="shared" si="39"/>
        <v>n/a</v>
      </c>
      <c r="Z318" s="17">
        <v>25</v>
      </c>
      <c r="AA318" s="17">
        <f t="shared" si="40"/>
        <v>25</v>
      </c>
      <c r="AB318" s="31" t="s">
        <v>34</v>
      </c>
    </row>
    <row r="319" spans="2:28" ht="36" x14ac:dyDescent="0.3">
      <c r="B319" s="74" t="s">
        <v>843</v>
      </c>
      <c r="C319" s="20" t="str">
        <f t="shared" si="34"/>
        <v>Freight Loco 57/0 Biomass</v>
      </c>
      <c r="D319" s="21" t="s">
        <v>4</v>
      </c>
      <c r="E319" s="21" t="s">
        <v>29</v>
      </c>
      <c r="F319" s="22" t="s">
        <v>40</v>
      </c>
      <c r="G319" s="21" t="s">
        <v>351</v>
      </c>
      <c r="H319" s="23" t="s">
        <v>366</v>
      </c>
      <c r="I319" s="23"/>
      <c r="J319" s="25" t="s">
        <v>31</v>
      </c>
      <c r="K319" s="26">
        <v>0</v>
      </c>
      <c r="L319" s="27" t="s">
        <v>29</v>
      </c>
      <c r="M319" s="25">
        <v>1</v>
      </c>
      <c r="N319" s="43" t="s">
        <v>31</v>
      </c>
      <c r="O319" s="25">
        <f t="shared" si="35"/>
        <v>1</v>
      </c>
      <c r="P319" s="25">
        <f t="shared" si="36"/>
        <v>1</v>
      </c>
      <c r="Q319" s="28">
        <v>114</v>
      </c>
      <c r="R319" s="29">
        <v>6</v>
      </c>
      <c r="S319" s="18">
        <f t="shared" si="37"/>
        <v>19</v>
      </c>
      <c r="T319" s="28">
        <v>3.4870000000000001</v>
      </c>
      <c r="U319" s="26" t="s">
        <v>31</v>
      </c>
      <c r="V319" s="26" t="s">
        <v>31</v>
      </c>
      <c r="W319" s="17" t="str">
        <f t="shared" si="38"/>
        <v>n/a</v>
      </c>
      <c r="X319" s="30" t="s">
        <v>31</v>
      </c>
      <c r="Y319" s="17" t="str">
        <f t="shared" si="39"/>
        <v>n/a</v>
      </c>
      <c r="Z319" s="17">
        <v>34</v>
      </c>
      <c r="AA319" s="17">
        <f t="shared" si="40"/>
        <v>34</v>
      </c>
      <c r="AB319" s="31" t="s">
        <v>34</v>
      </c>
    </row>
    <row r="320" spans="2:28" x14ac:dyDescent="0.3">
      <c r="B320" s="74" t="s">
        <v>843</v>
      </c>
      <c r="C320" s="20" t="str">
        <f t="shared" si="34"/>
        <v>Freight Loco 57/0 Construction Materials</v>
      </c>
      <c r="D320" s="21" t="s">
        <v>4</v>
      </c>
      <c r="E320" s="21" t="s">
        <v>29</v>
      </c>
      <c r="F320" s="22" t="s">
        <v>40</v>
      </c>
      <c r="G320" s="21" t="s">
        <v>331</v>
      </c>
      <c r="H320" s="23"/>
      <c r="I320" s="24"/>
      <c r="J320" s="25" t="s">
        <v>31</v>
      </c>
      <c r="K320" s="26">
        <v>0</v>
      </c>
      <c r="L320" s="27" t="s">
        <v>29</v>
      </c>
      <c r="M320" s="25">
        <v>1</v>
      </c>
      <c r="N320" s="43" t="s">
        <v>31</v>
      </c>
      <c r="O320" s="25">
        <f t="shared" si="35"/>
        <v>1</v>
      </c>
      <c r="P320" s="25">
        <f t="shared" si="36"/>
        <v>1</v>
      </c>
      <c r="Q320" s="28">
        <v>114</v>
      </c>
      <c r="R320" s="29">
        <v>6</v>
      </c>
      <c r="S320" s="18">
        <f t="shared" si="37"/>
        <v>19</v>
      </c>
      <c r="T320" s="28">
        <v>3.4870000000000001</v>
      </c>
      <c r="U320" s="26" t="s">
        <v>31</v>
      </c>
      <c r="V320" s="26" t="s">
        <v>31</v>
      </c>
      <c r="W320" s="17" t="str">
        <f t="shared" si="38"/>
        <v>n/a</v>
      </c>
      <c r="X320" s="30" t="s">
        <v>31</v>
      </c>
      <c r="Y320" s="17" t="str">
        <f t="shared" si="39"/>
        <v>n/a</v>
      </c>
      <c r="Z320" s="17">
        <v>29</v>
      </c>
      <c r="AA320" s="17">
        <f t="shared" si="40"/>
        <v>29</v>
      </c>
      <c r="AB320" s="31" t="s">
        <v>34</v>
      </c>
    </row>
    <row r="321" spans="2:28" x14ac:dyDescent="0.3">
      <c r="B321" s="74" t="s">
        <v>843</v>
      </c>
      <c r="C321" s="20" t="str">
        <f t="shared" si="34"/>
        <v>Freight Loco 57/0 Domestic Automotive</v>
      </c>
      <c r="D321" s="21" t="s">
        <v>4</v>
      </c>
      <c r="E321" s="21" t="s">
        <v>29</v>
      </c>
      <c r="F321" s="22" t="s">
        <v>40</v>
      </c>
      <c r="G321" s="21" t="s">
        <v>348</v>
      </c>
      <c r="H321" s="23"/>
      <c r="I321" s="24"/>
      <c r="J321" s="25" t="s">
        <v>31</v>
      </c>
      <c r="K321" s="26">
        <v>0</v>
      </c>
      <c r="L321" s="27" t="s">
        <v>29</v>
      </c>
      <c r="M321" s="25">
        <v>1</v>
      </c>
      <c r="N321" s="43" t="s">
        <v>31</v>
      </c>
      <c r="O321" s="25">
        <f t="shared" si="35"/>
        <v>1</v>
      </c>
      <c r="P321" s="25">
        <f t="shared" si="36"/>
        <v>1</v>
      </c>
      <c r="Q321" s="28">
        <v>114</v>
      </c>
      <c r="R321" s="29">
        <v>6</v>
      </c>
      <c r="S321" s="18">
        <f t="shared" si="37"/>
        <v>19</v>
      </c>
      <c r="T321" s="28">
        <v>3.4870000000000001</v>
      </c>
      <c r="U321" s="26" t="s">
        <v>31</v>
      </c>
      <c r="V321" s="26" t="s">
        <v>31</v>
      </c>
      <c r="W321" s="17" t="str">
        <f t="shared" si="38"/>
        <v>n/a</v>
      </c>
      <c r="X321" s="30" t="s">
        <v>31</v>
      </c>
      <c r="Y321" s="17" t="str">
        <f t="shared" si="39"/>
        <v>n/a</v>
      </c>
      <c r="Z321" s="17">
        <v>25</v>
      </c>
      <c r="AA321" s="17">
        <f t="shared" si="40"/>
        <v>25</v>
      </c>
      <c r="AB321" s="31" t="s">
        <v>34</v>
      </c>
    </row>
    <row r="322" spans="2:28" x14ac:dyDescent="0.3">
      <c r="B322" s="74" t="s">
        <v>843</v>
      </c>
      <c r="C322" s="20" t="str">
        <f t="shared" si="34"/>
        <v>Freight Loco 57/0 Domestic Intermodal</v>
      </c>
      <c r="D322" s="21" t="s">
        <v>4</v>
      </c>
      <c r="E322" s="21" t="s">
        <v>29</v>
      </c>
      <c r="F322" s="22" t="s">
        <v>40</v>
      </c>
      <c r="G322" s="21" t="s">
        <v>332</v>
      </c>
      <c r="H322" s="23"/>
      <c r="I322" s="24"/>
      <c r="J322" s="25" t="s">
        <v>31</v>
      </c>
      <c r="K322" s="26">
        <v>0</v>
      </c>
      <c r="L322" s="27" t="s">
        <v>29</v>
      </c>
      <c r="M322" s="25">
        <v>1</v>
      </c>
      <c r="N322" s="43" t="s">
        <v>31</v>
      </c>
      <c r="O322" s="25">
        <f t="shared" si="35"/>
        <v>1</v>
      </c>
      <c r="P322" s="25">
        <f t="shared" si="36"/>
        <v>1</v>
      </c>
      <c r="Q322" s="28">
        <v>114</v>
      </c>
      <c r="R322" s="29">
        <v>6</v>
      </c>
      <c r="S322" s="18">
        <f t="shared" si="37"/>
        <v>19</v>
      </c>
      <c r="T322" s="28">
        <v>3.4870000000000001</v>
      </c>
      <c r="U322" s="26" t="s">
        <v>31</v>
      </c>
      <c r="V322" s="26" t="s">
        <v>31</v>
      </c>
      <c r="W322" s="17" t="str">
        <f t="shared" si="38"/>
        <v>n/a</v>
      </c>
      <c r="X322" s="30" t="s">
        <v>31</v>
      </c>
      <c r="Y322" s="17" t="str">
        <f t="shared" si="39"/>
        <v>n/a</v>
      </c>
      <c r="Z322" s="17">
        <v>33</v>
      </c>
      <c r="AA322" s="17">
        <f t="shared" si="40"/>
        <v>33</v>
      </c>
      <c r="AB322" s="31" t="s">
        <v>34</v>
      </c>
    </row>
    <row r="323" spans="2:28" x14ac:dyDescent="0.3">
      <c r="B323" s="74" t="s">
        <v>843</v>
      </c>
      <c r="C323" s="20" t="str">
        <f t="shared" si="34"/>
        <v>Freight Loco 57/0 Other</v>
      </c>
      <c r="D323" s="21" t="s">
        <v>4</v>
      </c>
      <c r="E323" s="21" t="s">
        <v>29</v>
      </c>
      <c r="F323" s="22" t="s">
        <v>40</v>
      </c>
      <c r="G323" s="21" t="s">
        <v>333</v>
      </c>
      <c r="H323" s="23"/>
      <c r="I323" s="24"/>
      <c r="J323" s="25" t="s">
        <v>31</v>
      </c>
      <c r="K323" s="26">
        <v>0</v>
      </c>
      <c r="L323" s="27" t="s">
        <v>29</v>
      </c>
      <c r="M323" s="25">
        <v>1</v>
      </c>
      <c r="N323" s="43" t="s">
        <v>31</v>
      </c>
      <c r="O323" s="25">
        <f t="shared" si="35"/>
        <v>1</v>
      </c>
      <c r="P323" s="25">
        <f t="shared" si="36"/>
        <v>1</v>
      </c>
      <c r="Q323" s="28">
        <v>114</v>
      </c>
      <c r="R323" s="29">
        <v>6</v>
      </c>
      <c r="S323" s="18">
        <f t="shared" si="37"/>
        <v>19</v>
      </c>
      <c r="T323" s="28">
        <v>3.4870000000000001</v>
      </c>
      <c r="U323" s="26" t="s">
        <v>31</v>
      </c>
      <c r="V323" s="26" t="s">
        <v>31</v>
      </c>
      <c r="W323" s="17" t="str">
        <f t="shared" si="38"/>
        <v>n/a</v>
      </c>
      <c r="X323" s="30" t="s">
        <v>31</v>
      </c>
      <c r="Y323" s="17" t="str">
        <f t="shared" si="39"/>
        <v>n/a</v>
      </c>
      <c r="Z323" s="17">
        <v>25</v>
      </c>
      <c r="AA323" s="17">
        <f t="shared" si="40"/>
        <v>25</v>
      </c>
      <c r="AB323" s="31" t="s">
        <v>34</v>
      </c>
    </row>
    <row r="324" spans="2:28" x14ac:dyDescent="0.3">
      <c r="B324" s="74" t="s">
        <v>843</v>
      </c>
      <c r="C324" s="20" t="str">
        <f t="shared" si="34"/>
        <v>Freight Loco 57/3 Construction Materials</v>
      </c>
      <c r="D324" s="21" t="s">
        <v>4</v>
      </c>
      <c r="E324" s="21" t="s">
        <v>29</v>
      </c>
      <c r="F324" s="22" t="s">
        <v>41</v>
      </c>
      <c r="G324" s="21" t="s">
        <v>331</v>
      </c>
      <c r="H324" s="23"/>
      <c r="I324" s="24"/>
      <c r="J324" s="25" t="s">
        <v>31</v>
      </c>
      <c r="K324" s="26">
        <v>0</v>
      </c>
      <c r="L324" s="27" t="s">
        <v>29</v>
      </c>
      <c r="M324" s="25">
        <v>1</v>
      </c>
      <c r="N324" s="43" t="s">
        <v>31</v>
      </c>
      <c r="O324" s="25">
        <f t="shared" si="35"/>
        <v>1</v>
      </c>
      <c r="P324" s="25">
        <f t="shared" si="36"/>
        <v>1</v>
      </c>
      <c r="Q324" s="28">
        <v>117</v>
      </c>
      <c r="R324" s="29">
        <v>6</v>
      </c>
      <c r="S324" s="18">
        <f t="shared" si="37"/>
        <v>19.5</v>
      </c>
      <c r="T324" s="28">
        <v>3.4870000000000001</v>
      </c>
      <c r="U324" s="26" t="s">
        <v>31</v>
      </c>
      <c r="V324" s="26" t="s">
        <v>31</v>
      </c>
      <c r="W324" s="17" t="str">
        <f t="shared" si="38"/>
        <v>n/a</v>
      </c>
      <c r="X324" s="30" t="s">
        <v>31</v>
      </c>
      <c r="Y324" s="17" t="str">
        <f t="shared" si="39"/>
        <v>n/a</v>
      </c>
      <c r="Z324" s="17">
        <v>29</v>
      </c>
      <c r="AA324" s="17">
        <f t="shared" si="40"/>
        <v>29</v>
      </c>
      <c r="AB324" s="31" t="s">
        <v>34</v>
      </c>
    </row>
    <row r="325" spans="2:28" x14ac:dyDescent="0.3">
      <c r="B325" s="74" t="s">
        <v>843</v>
      </c>
      <c r="C325" s="20" t="str">
        <f t="shared" si="34"/>
        <v>Freight Loco 57/3 Domestic Automotive</v>
      </c>
      <c r="D325" s="21" t="s">
        <v>4</v>
      </c>
      <c r="E325" s="21" t="s">
        <v>29</v>
      </c>
      <c r="F325" s="22" t="s">
        <v>41</v>
      </c>
      <c r="G325" s="21" t="s">
        <v>348</v>
      </c>
      <c r="H325" s="23"/>
      <c r="I325" s="24"/>
      <c r="J325" s="25" t="s">
        <v>31</v>
      </c>
      <c r="K325" s="26">
        <v>0</v>
      </c>
      <c r="L325" s="27" t="s">
        <v>29</v>
      </c>
      <c r="M325" s="25">
        <v>1</v>
      </c>
      <c r="N325" s="43" t="s">
        <v>31</v>
      </c>
      <c r="O325" s="25">
        <f t="shared" si="35"/>
        <v>1</v>
      </c>
      <c r="P325" s="25">
        <f t="shared" si="36"/>
        <v>1</v>
      </c>
      <c r="Q325" s="28">
        <v>117</v>
      </c>
      <c r="R325" s="29">
        <v>6</v>
      </c>
      <c r="S325" s="18">
        <f t="shared" si="37"/>
        <v>19.5</v>
      </c>
      <c r="T325" s="28">
        <v>3.4870000000000001</v>
      </c>
      <c r="U325" s="26" t="s">
        <v>31</v>
      </c>
      <c r="V325" s="26" t="s">
        <v>31</v>
      </c>
      <c r="W325" s="17" t="str">
        <f t="shared" si="38"/>
        <v>n/a</v>
      </c>
      <c r="X325" s="30" t="s">
        <v>31</v>
      </c>
      <c r="Y325" s="17" t="str">
        <f t="shared" si="39"/>
        <v>n/a</v>
      </c>
      <c r="Z325" s="17">
        <v>25</v>
      </c>
      <c r="AA325" s="17">
        <f t="shared" si="40"/>
        <v>25</v>
      </c>
      <c r="AB325" s="31" t="s">
        <v>34</v>
      </c>
    </row>
    <row r="326" spans="2:28" x14ac:dyDescent="0.3">
      <c r="B326" s="74" t="s">
        <v>843</v>
      </c>
      <c r="C326" s="20" t="str">
        <f t="shared" si="34"/>
        <v>Freight Loco 57/3 Domestic Intermodal</v>
      </c>
      <c r="D326" s="21" t="s">
        <v>4</v>
      </c>
      <c r="E326" s="21" t="s">
        <v>29</v>
      </c>
      <c r="F326" s="22" t="s">
        <v>41</v>
      </c>
      <c r="G326" s="21" t="s">
        <v>332</v>
      </c>
      <c r="H326" s="23"/>
      <c r="I326" s="24"/>
      <c r="J326" s="25" t="s">
        <v>31</v>
      </c>
      <c r="K326" s="26">
        <v>0</v>
      </c>
      <c r="L326" s="27" t="s">
        <v>29</v>
      </c>
      <c r="M326" s="25">
        <v>1</v>
      </c>
      <c r="N326" s="43" t="s">
        <v>31</v>
      </c>
      <c r="O326" s="25">
        <f t="shared" si="35"/>
        <v>1</v>
      </c>
      <c r="P326" s="25">
        <f t="shared" si="36"/>
        <v>1</v>
      </c>
      <c r="Q326" s="28">
        <v>117</v>
      </c>
      <c r="R326" s="29">
        <v>6</v>
      </c>
      <c r="S326" s="18">
        <f t="shared" si="37"/>
        <v>19.5</v>
      </c>
      <c r="T326" s="28">
        <v>3.4870000000000001</v>
      </c>
      <c r="U326" s="26" t="s">
        <v>31</v>
      </c>
      <c r="V326" s="26" t="s">
        <v>31</v>
      </c>
      <c r="W326" s="17" t="str">
        <f t="shared" si="38"/>
        <v>n/a</v>
      </c>
      <c r="X326" s="30" t="s">
        <v>31</v>
      </c>
      <c r="Y326" s="17" t="str">
        <f t="shared" si="39"/>
        <v>n/a</v>
      </c>
      <c r="Z326" s="17">
        <v>33</v>
      </c>
      <c r="AA326" s="17">
        <f t="shared" si="40"/>
        <v>33</v>
      </c>
      <c r="AB326" s="31" t="s">
        <v>34</v>
      </c>
    </row>
    <row r="327" spans="2:28" x14ac:dyDescent="0.3">
      <c r="B327" s="74" t="s">
        <v>843</v>
      </c>
      <c r="C327" s="20" t="str">
        <f t="shared" si="34"/>
        <v>Freight Loco 57/3 Mail and Premium Logistics</v>
      </c>
      <c r="D327" s="21" t="s">
        <v>4</v>
      </c>
      <c r="E327" s="21" t="s">
        <v>29</v>
      </c>
      <c r="F327" s="22" t="s">
        <v>41</v>
      </c>
      <c r="G327" s="21" t="s">
        <v>341</v>
      </c>
      <c r="H327" s="23"/>
      <c r="I327" s="24"/>
      <c r="J327" s="25" t="s">
        <v>31</v>
      </c>
      <c r="K327" s="26">
        <v>0</v>
      </c>
      <c r="L327" s="27" t="s">
        <v>29</v>
      </c>
      <c r="M327" s="25">
        <v>1</v>
      </c>
      <c r="N327" s="43" t="s">
        <v>31</v>
      </c>
      <c r="O327" s="25">
        <f t="shared" si="35"/>
        <v>1</v>
      </c>
      <c r="P327" s="25">
        <f t="shared" si="36"/>
        <v>1</v>
      </c>
      <c r="Q327" s="28">
        <v>117</v>
      </c>
      <c r="R327" s="29">
        <v>6</v>
      </c>
      <c r="S327" s="18">
        <f t="shared" si="37"/>
        <v>19.5</v>
      </c>
      <c r="T327" s="28">
        <v>3.4870000000000001</v>
      </c>
      <c r="U327" s="26" t="s">
        <v>31</v>
      </c>
      <c r="V327" s="26" t="s">
        <v>31</v>
      </c>
      <c r="W327" s="17" t="str">
        <f t="shared" si="38"/>
        <v>n/a</v>
      </c>
      <c r="X327" s="30" t="s">
        <v>31</v>
      </c>
      <c r="Y327" s="17" t="str">
        <f t="shared" si="39"/>
        <v>n/a</v>
      </c>
      <c r="Z327" s="17">
        <v>78</v>
      </c>
      <c r="AA327" s="17">
        <f t="shared" si="40"/>
        <v>78</v>
      </c>
      <c r="AB327" s="31" t="s">
        <v>34</v>
      </c>
    </row>
    <row r="328" spans="2:28" x14ac:dyDescent="0.3">
      <c r="B328" s="74" t="s">
        <v>843</v>
      </c>
      <c r="C328" s="20" t="str">
        <f t="shared" si="34"/>
        <v>Freight Loco 57/3 Other</v>
      </c>
      <c r="D328" s="21" t="s">
        <v>4</v>
      </c>
      <c r="E328" s="21" t="s">
        <v>29</v>
      </c>
      <c r="F328" s="22" t="s">
        <v>41</v>
      </c>
      <c r="G328" s="21" t="s">
        <v>333</v>
      </c>
      <c r="H328" s="23"/>
      <c r="I328" s="24"/>
      <c r="J328" s="25" t="s">
        <v>31</v>
      </c>
      <c r="K328" s="26">
        <v>0</v>
      </c>
      <c r="L328" s="27" t="s">
        <v>29</v>
      </c>
      <c r="M328" s="25">
        <v>1</v>
      </c>
      <c r="N328" s="43" t="s">
        <v>31</v>
      </c>
      <c r="O328" s="25">
        <f t="shared" si="35"/>
        <v>1</v>
      </c>
      <c r="P328" s="25">
        <f t="shared" si="36"/>
        <v>1</v>
      </c>
      <c r="Q328" s="28">
        <v>117</v>
      </c>
      <c r="R328" s="29">
        <v>6</v>
      </c>
      <c r="S328" s="18">
        <f t="shared" si="37"/>
        <v>19.5</v>
      </c>
      <c r="T328" s="28">
        <v>3.4870000000000001</v>
      </c>
      <c r="U328" s="26" t="s">
        <v>31</v>
      </c>
      <c r="V328" s="26" t="s">
        <v>31</v>
      </c>
      <c r="W328" s="17" t="str">
        <f t="shared" si="38"/>
        <v>n/a</v>
      </c>
      <c r="X328" s="30" t="s">
        <v>31</v>
      </c>
      <c r="Y328" s="17" t="str">
        <f t="shared" si="39"/>
        <v>n/a</v>
      </c>
      <c r="Z328" s="17">
        <v>25</v>
      </c>
      <c r="AA328" s="17">
        <f t="shared" si="40"/>
        <v>25</v>
      </c>
      <c r="AB328" s="31" t="s">
        <v>34</v>
      </c>
    </row>
    <row r="329" spans="2:28" ht="24" x14ac:dyDescent="0.3">
      <c r="B329" s="74" t="s">
        <v>843</v>
      </c>
      <c r="C329" s="20" t="str">
        <f t="shared" si="34"/>
        <v>Freight Loco 57/3 Royal Mail</v>
      </c>
      <c r="D329" s="21" t="s">
        <v>4</v>
      </c>
      <c r="E329" s="21" t="s">
        <v>29</v>
      </c>
      <c r="F329" s="22" t="s">
        <v>41</v>
      </c>
      <c r="G329" s="21" t="s">
        <v>365</v>
      </c>
      <c r="H329" s="23" t="s">
        <v>367</v>
      </c>
      <c r="I329" s="23"/>
      <c r="J329" s="25" t="s">
        <v>31</v>
      </c>
      <c r="K329" s="26">
        <v>0</v>
      </c>
      <c r="L329" s="27" t="s">
        <v>29</v>
      </c>
      <c r="M329" s="25">
        <v>1</v>
      </c>
      <c r="N329" s="43" t="s">
        <v>31</v>
      </c>
      <c r="O329" s="25">
        <f t="shared" si="35"/>
        <v>1</v>
      </c>
      <c r="P329" s="25">
        <f t="shared" si="36"/>
        <v>1</v>
      </c>
      <c r="Q329" s="28">
        <v>117</v>
      </c>
      <c r="R329" s="29">
        <v>6</v>
      </c>
      <c r="S329" s="18">
        <f t="shared" si="37"/>
        <v>19.5</v>
      </c>
      <c r="T329" s="28">
        <v>3.4870000000000001</v>
      </c>
      <c r="U329" s="26" t="s">
        <v>31</v>
      </c>
      <c r="V329" s="26" t="s">
        <v>31</v>
      </c>
      <c r="W329" s="17" t="str">
        <f t="shared" si="38"/>
        <v>n/a</v>
      </c>
      <c r="X329" s="30" t="s">
        <v>31</v>
      </c>
      <c r="Y329" s="17" t="str">
        <f t="shared" si="39"/>
        <v>n/a</v>
      </c>
      <c r="Z329" s="17">
        <v>78</v>
      </c>
      <c r="AA329" s="17">
        <f t="shared" si="40"/>
        <v>78</v>
      </c>
      <c r="AB329" s="31" t="s">
        <v>34</v>
      </c>
    </row>
    <row r="330" spans="2:28" x14ac:dyDescent="0.3">
      <c r="B330" s="74" t="s">
        <v>843</v>
      </c>
      <c r="C330" s="20" t="str">
        <f t="shared" si="34"/>
        <v>Freight Loco 59/0 Biomass</v>
      </c>
      <c r="D330" s="21" t="s">
        <v>4</v>
      </c>
      <c r="E330" s="21" t="s">
        <v>29</v>
      </c>
      <c r="F330" s="22" t="s">
        <v>368</v>
      </c>
      <c r="G330" s="21" t="s">
        <v>351</v>
      </c>
      <c r="H330" s="23"/>
      <c r="I330" s="24"/>
      <c r="J330" s="25" t="s">
        <v>31</v>
      </c>
      <c r="K330" s="26">
        <v>0</v>
      </c>
      <c r="L330" s="27" t="s">
        <v>29</v>
      </c>
      <c r="M330" s="25">
        <v>1</v>
      </c>
      <c r="N330" s="43" t="s">
        <v>31</v>
      </c>
      <c r="O330" s="25">
        <f t="shared" si="35"/>
        <v>1</v>
      </c>
      <c r="P330" s="25">
        <f t="shared" si="36"/>
        <v>1</v>
      </c>
      <c r="Q330" s="28">
        <v>126</v>
      </c>
      <c r="R330" s="29">
        <v>6</v>
      </c>
      <c r="S330" s="18">
        <f t="shared" si="37"/>
        <v>21</v>
      </c>
      <c r="T330" s="28">
        <v>3.613</v>
      </c>
      <c r="U330" s="26" t="s">
        <v>31</v>
      </c>
      <c r="V330" s="26" t="s">
        <v>31</v>
      </c>
      <c r="W330" s="17" t="str">
        <f t="shared" si="38"/>
        <v>n/a</v>
      </c>
      <c r="X330" s="30" t="s">
        <v>31</v>
      </c>
      <c r="Y330" s="17" t="str">
        <f t="shared" si="39"/>
        <v>n/a</v>
      </c>
      <c r="Z330" s="17">
        <v>34</v>
      </c>
      <c r="AA330" s="17">
        <f t="shared" si="40"/>
        <v>34</v>
      </c>
      <c r="AB330" s="31" t="s">
        <v>34</v>
      </c>
    </row>
    <row r="331" spans="2:28" x14ac:dyDescent="0.3">
      <c r="B331" s="74" t="s">
        <v>843</v>
      </c>
      <c r="C331" s="20" t="str">
        <f t="shared" si="34"/>
        <v>Freight Loco 59/0 Construction Materials</v>
      </c>
      <c r="D331" s="21" t="s">
        <v>4</v>
      </c>
      <c r="E331" s="21" t="s">
        <v>29</v>
      </c>
      <c r="F331" s="22" t="s">
        <v>368</v>
      </c>
      <c r="G331" s="21" t="s">
        <v>331</v>
      </c>
      <c r="H331" s="23"/>
      <c r="I331" s="24"/>
      <c r="J331" s="25" t="s">
        <v>31</v>
      </c>
      <c r="K331" s="26">
        <v>0</v>
      </c>
      <c r="L331" s="27" t="s">
        <v>29</v>
      </c>
      <c r="M331" s="25">
        <v>1</v>
      </c>
      <c r="N331" s="43" t="s">
        <v>31</v>
      </c>
      <c r="O331" s="25">
        <f t="shared" si="35"/>
        <v>1</v>
      </c>
      <c r="P331" s="25">
        <f t="shared" si="36"/>
        <v>1</v>
      </c>
      <c r="Q331" s="28">
        <v>126</v>
      </c>
      <c r="R331" s="29">
        <v>6</v>
      </c>
      <c r="S331" s="18">
        <f t="shared" si="37"/>
        <v>21</v>
      </c>
      <c r="T331" s="28">
        <v>3.613</v>
      </c>
      <c r="U331" s="26" t="s">
        <v>31</v>
      </c>
      <c r="V331" s="26" t="s">
        <v>31</v>
      </c>
      <c r="W331" s="17" t="str">
        <f t="shared" si="38"/>
        <v>n/a</v>
      </c>
      <c r="X331" s="30" t="s">
        <v>31</v>
      </c>
      <c r="Y331" s="17" t="str">
        <f t="shared" si="39"/>
        <v>n/a</v>
      </c>
      <c r="Z331" s="17">
        <v>29</v>
      </c>
      <c r="AA331" s="17">
        <f t="shared" si="40"/>
        <v>29</v>
      </c>
      <c r="AB331" s="31" t="s">
        <v>34</v>
      </c>
    </row>
    <row r="332" spans="2:28" x14ac:dyDescent="0.3">
      <c r="B332" s="74" t="s">
        <v>843</v>
      </c>
      <c r="C332" s="20" t="str">
        <f t="shared" si="34"/>
        <v>Freight Loco 59/0 Domestic Automotive</v>
      </c>
      <c r="D332" s="21" t="s">
        <v>4</v>
      </c>
      <c r="E332" s="21" t="s">
        <v>29</v>
      </c>
      <c r="F332" s="22" t="s">
        <v>368</v>
      </c>
      <c r="G332" s="21" t="s">
        <v>348</v>
      </c>
      <c r="H332" s="23"/>
      <c r="I332" s="24"/>
      <c r="J332" s="25" t="s">
        <v>31</v>
      </c>
      <c r="K332" s="26">
        <v>0</v>
      </c>
      <c r="L332" s="27" t="s">
        <v>29</v>
      </c>
      <c r="M332" s="25">
        <v>1</v>
      </c>
      <c r="N332" s="43" t="s">
        <v>31</v>
      </c>
      <c r="O332" s="25">
        <f t="shared" si="35"/>
        <v>1</v>
      </c>
      <c r="P332" s="25">
        <f t="shared" si="36"/>
        <v>1</v>
      </c>
      <c r="Q332" s="28">
        <v>126</v>
      </c>
      <c r="R332" s="29">
        <v>6</v>
      </c>
      <c r="S332" s="18">
        <f t="shared" si="37"/>
        <v>21</v>
      </c>
      <c r="T332" s="28">
        <v>3.613</v>
      </c>
      <c r="U332" s="26" t="s">
        <v>31</v>
      </c>
      <c r="V332" s="26" t="s">
        <v>31</v>
      </c>
      <c r="W332" s="17" t="str">
        <f t="shared" si="38"/>
        <v>n/a</v>
      </c>
      <c r="X332" s="30" t="s">
        <v>31</v>
      </c>
      <c r="Y332" s="17" t="str">
        <f t="shared" si="39"/>
        <v>n/a</v>
      </c>
      <c r="Z332" s="17">
        <v>25</v>
      </c>
      <c r="AA332" s="17">
        <f t="shared" si="40"/>
        <v>25</v>
      </c>
      <c r="AB332" s="31" t="s">
        <v>34</v>
      </c>
    </row>
    <row r="333" spans="2:28" x14ac:dyDescent="0.3">
      <c r="B333" s="74" t="s">
        <v>843</v>
      </c>
      <c r="C333" s="20" t="str">
        <f t="shared" si="34"/>
        <v>Freight Loco 59/0 Domestic Intermodal</v>
      </c>
      <c r="D333" s="21" t="s">
        <v>4</v>
      </c>
      <c r="E333" s="21" t="s">
        <v>29</v>
      </c>
      <c r="F333" s="22" t="s">
        <v>368</v>
      </c>
      <c r="G333" s="21" t="s">
        <v>332</v>
      </c>
      <c r="H333" s="23"/>
      <c r="I333" s="24"/>
      <c r="J333" s="25" t="s">
        <v>31</v>
      </c>
      <c r="K333" s="26">
        <v>0</v>
      </c>
      <c r="L333" s="27" t="s">
        <v>29</v>
      </c>
      <c r="M333" s="25">
        <v>1</v>
      </c>
      <c r="N333" s="43" t="s">
        <v>31</v>
      </c>
      <c r="O333" s="25">
        <f t="shared" si="35"/>
        <v>1</v>
      </c>
      <c r="P333" s="25">
        <f t="shared" si="36"/>
        <v>1</v>
      </c>
      <c r="Q333" s="28">
        <v>126</v>
      </c>
      <c r="R333" s="29">
        <v>6</v>
      </c>
      <c r="S333" s="18">
        <f t="shared" si="37"/>
        <v>21</v>
      </c>
      <c r="T333" s="28">
        <v>3.613</v>
      </c>
      <c r="U333" s="26" t="s">
        <v>31</v>
      </c>
      <c r="V333" s="26" t="s">
        <v>31</v>
      </c>
      <c r="W333" s="17" t="str">
        <f t="shared" si="38"/>
        <v>n/a</v>
      </c>
      <c r="X333" s="30" t="s">
        <v>31</v>
      </c>
      <c r="Y333" s="17" t="str">
        <f t="shared" si="39"/>
        <v>n/a</v>
      </c>
      <c r="Z333" s="17">
        <v>33</v>
      </c>
      <c r="AA333" s="17">
        <f t="shared" si="40"/>
        <v>33</v>
      </c>
      <c r="AB333" s="31" t="s">
        <v>34</v>
      </c>
    </row>
    <row r="334" spans="2:28" x14ac:dyDescent="0.3">
      <c r="B334" s="74" t="s">
        <v>843</v>
      </c>
      <c r="C334" s="20" t="str">
        <f t="shared" si="34"/>
        <v>Freight Loco 59/0 Domestic Waste</v>
      </c>
      <c r="D334" s="21" t="s">
        <v>4</v>
      </c>
      <c r="E334" s="21" t="s">
        <v>29</v>
      </c>
      <c r="F334" s="22" t="s">
        <v>368</v>
      </c>
      <c r="G334" s="21" t="s">
        <v>354</v>
      </c>
      <c r="H334" s="23"/>
      <c r="I334" s="24"/>
      <c r="J334" s="25" t="s">
        <v>31</v>
      </c>
      <c r="K334" s="26">
        <v>0</v>
      </c>
      <c r="L334" s="27" t="s">
        <v>29</v>
      </c>
      <c r="M334" s="25">
        <v>1</v>
      </c>
      <c r="N334" s="43" t="s">
        <v>31</v>
      </c>
      <c r="O334" s="25">
        <f t="shared" si="35"/>
        <v>1</v>
      </c>
      <c r="P334" s="25">
        <f t="shared" si="36"/>
        <v>1</v>
      </c>
      <c r="Q334" s="28">
        <v>126</v>
      </c>
      <c r="R334" s="29">
        <v>6</v>
      </c>
      <c r="S334" s="18">
        <f t="shared" si="37"/>
        <v>21</v>
      </c>
      <c r="T334" s="28">
        <v>3.613</v>
      </c>
      <c r="U334" s="26" t="s">
        <v>31</v>
      </c>
      <c r="V334" s="26" t="s">
        <v>31</v>
      </c>
      <c r="W334" s="17" t="str">
        <f t="shared" si="38"/>
        <v>n/a</v>
      </c>
      <c r="X334" s="30" t="s">
        <v>31</v>
      </c>
      <c r="Y334" s="17" t="str">
        <f t="shared" si="39"/>
        <v>n/a</v>
      </c>
      <c r="Z334" s="17">
        <v>24</v>
      </c>
      <c r="AA334" s="17">
        <f t="shared" si="40"/>
        <v>24</v>
      </c>
      <c r="AB334" s="31" t="s">
        <v>34</v>
      </c>
    </row>
    <row r="335" spans="2:28" x14ac:dyDescent="0.3">
      <c r="B335" s="74" t="s">
        <v>843</v>
      </c>
      <c r="C335" s="20" t="str">
        <f t="shared" si="34"/>
        <v>Freight Loco 59/0 Enterprise</v>
      </c>
      <c r="D335" s="21" t="s">
        <v>4</v>
      </c>
      <c r="E335" s="21" t="s">
        <v>29</v>
      </c>
      <c r="F335" s="22" t="s">
        <v>368</v>
      </c>
      <c r="G335" s="21" t="s">
        <v>338</v>
      </c>
      <c r="H335" s="23"/>
      <c r="I335" s="24"/>
      <c r="J335" s="25" t="s">
        <v>31</v>
      </c>
      <c r="K335" s="26">
        <v>0</v>
      </c>
      <c r="L335" s="27" t="s">
        <v>29</v>
      </c>
      <c r="M335" s="25">
        <v>1</v>
      </c>
      <c r="N335" s="43" t="s">
        <v>31</v>
      </c>
      <c r="O335" s="25">
        <f t="shared" si="35"/>
        <v>1</v>
      </c>
      <c r="P335" s="25">
        <f t="shared" si="36"/>
        <v>1</v>
      </c>
      <c r="Q335" s="28">
        <v>126</v>
      </c>
      <c r="R335" s="29">
        <v>6</v>
      </c>
      <c r="S335" s="18">
        <f t="shared" si="37"/>
        <v>21</v>
      </c>
      <c r="T335" s="28">
        <v>3.613</v>
      </c>
      <c r="U335" s="26" t="s">
        <v>31</v>
      </c>
      <c r="V335" s="26" t="s">
        <v>31</v>
      </c>
      <c r="W335" s="17" t="str">
        <f t="shared" si="38"/>
        <v>n/a</v>
      </c>
      <c r="X335" s="30" t="s">
        <v>31</v>
      </c>
      <c r="Y335" s="17" t="str">
        <f t="shared" si="39"/>
        <v>n/a</v>
      </c>
      <c r="Z335" s="17">
        <v>27</v>
      </c>
      <c r="AA335" s="17">
        <f t="shared" si="40"/>
        <v>27</v>
      </c>
      <c r="AB335" s="31" t="s">
        <v>34</v>
      </c>
    </row>
    <row r="336" spans="2:28" x14ac:dyDescent="0.3">
      <c r="B336" s="74" t="s">
        <v>843</v>
      </c>
      <c r="C336" s="20" t="str">
        <f t="shared" si="34"/>
        <v>Freight Loco 59/0 Industrial Minerals</v>
      </c>
      <c r="D336" s="21" t="s">
        <v>4</v>
      </c>
      <c r="E336" s="21" t="s">
        <v>29</v>
      </c>
      <c r="F336" s="22" t="s">
        <v>368</v>
      </c>
      <c r="G336" s="21" t="s">
        <v>364</v>
      </c>
      <c r="H336" s="23"/>
      <c r="I336" s="24"/>
      <c r="J336" s="25" t="s">
        <v>31</v>
      </c>
      <c r="K336" s="26">
        <v>0</v>
      </c>
      <c r="L336" s="27" t="s">
        <v>29</v>
      </c>
      <c r="M336" s="25">
        <v>1</v>
      </c>
      <c r="N336" s="43" t="s">
        <v>31</v>
      </c>
      <c r="O336" s="25">
        <f t="shared" si="35"/>
        <v>1</v>
      </c>
      <c r="P336" s="25">
        <f t="shared" si="36"/>
        <v>1</v>
      </c>
      <c r="Q336" s="28">
        <v>126</v>
      </c>
      <c r="R336" s="29">
        <v>6</v>
      </c>
      <c r="S336" s="18">
        <f t="shared" si="37"/>
        <v>21</v>
      </c>
      <c r="T336" s="28">
        <v>3.613</v>
      </c>
      <c r="U336" s="26" t="s">
        <v>31</v>
      </c>
      <c r="V336" s="26" t="s">
        <v>31</v>
      </c>
      <c r="W336" s="17" t="str">
        <f t="shared" si="38"/>
        <v>n/a</v>
      </c>
      <c r="X336" s="30" t="s">
        <v>31</v>
      </c>
      <c r="Y336" s="17" t="str">
        <f t="shared" si="39"/>
        <v>n/a</v>
      </c>
      <c r="Z336" s="17">
        <v>18</v>
      </c>
      <c r="AA336" s="17">
        <f t="shared" si="40"/>
        <v>18</v>
      </c>
      <c r="AB336" s="31" t="s">
        <v>34</v>
      </c>
    </row>
    <row r="337" spans="2:28" x14ac:dyDescent="0.3">
      <c r="B337" s="74" t="s">
        <v>843</v>
      </c>
      <c r="C337" s="20" t="str">
        <f t="shared" ref="C337:C400" si="41">D337&amp;" "&amp;E337&amp;" "&amp;F337&amp;IF(D337="Freight"," "&amp;G337,"")</f>
        <v>Freight Loco 59/0 Other</v>
      </c>
      <c r="D337" s="21" t="s">
        <v>4</v>
      </c>
      <c r="E337" s="21" t="s">
        <v>29</v>
      </c>
      <c r="F337" s="22" t="s">
        <v>368</v>
      </c>
      <c r="G337" s="21" t="s">
        <v>333</v>
      </c>
      <c r="H337" s="23"/>
      <c r="I337" s="24"/>
      <c r="J337" s="25" t="s">
        <v>31</v>
      </c>
      <c r="K337" s="26">
        <v>0</v>
      </c>
      <c r="L337" s="27" t="s">
        <v>29</v>
      </c>
      <c r="M337" s="25">
        <v>1</v>
      </c>
      <c r="N337" s="43" t="s">
        <v>31</v>
      </c>
      <c r="O337" s="25">
        <f t="shared" si="35"/>
        <v>1</v>
      </c>
      <c r="P337" s="25">
        <f t="shared" si="36"/>
        <v>1</v>
      </c>
      <c r="Q337" s="28">
        <v>126</v>
      </c>
      <c r="R337" s="29">
        <v>6</v>
      </c>
      <c r="S337" s="18">
        <f t="shared" si="37"/>
        <v>21</v>
      </c>
      <c r="T337" s="28">
        <v>3.613</v>
      </c>
      <c r="U337" s="26" t="s">
        <v>31</v>
      </c>
      <c r="V337" s="26" t="s">
        <v>31</v>
      </c>
      <c r="W337" s="17" t="str">
        <f t="shared" si="38"/>
        <v>n/a</v>
      </c>
      <c r="X337" s="30" t="s">
        <v>31</v>
      </c>
      <c r="Y337" s="17" t="str">
        <f t="shared" si="39"/>
        <v>n/a</v>
      </c>
      <c r="Z337" s="17">
        <v>25</v>
      </c>
      <c r="AA337" s="17">
        <f t="shared" si="40"/>
        <v>25</v>
      </c>
      <c r="AB337" s="31" t="s">
        <v>34</v>
      </c>
    </row>
    <row r="338" spans="2:28" x14ac:dyDescent="0.3">
      <c r="B338" s="74" t="s">
        <v>843</v>
      </c>
      <c r="C338" s="20" t="str">
        <f t="shared" si="41"/>
        <v>Freight Loco 59/0 Petroleum</v>
      </c>
      <c r="D338" s="21" t="s">
        <v>4</v>
      </c>
      <c r="E338" s="21" t="s">
        <v>29</v>
      </c>
      <c r="F338" s="22" t="s">
        <v>368</v>
      </c>
      <c r="G338" s="21" t="s">
        <v>334</v>
      </c>
      <c r="H338" s="23"/>
      <c r="I338" s="24"/>
      <c r="J338" s="25" t="s">
        <v>31</v>
      </c>
      <c r="K338" s="26">
        <v>0</v>
      </c>
      <c r="L338" s="27" t="s">
        <v>29</v>
      </c>
      <c r="M338" s="25">
        <v>1</v>
      </c>
      <c r="N338" s="43" t="s">
        <v>31</v>
      </c>
      <c r="O338" s="25">
        <f t="shared" si="35"/>
        <v>1</v>
      </c>
      <c r="P338" s="25">
        <f t="shared" si="36"/>
        <v>1</v>
      </c>
      <c r="Q338" s="28">
        <v>126</v>
      </c>
      <c r="R338" s="29">
        <v>6</v>
      </c>
      <c r="S338" s="18">
        <f t="shared" si="37"/>
        <v>21</v>
      </c>
      <c r="T338" s="28">
        <v>3.613</v>
      </c>
      <c r="U338" s="26" t="s">
        <v>31</v>
      </c>
      <c r="V338" s="26" t="s">
        <v>31</v>
      </c>
      <c r="W338" s="17" t="str">
        <f t="shared" si="38"/>
        <v>n/a</v>
      </c>
      <c r="X338" s="30" t="s">
        <v>31</v>
      </c>
      <c r="Y338" s="17" t="str">
        <f t="shared" si="39"/>
        <v>n/a</v>
      </c>
      <c r="Z338" s="17">
        <v>23</v>
      </c>
      <c r="AA338" s="17">
        <f t="shared" si="40"/>
        <v>23</v>
      </c>
      <c r="AB338" s="31" t="s">
        <v>34</v>
      </c>
    </row>
    <row r="339" spans="2:28" x14ac:dyDescent="0.3">
      <c r="B339" s="74" t="s">
        <v>843</v>
      </c>
      <c r="C339" s="20" t="str">
        <f t="shared" si="41"/>
        <v>Freight Loco 59/1 Construction Materials</v>
      </c>
      <c r="D339" s="21" t="s">
        <v>4</v>
      </c>
      <c r="E339" s="21" t="s">
        <v>29</v>
      </c>
      <c r="F339" s="22" t="s">
        <v>369</v>
      </c>
      <c r="G339" s="21" t="s">
        <v>331</v>
      </c>
      <c r="H339" s="23"/>
      <c r="I339" s="24"/>
      <c r="J339" s="25" t="s">
        <v>31</v>
      </c>
      <c r="K339" s="26">
        <v>0</v>
      </c>
      <c r="L339" s="27" t="s">
        <v>29</v>
      </c>
      <c r="M339" s="25">
        <v>1</v>
      </c>
      <c r="N339" s="43" t="s">
        <v>31</v>
      </c>
      <c r="O339" s="25">
        <f t="shared" si="35"/>
        <v>1</v>
      </c>
      <c r="P339" s="25">
        <f t="shared" si="36"/>
        <v>1</v>
      </c>
      <c r="Q339" s="28">
        <v>126</v>
      </c>
      <c r="R339" s="29">
        <v>6</v>
      </c>
      <c r="S339" s="18">
        <f t="shared" si="37"/>
        <v>21</v>
      </c>
      <c r="T339" s="28">
        <v>3.613</v>
      </c>
      <c r="U339" s="26" t="s">
        <v>31</v>
      </c>
      <c r="V339" s="26" t="s">
        <v>31</v>
      </c>
      <c r="W339" s="17" t="str">
        <f t="shared" si="38"/>
        <v>n/a</v>
      </c>
      <c r="X339" s="30" t="s">
        <v>31</v>
      </c>
      <c r="Y339" s="17" t="str">
        <f t="shared" si="39"/>
        <v>n/a</v>
      </c>
      <c r="Z339" s="17">
        <v>29</v>
      </c>
      <c r="AA339" s="17">
        <f t="shared" si="40"/>
        <v>29</v>
      </c>
      <c r="AB339" s="31" t="s">
        <v>34</v>
      </c>
    </row>
    <row r="340" spans="2:28" x14ac:dyDescent="0.3">
      <c r="B340" s="74" t="s">
        <v>843</v>
      </c>
      <c r="C340" s="20" t="str">
        <f t="shared" si="41"/>
        <v>Freight Loco 59/1 Domestic Waste</v>
      </c>
      <c r="D340" s="21" t="s">
        <v>4</v>
      </c>
      <c r="E340" s="21" t="s">
        <v>29</v>
      </c>
      <c r="F340" s="22" t="s">
        <v>369</v>
      </c>
      <c r="G340" s="21" t="s">
        <v>354</v>
      </c>
      <c r="H340" s="23"/>
      <c r="I340" s="24"/>
      <c r="J340" s="25" t="s">
        <v>31</v>
      </c>
      <c r="K340" s="26">
        <v>0</v>
      </c>
      <c r="L340" s="27" t="s">
        <v>29</v>
      </c>
      <c r="M340" s="25">
        <v>1</v>
      </c>
      <c r="N340" s="43" t="s">
        <v>31</v>
      </c>
      <c r="O340" s="25">
        <f t="shared" si="35"/>
        <v>1</v>
      </c>
      <c r="P340" s="25">
        <f t="shared" si="36"/>
        <v>1</v>
      </c>
      <c r="Q340" s="28">
        <v>126</v>
      </c>
      <c r="R340" s="29">
        <v>6</v>
      </c>
      <c r="S340" s="18">
        <f t="shared" si="37"/>
        <v>21</v>
      </c>
      <c r="T340" s="28">
        <v>3.613</v>
      </c>
      <c r="U340" s="26" t="s">
        <v>31</v>
      </c>
      <c r="V340" s="26" t="s">
        <v>31</v>
      </c>
      <c r="W340" s="17" t="str">
        <f t="shared" si="38"/>
        <v>n/a</v>
      </c>
      <c r="X340" s="30" t="s">
        <v>31</v>
      </c>
      <c r="Y340" s="17" t="str">
        <f t="shared" si="39"/>
        <v>n/a</v>
      </c>
      <c r="Z340" s="17">
        <v>24</v>
      </c>
      <c r="AA340" s="17">
        <f t="shared" si="40"/>
        <v>24</v>
      </c>
      <c r="AB340" s="31" t="s">
        <v>34</v>
      </c>
    </row>
    <row r="341" spans="2:28" x14ac:dyDescent="0.3">
      <c r="B341" s="74" t="s">
        <v>843</v>
      </c>
      <c r="C341" s="20" t="str">
        <f t="shared" si="41"/>
        <v>Freight Loco 59/1 Enterprise</v>
      </c>
      <c r="D341" s="21" t="s">
        <v>4</v>
      </c>
      <c r="E341" s="21" t="s">
        <v>29</v>
      </c>
      <c r="F341" s="22" t="s">
        <v>369</v>
      </c>
      <c r="G341" s="21" t="s">
        <v>338</v>
      </c>
      <c r="H341" s="23"/>
      <c r="I341" s="24"/>
      <c r="J341" s="25" t="s">
        <v>31</v>
      </c>
      <c r="K341" s="26">
        <v>0</v>
      </c>
      <c r="L341" s="27" t="s">
        <v>29</v>
      </c>
      <c r="M341" s="25">
        <v>1</v>
      </c>
      <c r="N341" s="43" t="s">
        <v>31</v>
      </c>
      <c r="O341" s="25">
        <f t="shared" si="35"/>
        <v>1</v>
      </c>
      <c r="P341" s="25">
        <f t="shared" si="36"/>
        <v>1</v>
      </c>
      <c r="Q341" s="28">
        <v>126</v>
      </c>
      <c r="R341" s="29">
        <v>6</v>
      </c>
      <c r="S341" s="18">
        <f t="shared" si="37"/>
        <v>21</v>
      </c>
      <c r="T341" s="28">
        <v>3.613</v>
      </c>
      <c r="U341" s="26" t="s">
        <v>31</v>
      </c>
      <c r="V341" s="26" t="s">
        <v>31</v>
      </c>
      <c r="W341" s="17" t="str">
        <f t="shared" si="38"/>
        <v>n/a</v>
      </c>
      <c r="X341" s="30" t="s">
        <v>31</v>
      </c>
      <c r="Y341" s="17" t="str">
        <f t="shared" si="39"/>
        <v>n/a</v>
      </c>
      <c r="Z341" s="17">
        <v>27</v>
      </c>
      <c r="AA341" s="17">
        <f t="shared" si="40"/>
        <v>27</v>
      </c>
      <c r="AB341" s="31" t="s">
        <v>34</v>
      </c>
    </row>
    <row r="342" spans="2:28" x14ac:dyDescent="0.3">
      <c r="B342" s="74" t="s">
        <v>843</v>
      </c>
      <c r="C342" s="20" t="str">
        <f t="shared" si="41"/>
        <v>Freight Loco 59/1 Industrial Minerals</v>
      </c>
      <c r="D342" s="21" t="s">
        <v>4</v>
      </c>
      <c r="E342" s="21" t="s">
        <v>29</v>
      </c>
      <c r="F342" s="22" t="s">
        <v>369</v>
      </c>
      <c r="G342" s="21" t="s">
        <v>364</v>
      </c>
      <c r="H342" s="23"/>
      <c r="I342" s="24"/>
      <c r="J342" s="25" t="s">
        <v>31</v>
      </c>
      <c r="K342" s="26">
        <v>0</v>
      </c>
      <c r="L342" s="27" t="s">
        <v>29</v>
      </c>
      <c r="M342" s="25">
        <v>1</v>
      </c>
      <c r="N342" s="43" t="s">
        <v>31</v>
      </c>
      <c r="O342" s="25">
        <f t="shared" si="35"/>
        <v>1</v>
      </c>
      <c r="P342" s="25">
        <f t="shared" si="36"/>
        <v>1</v>
      </c>
      <c r="Q342" s="28">
        <v>126</v>
      </c>
      <c r="R342" s="29">
        <v>6</v>
      </c>
      <c r="S342" s="18">
        <f t="shared" si="37"/>
        <v>21</v>
      </c>
      <c r="T342" s="28">
        <v>3.613</v>
      </c>
      <c r="U342" s="26" t="s">
        <v>31</v>
      </c>
      <c r="V342" s="26" t="s">
        <v>31</v>
      </c>
      <c r="W342" s="17" t="str">
        <f t="shared" si="38"/>
        <v>n/a</v>
      </c>
      <c r="X342" s="30" t="s">
        <v>31</v>
      </c>
      <c r="Y342" s="17" t="str">
        <f t="shared" si="39"/>
        <v>n/a</v>
      </c>
      <c r="Z342" s="17">
        <v>18</v>
      </c>
      <c r="AA342" s="17">
        <f t="shared" si="40"/>
        <v>18</v>
      </c>
      <c r="AB342" s="31" t="s">
        <v>34</v>
      </c>
    </row>
    <row r="343" spans="2:28" x14ac:dyDescent="0.3">
      <c r="B343" s="74" t="s">
        <v>843</v>
      </c>
      <c r="C343" s="20" t="str">
        <f t="shared" si="41"/>
        <v>Freight Loco 59/1 Other</v>
      </c>
      <c r="D343" s="21" t="s">
        <v>4</v>
      </c>
      <c r="E343" s="21" t="s">
        <v>29</v>
      </c>
      <c r="F343" s="22" t="s">
        <v>369</v>
      </c>
      <c r="G343" s="21" t="s">
        <v>333</v>
      </c>
      <c r="H343" s="23"/>
      <c r="I343" s="24"/>
      <c r="J343" s="25" t="s">
        <v>31</v>
      </c>
      <c r="K343" s="26">
        <v>0</v>
      </c>
      <c r="L343" s="27" t="s">
        <v>29</v>
      </c>
      <c r="M343" s="25">
        <v>1</v>
      </c>
      <c r="N343" s="43" t="s">
        <v>31</v>
      </c>
      <c r="O343" s="25">
        <f t="shared" si="35"/>
        <v>1</v>
      </c>
      <c r="P343" s="25">
        <f t="shared" si="36"/>
        <v>1</v>
      </c>
      <c r="Q343" s="28">
        <v>126</v>
      </c>
      <c r="R343" s="29">
        <v>6</v>
      </c>
      <c r="S343" s="18">
        <f t="shared" si="37"/>
        <v>21</v>
      </c>
      <c r="T343" s="28">
        <v>3.613</v>
      </c>
      <c r="U343" s="26" t="s">
        <v>31</v>
      </c>
      <c r="V343" s="26" t="s">
        <v>31</v>
      </c>
      <c r="W343" s="17" t="str">
        <f t="shared" si="38"/>
        <v>n/a</v>
      </c>
      <c r="X343" s="30" t="s">
        <v>31</v>
      </c>
      <c r="Y343" s="17" t="str">
        <f t="shared" si="39"/>
        <v>n/a</v>
      </c>
      <c r="Z343" s="17">
        <v>25</v>
      </c>
      <c r="AA343" s="17">
        <f t="shared" si="40"/>
        <v>25</v>
      </c>
      <c r="AB343" s="31" t="s">
        <v>34</v>
      </c>
    </row>
    <row r="344" spans="2:28" x14ac:dyDescent="0.3">
      <c r="B344" s="74" t="s">
        <v>843</v>
      </c>
      <c r="C344" s="20" t="str">
        <f t="shared" si="41"/>
        <v>Freight Loco 59/2 Construction Materials</v>
      </c>
      <c r="D344" s="21" t="s">
        <v>4</v>
      </c>
      <c r="E344" s="21" t="s">
        <v>29</v>
      </c>
      <c r="F344" s="22" t="s">
        <v>370</v>
      </c>
      <c r="G344" s="21" t="s">
        <v>331</v>
      </c>
      <c r="H344" s="23"/>
      <c r="I344" s="24"/>
      <c r="J344" s="25" t="s">
        <v>31</v>
      </c>
      <c r="K344" s="26">
        <v>0</v>
      </c>
      <c r="L344" s="27" t="s">
        <v>29</v>
      </c>
      <c r="M344" s="25">
        <v>1</v>
      </c>
      <c r="N344" s="43" t="s">
        <v>31</v>
      </c>
      <c r="O344" s="25">
        <f t="shared" si="35"/>
        <v>1</v>
      </c>
      <c r="P344" s="25">
        <f t="shared" si="36"/>
        <v>1</v>
      </c>
      <c r="Q344" s="28">
        <v>126</v>
      </c>
      <c r="R344" s="29">
        <v>6</v>
      </c>
      <c r="S344" s="18">
        <f t="shared" si="37"/>
        <v>21</v>
      </c>
      <c r="T344" s="28">
        <v>3.613</v>
      </c>
      <c r="U344" s="26" t="s">
        <v>31</v>
      </c>
      <c r="V344" s="26" t="s">
        <v>31</v>
      </c>
      <c r="W344" s="17" t="str">
        <f t="shared" si="38"/>
        <v>n/a</v>
      </c>
      <c r="X344" s="30" t="s">
        <v>31</v>
      </c>
      <c r="Y344" s="17" t="str">
        <f t="shared" si="39"/>
        <v>n/a</v>
      </c>
      <c r="Z344" s="17">
        <v>29</v>
      </c>
      <c r="AA344" s="17">
        <f t="shared" si="40"/>
        <v>29</v>
      </c>
      <c r="AB344" s="31" t="s">
        <v>34</v>
      </c>
    </row>
    <row r="345" spans="2:28" x14ac:dyDescent="0.3">
      <c r="B345" s="74" t="s">
        <v>843</v>
      </c>
      <c r="C345" s="20" t="str">
        <f t="shared" si="41"/>
        <v>Freight Loco 59/2 Domestic Intermodal</v>
      </c>
      <c r="D345" s="21" t="s">
        <v>4</v>
      </c>
      <c r="E345" s="21" t="s">
        <v>29</v>
      </c>
      <c r="F345" s="22" t="s">
        <v>370</v>
      </c>
      <c r="G345" s="21" t="s">
        <v>332</v>
      </c>
      <c r="H345" s="23"/>
      <c r="I345" s="24"/>
      <c r="J345" s="25" t="s">
        <v>31</v>
      </c>
      <c r="K345" s="26">
        <v>0</v>
      </c>
      <c r="L345" s="27" t="s">
        <v>29</v>
      </c>
      <c r="M345" s="25">
        <v>1</v>
      </c>
      <c r="N345" s="43" t="s">
        <v>31</v>
      </c>
      <c r="O345" s="25">
        <f t="shared" si="35"/>
        <v>1</v>
      </c>
      <c r="P345" s="25">
        <f t="shared" si="36"/>
        <v>1</v>
      </c>
      <c r="Q345" s="28">
        <v>126</v>
      </c>
      <c r="R345" s="29">
        <v>6</v>
      </c>
      <c r="S345" s="18">
        <f t="shared" si="37"/>
        <v>21</v>
      </c>
      <c r="T345" s="28">
        <v>3.613</v>
      </c>
      <c r="U345" s="26" t="s">
        <v>31</v>
      </c>
      <c r="V345" s="26" t="s">
        <v>31</v>
      </c>
      <c r="W345" s="17" t="str">
        <f t="shared" si="38"/>
        <v>n/a</v>
      </c>
      <c r="X345" s="30" t="s">
        <v>31</v>
      </c>
      <c r="Y345" s="17" t="str">
        <f t="shared" si="39"/>
        <v>n/a</v>
      </c>
      <c r="Z345" s="17">
        <v>33</v>
      </c>
      <c r="AA345" s="17">
        <f t="shared" si="40"/>
        <v>33</v>
      </c>
      <c r="AB345" s="31" t="s">
        <v>34</v>
      </c>
    </row>
    <row r="346" spans="2:28" x14ac:dyDescent="0.3">
      <c r="B346" s="74" t="s">
        <v>843</v>
      </c>
      <c r="C346" s="20" t="str">
        <f t="shared" si="41"/>
        <v>Freight Loco 59/2 Domestic Waste</v>
      </c>
      <c r="D346" s="21" t="s">
        <v>4</v>
      </c>
      <c r="E346" s="21" t="s">
        <v>29</v>
      </c>
      <c r="F346" s="22" t="s">
        <v>370</v>
      </c>
      <c r="G346" s="21" t="s">
        <v>354</v>
      </c>
      <c r="H346" s="23"/>
      <c r="I346" s="24"/>
      <c r="J346" s="25" t="s">
        <v>31</v>
      </c>
      <c r="K346" s="26">
        <v>0</v>
      </c>
      <c r="L346" s="27" t="s">
        <v>29</v>
      </c>
      <c r="M346" s="25">
        <v>1</v>
      </c>
      <c r="N346" s="43" t="s">
        <v>31</v>
      </c>
      <c r="O346" s="25">
        <f t="shared" si="35"/>
        <v>1</v>
      </c>
      <c r="P346" s="25">
        <f t="shared" si="36"/>
        <v>1</v>
      </c>
      <c r="Q346" s="28">
        <v>126</v>
      </c>
      <c r="R346" s="29">
        <v>6</v>
      </c>
      <c r="S346" s="18">
        <f t="shared" si="37"/>
        <v>21</v>
      </c>
      <c r="T346" s="28">
        <v>3.613</v>
      </c>
      <c r="U346" s="26" t="s">
        <v>31</v>
      </c>
      <c r="V346" s="26" t="s">
        <v>31</v>
      </c>
      <c r="W346" s="17" t="str">
        <f t="shared" si="38"/>
        <v>n/a</v>
      </c>
      <c r="X346" s="30" t="s">
        <v>31</v>
      </c>
      <c r="Y346" s="17" t="str">
        <f t="shared" si="39"/>
        <v>n/a</v>
      </c>
      <c r="Z346" s="17">
        <v>24</v>
      </c>
      <c r="AA346" s="17">
        <f t="shared" si="40"/>
        <v>24</v>
      </c>
      <c r="AB346" s="31" t="s">
        <v>34</v>
      </c>
    </row>
    <row r="347" spans="2:28" x14ac:dyDescent="0.3">
      <c r="B347" s="74" t="s">
        <v>843</v>
      </c>
      <c r="C347" s="20" t="str">
        <f t="shared" si="41"/>
        <v>Freight Loco 59/2 Enterprise</v>
      </c>
      <c r="D347" s="21" t="s">
        <v>4</v>
      </c>
      <c r="E347" s="21" t="s">
        <v>29</v>
      </c>
      <c r="F347" s="22" t="s">
        <v>370</v>
      </c>
      <c r="G347" s="21" t="s">
        <v>338</v>
      </c>
      <c r="H347" s="23"/>
      <c r="I347" s="24"/>
      <c r="J347" s="25" t="s">
        <v>31</v>
      </c>
      <c r="K347" s="26">
        <v>0</v>
      </c>
      <c r="L347" s="27" t="s">
        <v>29</v>
      </c>
      <c r="M347" s="25">
        <v>1</v>
      </c>
      <c r="N347" s="43" t="s">
        <v>31</v>
      </c>
      <c r="O347" s="25">
        <f t="shared" si="35"/>
        <v>1</v>
      </c>
      <c r="P347" s="25">
        <f t="shared" si="36"/>
        <v>1</v>
      </c>
      <c r="Q347" s="28">
        <v>126</v>
      </c>
      <c r="R347" s="29">
        <v>6</v>
      </c>
      <c r="S347" s="18">
        <f t="shared" si="37"/>
        <v>21</v>
      </c>
      <c r="T347" s="28">
        <v>3.613</v>
      </c>
      <c r="U347" s="26" t="s">
        <v>31</v>
      </c>
      <c r="V347" s="26" t="s">
        <v>31</v>
      </c>
      <c r="W347" s="17" t="str">
        <f t="shared" si="38"/>
        <v>n/a</v>
      </c>
      <c r="X347" s="30" t="s">
        <v>31</v>
      </c>
      <c r="Y347" s="17" t="str">
        <f t="shared" si="39"/>
        <v>n/a</v>
      </c>
      <c r="Z347" s="17">
        <v>27</v>
      </c>
      <c r="AA347" s="17">
        <f t="shared" si="40"/>
        <v>27</v>
      </c>
      <c r="AB347" s="31" t="s">
        <v>34</v>
      </c>
    </row>
    <row r="348" spans="2:28" x14ac:dyDescent="0.3">
      <c r="B348" s="74" t="s">
        <v>843</v>
      </c>
      <c r="C348" s="20" t="str">
        <f t="shared" si="41"/>
        <v>Freight Loco 59/2 European Intermodal</v>
      </c>
      <c r="D348" s="21" t="s">
        <v>4</v>
      </c>
      <c r="E348" s="21" t="s">
        <v>29</v>
      </c>
      <c r="F348" s="22" t="s">
        <v>370</v>
      </c>
      <c r="G348" s="21" t="s">
        <v>349</v>
      </c>
      <c r="H348" s="23"/>
      <c r="I348" s="24"/>
      <c r="J348" s="25" t="s">
        <v>31</v>
      </c>
      <c r="K348" s="26">
        <v>0</v>
      </c>
      <c r="L348" s="27" t="s">
        <v>29</v>
      </c>
      <c r="M348" s="25">
        <v>1</v>
      </c>
      <c r="N348" s="43" t="s">
        <v>31</v>
      </c>
      <c r="O348" s="25">
        <f t="shared" si="35"/>
        <v>1</v>
      </c>
      <c r="P348" s="25">
        <f t="shared" si="36"/>
        <v>1</v>
      </c>
      <c r="Q348" s="28">
        <v>126</v>
      </c>
      <c r="R348" s="29">
        <v>6</v>
      </c>
      <c r="S348" s="18">
        <f t="shared" si="37"/>
        <v>21</v>
      </c>
      <c r="T348" s="28">
        <v>3.613</v>
      </c>
      <c r="U348" s="26" t="s">
        <v>31</v>
      </c>
      <c r="V348" s="26" t="s">
        <v>31</v>
      </c>
      <c r="W348" s="17" t="str">
        <f t="shared" si="38"/>
        <v>n/a</v>
      </c>
      <c r="X348" s="30" t="s">
        <v>31</v>
      </c>
      <c r="Y348" s="17" t="str">
        <f t="shared" si="39"/>
        <v>n/a</v>
      </c>
      <c r="Z348" s="17">
        <v>38</v>
      </c>
      <c r="AA348" s="17">
        <f t="shared" si="40"/>
        <v>38</v>
      </c>
      <c r="AB348" s="31" t="s">
        <v>34</v>
      </c>
    </row>
    <row r="349" spans="2:28" x14ac:dyDescent="0.3">
      <c r="B349" s="74" t="s">
        <v>843</v>
      </c>
      <c r="C349" s="20" t="str">
        <f t="shared" si="41"/>
        <v>Freight Loco 59/2 Other</v>
      </c>
      <c r="D349" s="21" t="s">
        <v>4</v>
      </c>
      <c r="E349" s="21" t="s">
        <v>29</v>
      </c>
      <c r="F349" s="22" t="s">
        <v>370</v>
      </c>
      <c r="G349" s="21" t="s">
        <v>333</v>
      </c>
      <c r="H349" s="23"/>
      <c r="I349" s="24"/>
      <c r="J349" s="25" t="s">
        <v>31</v>
      </c>
      <c r="K349" s="26">
        <v>0</v>
      </c>
      <c r="L349" s="27" t="s">
        <v>29</v>
      </c>
      <c r="M349" s="25">
        <v>1</v>
      </c>
      <c r="N349" s="43" t="s">
        <v>31</v>
      </c>
      <c r="O349" s="25">
        <f t="shared" si="35"/>
        <v>1</v>
      </c>
      <c r="P349" s="25">
        <f t="shared" si="36"/>
        <v>1</v>
      </c>
      <c r="Q349" s="28">
        <v>126</v>
      </c>
      <c r="R349" s="29">
        <v>6</v>
      </c>
      <c r="S349" s="18">
        <f t="shared" si="37"/>
        <v>21</v>
      </c>
      <c r="T349" s="28">
        <v>3.613</v>
      </c>
      <c r="U349" s="26" t="s">
        <v>31</v>
      </c>
      <c r="V349" s="26" t="s">
        <v>31</v>
      </c>
      <c r="W349" s="17" t="str">
        <f t="shared" si="38"/>
        <v>n/a</v>
      </c>
      <c r="X349" s="30" t="s">
        <v>31</v>
      </c>
      <c r="Y349" s="17" t="str">
        <f t="shared" si="39"/>
        <v>n/a</v>
      </c>
      <c r="Z349" s="17">
        <v>25</v>
      </c>
      <c r="AA349" s="17">
        <f t="shared" si="40"/>
        <v>25</v>
      </c>
      <c r="AB349" s="31" t="s">
        <v>34</v>
      </c>
    </row>
    <row r="350" spans="2:28" x14ac:dyDescent="0.3">
      <c r="B350" s="74" t="s">
        <v>843</v>
      </c>
      <c r="C350" s="20" t="str">
        <f t="shared" si="41"/>
        <v>Freight Loco 59/2 Steel</v>
      </c>
      <c r="D350" s="21" t="s">
        <v>4</v>
      </c>
      <c r="E350" s="21" t="s">
        <v>29</v>
      </c>
      <c r="F350" s="22" t="s">
        <v>370</v>
      </c>
      <c r="G350" s="21" t="s">
        <v>342</v>
      </c>
      <c r="H350" s="23"/>
      <c r="I350" s="24"/>
      <c r="J350" s="25" t="s">
        <v>31</v>
      </c>
      <c r="K350" s="26">
        <v>0</v>
      </c>
      <c r="L350" s="27" t="s">
        <v>29</v>
      </c>
      <c r="M350" s="25">
        <v>1</v>
      </c>
      <c r="N350" s="43" t="s">
        <v>31</v>
      </c>
      <c r="O350" s="25">
        <f t="shared" si="35"/>
        <v>1</v>
      </c>
      <c r="P350" s="25">
        <f t="shared" si="36"/>
        <v>1</v>
      </c>
      <c r="Q350" s="28">
        <v>126</v>
      </c>
      <c r="R350" s="29">
        <v>6</v>
      </c>
      <c r="S350" s="18">
        <f t="shared" si="37"/>
        <v>21</v>
      </c>
      <c r="T350" s="28">
        <v>3.613</v>
      </c>
      <c r="U350" s="26" t="s">
        <v>31</v>
      </c>
      <c r="V350" s="26" t="s">
        <v>31</v>
      </c>
      <c r="W350" s="17" t="str">
        <f t="shared" si="38"/>
        <v>n/a</v>
      </c>
      <c r="X350" s="30" t="s">
        <v>31</v>
      </c>
      <c r="Y350" s="17" t="str">
        <f t="shared" si="39"/>
        <v>n/a</v>
      </c>
      <c r="Z350" s="17">
        <v>25</v>
      </c>
      <c r="AA350" s="17">
        <f t="shared" si="40"/>
        <v>25</v>
      </c>
      <c r="AB350" s="31" t="s">
        <v>34</v>
      </c>
    </row>
    <row r="351" spans="2:28" x14ac:dyDescent="0.3">
      <c r="B351" s="74" t="s">
        <v>843</v>
      </c>
      <c r="C351" s="20" t="str">
        <f t="shared" si="41"/>
        <v>Freight Loco 60/0 Biomass</v>
      </c>
      <c r="D351" s="21" t="s">
        <v>4</v>
      </c>
      <c r="E351" s="21" t="s">
        <v>29</v>
      </c>
      <c r="F351" s="22" t="s">
        <v>371</v>
      </c>
      <c r="G351" s="21" t="s">
        <v>351</v>
      </c>
      <c r="H351" s="23"/>
      <c r="I351" s="24"/>
      <c r="J351" s="25" t="s">
        <v>31</v>
      </c>
      <c r="K351" s="26">
        <v>0</v>
      </c>
      <c r="L351" s="27" t="s">
        <v>29</v>
      </c>
      <c r="M351" s="25">
        <v>1</v>
      </c>
      <c r="N351" s="43" t="s">
        <v>31</v>
      </c>
      <c r="O351" s="25">
        <f t="shared" si="35"/>
        <v>1</v>
      </c>
      <c r="P351" s="25">
        <f t="shared" si="36"/>
        <v>1</v>
      </c>
      <c r="Q351" s="28">
        <v>129</v>
      </c>
      <c r="R351" s="29">
        <v>6</v>
      </c>
      <c r="S351" s="18">
        <f t="shared" si="37"/>
        <v>21.5</v>
      </c>
      <c r="T351" s="28">
        <v>3.867</v>
      </c>
      <c r="U351" s="26" t="s">
        <v>31</v>
      </c>
      <c r="V351" s="26" t="s">
        <v>31</v>
      </c>
      <c r="W351" s="17" t="str">
        <f t="shared" si="38"/>
        <v>n/a</v>
      </c>
      <c r="X351" s="30" t="s">
        <v>31</v>
      </c>
      <c r="Y351" s="17" t="str">
        <f t="shared" si="39"/>
        <v>n/a</v>
      </c>
      <c r="Z351" s="17">
        <v>34</v>
      </c>
      <c r="AA351" s="17">
        <f t="shared" si="40"/>
        <v>34</v>
      </c>
      <c r="AB351" s="31" t="s">
        <v>372</v>
      </c>
    </row>
    <row r="352" spans="2:28" x14ac:dyDescent="0.3">
      <c r="B352" s="74" t="s">
        <v>843</v>
      </c>
      <c r="C352" s="20" t="str">
        <f t="shared" si="41"/>
        <v>Freight Loco 60/0 Chemicals</v>
      </c>
      <c r="D352" s="21" t="s">
        <v>4</v>
      </c>
      <c r="E352" s="21" t="s">
        <v>29</v>
      </c>
      <c r="F352" s="22" t="s">
        <v>371</v>
      </c>
      <c r="G352" s="21" t="s">
        <v>329</v>
      </c>
      <c r="H352" s="23"/>
      <c r="I352" s="24"/>
      <c r="J352" s="25" t="s">
        <v>31</v>
      </c>
      <c r="K352" s="26">
        <v>0</v>
      </c>
      <c r="L352" s="27" t="s">
        <v>29</v>
      </c>
      <c r="M352" s="25">
        <v>1</v>
      </c>
      <c r="N352" s="43" t="s">
        <v>31</v>
      </c>
      <c r="O352" s="25">
        <f t="shared" si="35"/>
        <v>1</v>
      </c>
      <c r="P352" s="25">
        <f t="shared" si="36"/>
        <v>1</v>
      </c>
      <c r="Q352" s="28">
        <v>129</v>
      </c>
      <c r="R352" s="29">
        <v>6</v>
      </c>
      <c r="S352" s="18">
        <f t="shared" si="37"/>
        <v>21.5</v>
      </c>
      <c r="T352" s="28">
        <v>3.867</v>
      </c>
      <c r="U352" s="26" t="s">
        <v>31</v>
      </c>
      <c r="V352" s="26" t="s">
        <v>31</v>
      </c>
      <c r="W352" s="17" t="str">
        <f t="shared" si="38"/>
        <v>n/a</v>
      </c>
      <c r="X352" s="30" t="s">
        <v>31</v>
      </c>
      <c r="Y352" s="17" t="str">
        <f t="shared" si="39"/>
        <v>n/a</v>
      </c>
      <c r="Z352" s="17">
        <v>16</v>
      </c>
      <c r="AA352" s="17">
        <f t="shared" si="40"/>
        <v>16</v>
      </c>
      <c r="AB352" s="31" t="s">
        <v>372</v>
      </c>
    </row>
    <row r="353" spans="2:28" x14ac:dyDescent="0.3">
      <c r="B353" s="74" t="s">
        <v>843</v>
      </c>
      <c r="C353" s="20" t="str">
        <f t="shared" si="41"/>
        <v>Freight Loco 60/0 Coal ESI</v>
      </c>
      <c r="D353" s="21" t="s">
        <v>4</v>
      </c>
      <c r="E353" s="21" t="s">
        <v>29</v>
      </c>
      <c r="F353" s="22" t="s">
        <v>371</v>
      </c>
      <c r="G353" s="21" t="s">
        <v>336</v>
      </c>
      <c r="H353" s="23"/>
      <c r="I353" s="24"/>
      <c r="J353" s="25" t="s">
        <v>31</v>
      </c>
      <c r="K353" s="26">
        <v>0</v>
      </c>
      <c r="L353" s="27" t="s">
        <v>29</v>
      </c>
      <c r="M353" s="25">
        <v>1</v>
      </c>
      <c r="N353" s="43" t="s">
        <v>31</v>
      </c>
      <c r="O353" s="25">
        <f t="shared" si="35"/>
        <v>1</v>
      </c>
      <c r="P353" s="25">
        <f t="shared" si="36"/>
        <v>1</v>
      </c>
      <c r="Q353" s="28">
        <v>129</v>
      </c>
      <c r="R353" s="29">
        <v>6</v>
      </c>
      <c r="S353" s="18">
        <f t="shared" si="37"/>
        <v>21.5</v>
      </c>
      <c r="T353" s="28">
        <v>3.867</v>
      </c>
      <c r="U353" s="26" t="s">
        <v>31</v>
      </c>
      <c r="V353" s="26" t="s">
        <v>31</v>
      </c>
      <c r="W353" s="17" t="str">
        <f t="shared" si="38"/>
        <v>n/a</v>
      </c>
      <c r="X353" s="30" t="s">
        <v>31</v>
      </c>
      <c r="Y353" s="17" t="str">
        <f t="shared" si="39"/>
        <v>n/a</v>
      </c>
      <c r="Z353" s="17">
        <v>24</v>
      </c>
      <c r="AA353" s="17">
        <f t="shared" si="40"/>
        <v>24</v>
      </c>
      <c r="AB353" s="31" t="s">
        <v>372</v>
      </c>
    </row>
    <row r="354" spans="2:28" x14ac:dyDescent="0.3">
      <c r="B354" s="74" t="s">
        <v>843</v>
      </c>
      <c r="C354" s="20" t="str">
        <f t="shared" si="41"/>
        <v>Freight Loco 60/0 Coal Other</v>
      </c>
      <c r="D354" s="21" t="s">
        <v>4</v>
      </c>
      <c r="E354" s="21" t="s">
        <v>29</v>
      </c>
      <c r="F354" s="22" t="s">
        <v>371</v>
      </c>
      <c r="G354" s="21" t="s">
        <v>358</v>
      </c>
      <c r="H354" s="23"/>
      <c r="I354" s="24"/>
      <c r="J354" s="25" t="s">
        <v>31</v>
      </c>
      <c r="K354" s="26">
        <v>0</v>
      </c>
      <c r="L354" s="27" t="s">
        <v>29</v>
      </c>
      <c r="M354" s="25">
        <v>1</v>
      </c>
      <c r="N354" s="43" t="s">
        <v>31</v>
      </c>
      <c r="O354" s="25">
        <f t="shared" si="35"/>
        <v>1</v>
      </c>
      <c r="P354" s="25">
        <f t="shared" si="36"/>
        <v>1</v>
      </c>
      <c r="Q354" s="28">
        <v>129</v>
      </c>
      <c r="R354" s="29">
        <v>6</v>
      </c>
      <c r="S354" s="18">
        <f t="shared" si="37"/>
        <v>21.5</v>
      </c>
      <c r="T354" s="28">
        <v>3.867</v>
      </c>
      <c r="U354" s="26" t="s">
        <v>31</v>
      </c>
      <c r="V354" s="26" t="s">
        <v>31</v>
      </c>
      <c r="W354" s="17" t="str">
        <f t="shared" si="38"/>
        <v>n/a</v>
      </c>
      <c r="X354" s="30" t="s">
        <v>31</v>
      </c>
      <c r="Y354" s="17" t="str">
        <f t="shared" si="39"/>
        <v>n/a</v>
      </c>
      <c r="Z354" s="17">
        <v>25</v>
      </c>
      <c r="AA354" s="17">
        <f t="shared" si="40"/>
        <v>25</v>
      </c>
      <c r="AB354" s="31" t="s">
        <v>372</v>
      </c>
    </row>
    <row r="355" spans="2:28" x14ac:dyDescent="0.3">
      <c r="B355" s="74" t="s">
        <v>843</v>
      </c>
      <c r="C355" s="20" t="str">
        <f t="shared" si="41"/>
        <v>Freight Loco 60/0 Construction Materials</v>
      </c>
      <c r="D355" s="21" t="s">
        <v>4</v>
      </c>
      <c r="E355" s="21" t="s">
        <v>29</v>
      </c>
      <c r="F355" s="22" t="s">
        <v>371</v>
      </c>
      <c r="G355" s="21" t="s">
        <v>331</v>
      </c>
      <c r="H355" s="23"/>
      <c r="I355" s="24"/>
      <c r="J355" s="25" t="s">
        <v>31</v>
      </c>
      <c r="K355" s="26">
        <v>0</v>
      </c>
      <c r="L355" s="27" t="s">
        <v>29</v>
      </c>
      <c r="M355" s="25">
        <v>1</v>
      </c>
      <c r="N355" s="43" t="s">
        <v>31</v>
      </c>
      <c r="O355" s="25">
        <f t="shared" si="35"/>
        <v>1</v>
      </c>
      <c r="P355" s="25">
        <f t="shared" si="36"/>
        <v>1</v>
      </c>
      <c r="Q355" s="28">
        <v>129</v>
      </c>
      <c r="R355" s="29">
        <v>6</v>
      </c>
      <c r="S355" s="18">
        <f t="shared" si="37"/>
        <v>21.5</v>
      </c>
      <c r="T355" s="28">
        <v>3.867</v>
      </c>
      <c r="U355" s="26" t="s">
        <v>31</v>
      </c>
      <c r="V355" s="26" t="s">
        <v>31</v>
      </c>
      <c r="W355" s="17" t="str">
        <f t="shared" si="38"/>
        <v>n/a</v>
      </c>
      <c r="X355" s="30" t="s">
        <v>31</v>
      </c>
      <c r="Y355" s="17" t="str">
        <f t="shared" si="39"/>
        <v>n/a</v>
      </c>
      <c r="Z355" s="17">
        <v>29</v>
      </c>
      <c r="AA355" s="17">
        <f t="shared" si="40"/>
        <v>29</v>
      </c>
      <c r="AB355" s="31" t="s">
        <v>372</v>
      </c>
    </row>
    <row r="356" spans="2:28" x14ac:dyDescent="0.3">
      <c r="B356" s="74" t="s">
        <v>843</v>
      </c>
      <c r="C356" s="20" t="str">
        <f t="shared" si="41"/>
        <v>Freight Loco 60/0 Domestic Automotive</v>
      </c>
      <c r="D356" s="21" t="s">
        <v>4</v>
      </c>
      <c r="E356" s="21" t="s">
        <v>29</v>
      </c>
      <c r="F356" s="22" t="s">
        <v>371</v>
      </c>
      <c r="G356" s="21" t="s">
        <v>348</v>
      </c>
      <c r="H356" s="23"/>
      <c r="I356" s="24"/>
      <c r="J356" s="25" t="s">
        <v>31</v>
      </c>
      <c r="K356" s="26">
        <v>0</v>
      </c>
      <c r="L356" s="27" t="s">
        <v>29</v>
      </c>
      <c r="M356" s="25">
        <v>1</v>
      </c>
      <c r="N356" s="43" t="s">
        <v>31</v>
      </c>
      <c r="O356" s="25">
        <f t="shared" si="35"/>
        <v>1</v>
      </c>
      <c r="P356" s="25">
        <f t="shared" si="36"/>
        <v>1</v>
      </c>
      <c r="Q356" s="28">
        <v>129</v>
      </c>
      <c r="R356" s="29">
        <v>6</v>
      </c>
      <c r="S356" s="18">
        <f t="shared" si="37"/>
        <v>21.5</v>
      </c>
      <c r="T356" s="28">
        <v>3.867</v>
      </c>
      <c r="U356" s="26" t="s">
        <v>31</v>
      </c>
      <c r="V356" s="26" t="s">
        <v>31</v>
      </c>
      <c r="W356" s="17" t="str">
        <f t="shared" si="38"/>
        <v>n/a</v>
      </c>
      <c r="X356" s="30" t="s">
        <v>31</v>
      </c>
      <c r="Y356" s="17" t="str">
        <f t="shared" si="39"/>
        <v>n/a</v>
      </c>
      <c r="Z356" s="17">
        <v>25</v>
      </c>
      <c r="AA356" s="17">
        <f t="shared" si="40"/>
        <v>25</v>
      </c>
      <c r="AB356" s="31" t="s">
        <v>372</v>
      </c>
    </row>
    <row r="357" spans="2:28" x14ac:dyDescent="0.3">
      <c r="B357" s="74" t="s">
        <v>843</v>
      </c>
      <c r="C357" s="20" t="str">
        <f t="shared" si="41"/>
        <v>Freight Loco 60/0 Domestic Intermodal</v>
      </c>
      <c r="D357" s="21" t="s">
        <v>4</v>
      </c>
      <c r="E357" s="21" t="s">
        <v>29</v>
      </c>
      <c r="F357" s="22" t="s">
        <v>371</v>
      </c>
      <c r="G357" s="21" t="s">
        <v>332</v>
      </c>
      <c r="H357" s="23"/>
      <c r="I357" s="24"/>
      <c r="J357" s="25" t="s">
        <v>31</v>
      </c>
      <c r="K357" s="26">
        <v>0</v>
      </c>
      <c r="L357" s="27" t="s">
        <v>29</v>
      </c>
      <c r="M357" s="25">
        <v>1</v>
      </c>
      <c r="N357" s="43" t="s">
        <v>31</v>
      </c>
      <c r="O357" s="25">
        <f t="shared" si="35"/>
        <v>1</v>
      </c>
      <c r="P357" s="25">
        <f t="shared" si="36"/>
        <v>1</v>
      </c>
      <c r="Q357" s="28">
        <v>129</v>
      </c>
      <c r="R357" s="29">
        <v>6</v>
      </c>
      <c r="S357" s="18">
        <f t="shared" si="37"/>
        <v>21.5</v>
      </c>
      <c r="T357" s="28">
        <v>3.867</v>
      </c>
      <c r="U357" s="26" t="s">
        <v>31</v>
      </c>
      <c r="V357" s="26" t="s">
        <v>31</v>
      </c>
      <c r="W357" s="17" t="str">
        <f t="shared" si="38"/>
        <v>n/a</v>
      </c>
      <c r="X357" s="30" t="s">
        <v>31</v>
      </c>
      <c r="Y357" s="17" t="str">
        <f t="shared" si="39"/>
        <v>n/a</v>
      </c>
      <c r="Z357" s="17">
        <v>33</v>
      </c>
      <c r="AA357" s="17">
        <f t="shared" si="40"/>
        <v>33</v>
      </c>
      <c r="AB357" s="31" t="s">
        <v>372</v>
      </c>
    </row>
    <row r="358" spans="2:28" x14ac:dyDescent="0.3">
      <c r="B358" s="74" t="s">
        <v>843</v>
      </c>
      <c r="C358" s="20" t="str">
        <f t="shared" si="41"/>
        <v>Freight Loco 60/0 Domestic Waste</v>
      </c>
      <c r="D358" s="21" t="s">
        <v>4</v>
      </c>
      <c r="E358" s="21" t="s">
        <v>29</v>
      </c>
      <c r="F358" s="22" t="s">
        <v>371</v>
      </c>
      <c r="G358" s="21" t="s">
        <v>354</v>
      </c>
      <c r="H358" s="23"/>
      <c r="I358" s="24"/>
      <c r="J358" s="25" t="s">
        <v>31</v>
      </c>
      <c r="K358" s="26">
        <v>0</v>
      </c>
      <c r="L358" s="27" t="s">
        <v>29</v>
      </c>
      <c r="M358" s="25">
        <v>1</v>
      </c>
      <c r="N358" s="43" t="s">
        <v>31</v>
      </c>
      <c r="O358" s="25">
        <f t="shared" si="35"/>
        <v>1</v>
      </c>
      <c r="P358" s="25">
        <f t="shared" si="36"/>
        <v>1</v>
      </c>
      <c r="Q358" s="28">
        <v>129</v>
      </c>
      <c r="R358" s="29">
        <v>6</v>
      </c>
      <c r="S358" s="18">
        <f t="shared" si="37"/>
        <v>21.5</v>
      </c>
      <c r="T358" s="28">
        <v>3.867</v>
      </c>
      <c r="U358" s="26" t="s">
        <v>31</v>
      </c>
      <c r="V358" s="26" t="s">
        <v>31</v>
      </c>
      <c r="W358" s="17" t="str">
        <f t="shared" si="38"/>
        <v>n/a</v>
      </c>
      <c r="X358" s="30" t="s">
        <v>31</v>
      </c>
      <c r="Y358" s="17" t="str">
        <f t="shared" si="39"/>
        <v>n/a</v>
      </c>
      <c r="Z358" s="17">
        <v>24</v>
      </c>
      <c r="AA358" s="17">
        <f t="shared" si="40"/>
        <v>24</v>
      </c>
      <c r="AB358" s="31" t="s">
        <v>372</v>
      </c>
    </row>
    <row r="359" spans="2:28" x14ac:dyDescent="0.3">
      <c r="B359" s="74" t="s">
        <v>843</v>
      </c>
      <c r="C359" s="20" t="str">
        <f t="shared" si="41"/>
        <v>Freight Loco 60/0 Enterprise</v>
      </c>
      <c r="D359" s="21" t="s">
        <v>4</v>
      </c>
      <c r="E359" s="21" t="s">
        <v>29</v>
      </c>
      <c r="F359" s="22" t="s">
        <v>371</v>
      </c>
      <c r="G359" s="21" t="s">
        <v>338</v>
      </c>
      <c r="H359" s="23"/>
      <c r="I359" s="24"/>
      <c r="J359" s="25" t="s">
        <v>31</v>
      </c>
      <c r="K359" s="26">
        <v>0</v>
      </c>
      <c r="L359" s="27" t="s">
        <v>29</v>
      </c>
      <c r="M359" s="25">
        <v>1</v>
      </c>
      <c r="N359" s="43" t="s">
        <v>31</v>
      </c>
      <c r="O359" s="25">
        <f t="shared" si="35"/>
        <v>1</v>
      </c>
      <c r="P359" s="25">
        <f t="shared" si="36"/>
        <v>1</v>
      </c>
      <c r="Q359" s="28">
        <v>129</v>
      </c>
      <c r="R359" s="29">
        <v>6</v>
      </c>
      <c r="S359" s="18">
        <f t="shared" si="37"/>
        <v>21.5</v>
      </c>
      <c r="T359" s="28">
        <v>3.867</v>
      </c>
      <c r="U359" s="26" t="s">
        <v>31</v>
      </c>
      <c r="V359" s="26" t="s">
        <v>31</v>
      </c>
      <c r="W359" s="17" t="str">
        <f t="shared" si="38"/>
        <v>n/a</v>
      </c>
      <c r="X359" s="30" t="s">
        <v>31</v>
      </c>
      <c r="Y359" s="17" t="str">
        <f t="shared" si="39"/>
        <v>n/a</v>
      </c>
      <c r="Z359" s="17">
        <v>27</v>
      </c>
      <c r="AA359" s="17">
        <f t="shared" si="40"/>
        <v>27</v>
      </c>
      <c r="AB359" s="31" t="s">
        <v>372</v>
      </c>
    </row>
    <row r="360" spans="2:28" x14ac:dyDescent="0.3">
      <c r="B360" s="74" t="s">
        <v>843</v>
      </c>
      <c r="C360" s="20" t="str">
        <f t="shared" si="41"/>
        <v>Freight Loco 60/0 European Automotive</v>
      </c>
      <c r="D360" s="21" t="s">
        <v>4</v>
      </c>
      <c r="E360" s="21" t="s">
        <v>29</v>
      </c>
      <c r="F360" s="22" t="s">
        <v>371</v>
      </c>
      <c r="G360" s="21" t="s">
        <v>362</v>
      </c>
      <c r="H360" s="23" t="s">
        <v>373</v>
      </c>
      <c r="I360" s="23"/>
      <c r="J360" s="25" t="s">
        <v>31</v>
      </c>
      <c r="K360" s="26">
        <v>0</v>
      </c>
      <c r="L360" s="27" t="s">
        <v>29</v>
      </c>
      <c r="M360" s="25">
        <v>1</v>
      </c>
      <c r="N360" s="43" t="s">
        <v>31</v>
      </c>
      <c r="O360" s="25">
        <f t="shared" si="35"/>
        <v>1</v>
      </c>
      <c r="P360" s="25">
        <f t="shared" si="36"/>
        <v>1</v>
      </c>
      <c r="Q360" s="28">
        <v>129</v>
      </c>
      <c r="R360" s="29">
        <v>6</v>
      </c>
      <c r="S360" s="18">
        <f t="shared" si="37"/>
        <v>21.5</v>
      </c>
      <c r="T360" s="28">
        <v>3.867</v>
      </c>
      <c r="U360" s="26" t="s">
        <v>31</v>
      </c>
      <c r="V360" s="26" t="s">
        <v>31</v>
      </c>
      <c r="W360" s="17" t="str">
        <f t="shared" si="38"/>
        <v>n/a</v>
      </c>
      <c r="X360" s="30" t="s">
        <v>31</v>
      </c>
      <c r="Y360" s="17" t="str">
        <f t="shared" si="39"/>
        <v>n/a</v>
      </c>
      <c r="Z360" s="17">
        <v>31</v>
      </c>
      <c r="AA360" s="17">
        <f t="shared" si="40"/>
        <v>31</v>
      </c>
      <c r="AB360" s="31" t="s">
        <v>372</v>
      </c>
    </row>
    <row r="361" spans="2:28" x14ac:dyDescent="0.3">
      <c r="B361" s="74" t="s">
        <v>843</v>
      </c>
      <c r="C361" s="20" t="str">
        <f t="shared" si="41"/>
        <v>Freight Loco 60/0 European Conventional</v>
      </c>
      <c r="D361" s="21" t="s">
        <v>4</v>
      </c>
      <c r="E361" s="21" t="s">
        <v>29</v>
      </c>
      <c r="F361" s="22" t="s">
        <v>371</v>
      </c>
      <c r="G361" s="21" t="s">
        <v>363</v>
      </c>
      <c r="H361" s="23"/>
      <c r="I361" s="24"/>
      <c r="J361" s="25" t="s">
        <v>31</v>
      </c>
      <c r="K361" s="26">
        <v>0</v>
      </c>
      <c r="L361" s="27" t="s">
        <v>29</v>
      </c>
      <c r="M361" s="25">
        <v>1</v>
      </c>
      <c r="N361" s="43" t="s">
        <v>31</v>
      </c>
      <c r="O361" s="25">
        <f t="shared" ref="O361:O424" si="42">IF(N361="n/a",M361,N361)</f>
        <v>1</v>
      </c>
      <c r="P361" s="25">
        <f t="shared" ref="P361:P424" si="43">IF($D361="Passenger",J361,O361)</f>
        <v>1</v>
      </c>
      <c r="Q361" s="28">
        <v>129</v>
      </c>
      <c r="R361" s="29">
        <v>6</v>
      </c>
      <c r="S361" s="18">
        <f t="shared" ref="S361:S424" si="44">Q361/R361</f>
        <v>21.5</v>
      </c>
      <c r="T361" s="28">
        <v>3.867</v>
      </c>
      <c r="U361" s="26" t="s">
        <v>31</v>
      </c>
      <c r="V361" s="26" t="s">
        <v>31</v>
      </c>
      <c r="W361" s="17" t="str">
        <f t="shared" ref="W361:W424" si="45">IF($D361="Passenger",0.021*(MIN(U361,V361)^1.71),"n/a")</f>
        <v>n/a</v>
      </c>
      <c r="X361" s="30" t="s">
        <v>31</v>
      </c>
      <c r="Y361" s="17" t="str">
        <f t="shared" ref="Y361:Y424" si="46">IF($D361="Passenger",IF(X361=0,W361,X361),"n/a")</f>
        <v>n/a</v>
      </c>
      <c r="Z361" s="17">
        <v>31</v>
      </c>
      <c r="AA361" s="17">
        <f t="shared" ref="AA361:AA424" si="47">IF($D361="Passenger",Y361,Z361)</f>
        <v>31</v>
      </c>
      <c r="AB361" s="31" t="s">
        <v>372</v>
      </c>
    </row>
    <row r="362" spans="2:28" x14ac:dyDescent="0.3">
      <c r="B362" s="74" t="s">
        <v>843</v>
      </c>
      <c r="C362" s="20" t="str">
        <f t="shared" si="41"/>
        <v>Freight Loco 60/0 European Intermodal</v>
      </c>
      <c r="D362" s="21" t="s">
        <v>4</v>
      </c>
      <c r="E362" s="21" t="s">
        <v>29</v>
      </c>
      <c r="F362" s="22" t="s">
        <v>371</v>
      </c>
      <c r="G362" s="21" t="s">
        <v>349</v>
      </c>
      <c r="H362" s="23"/>
      <c r="I362" s="24"/>
      <c r="J362" s="25" t="s">
        <v>31</v>
      </c>
      <c r="K362" s="26">
        <v>0</v>
      </c>
      <c r="L362" s="27" t="s">
        <v>29</v>
      </c>
      <c r="M362" s="25">
        <v>1</v>
      </c>
      <c r="N362" s="43" t="s">
        <v>31</v>
      </c>
      <c r="O362" s="25">
        <f t="shared" si="42"/>
        <v>1</v>
      </c>
      <c r="P362" s="25">
        <f t="shared" si="43"/>
        <v>1</v>
      </c>
      <c r="Q362" s="28">
        <v>129</v>
      </c>
      <c r="R362" s="29">
        <v>6</v>
      </c>
      <c r="S362" s="18">
        <f t="shared" si="44"/>
        <v>21.5</v>
      </c>
      <c r="T362" s="28">
        <v>3.867</v>
      </c>
      <c r="U362" s="26" t="s">
        <v>31</v>
      </c>
      <c r="V362" s="26" t="s">
        <v>31</v>
      </c>
      <c r="W362" s="17" t="str">
        <f t="shared" si="45"/>
        <v>n/a</v>
      </c>
      <c r="X362" s="30" t="s">
        <v>31</v>
      </c>
      <c r="Y362" s="17" t="str">
        <f t="shared" si="46"/>
        <v>n/a</v>
      </c>
      <c r="Z362" s="17">
        <v>38</v>
      </c>
      <c r="AA362" s="17">
        <f t="shared" si="47"/>
        <v>38</v>
      </c>
      <c r="AB362" s="31" t="s">
        <v>372</v>
      </c>
    </row>
    <row r="363" spans="2:28" x14ac:dyDescent="0.3">
      <c r="B363" s="74" t="s">
        <v>843</v>
      </c>
      <c r="C363" s="20" t="str">
        <f t="shared" si="41"/>
        <v>Freight Loco 60/0 General Merchandise</v>
      </c>
      <c r="D363" s="21" t="s">
        <v>4</v>
      </c>
      <c r="E363" s="21" t="s">
        <v>29</v>
      </c>
      <c r="F363" s="22" t="s">
        <v>371</v>
      </c>
      <c r="G363" s="21" t="s">
        <v>350</v>
      </c>
      <c r="H363" s="23" t="s">
        <v>373</v>
      </c>
      <c r="I363" s="23"/>
      <c r="J363" s="25" t="s">
        <v>31</v>
      </c>
      <c r="K363" s="26">
        <v>0</v>
      </c>
      <c r="L363" s="27" t="s">
        <v>29</v>
      </c>
      <c r="M363" s="25">
        <v>1</v>
      </c>
      <c r="N363" s="43" t="s">
        <v>31</v>
      </c>
      <c r="O363" s="25">
        <f t="shared" si="42"/>
        <v>1</v>
      </c>
      <c r="P363" s="25">
        <f t="shared" si="43"/>
        <v>1</v>
      </c>
      <c r="Q363" s="28">
        <v>129</v>
      </c>
      <c r="R363" s="29">
        <v>6</v>
      </c>
      <c r="S363" s="18">
        <f t="shared" si="44"/>
        <v>21.5</v>
      </c>
      <c r="T363" s="28">
        <v>3.867</v>
      </c>
      <c r="U363" s="26" t="s">
        <v>31</v>
      </c>
      <c r="V363" s="26" t="s">
        <v>31</v>
      </c>
      <c r="W363" s="17" t="str">
        <f t="shared" si="45"/>
        <v>n/a</v>
      </c>
      <c r="X363" s="30" t="s">
        <v>31</v>
      </c>
      <c r="Y363" s="17" t="str">
        <f t="shared" si="46"/>
        <v>n/a</v>
      </c>
      <c r="Z363" s="17">
        <v>30</v>
      </c>
      <c r="AA363" s="17">
        <f t="shared" si="47"/>
        <v>30</v>
      </c>
      <c r="AB363" s="31" t="s">
        <v>372</v>
      </c>
    </row>
    <row r="364" spans="2:28" x14ac:dyDescent="0.3">
      <c r="B364" s="74" t="s">
        <v>843</v>
      </c>
      <c r="C364" s="20" t="str">
        <f t="shared" si="41"/>
        <v>Freight Loco 60/0 Industrial Minerals</v>
      </c>
      <c r="D364" s="21" t="s">
        <v>4</v>
      </c>
      <c r="E364" s="21" t="s">
        <v>29</v>
      </c>
      <c r="F364" s="22" t="s">
        <v>371</v>
      </c>
      <c r="G364" s="21" t="s">
        <v>364</v>
      </c>
      <c r="H364" s="23"/>
      <c r="I364" s="24"/>
      <c r="J364" s="25" t="s">
        <v>31</v>
      </c>
      <c r="K364" s="26">
        <v>0</v>
      </c>
      <c r="L364" s="27" t="s">
        <v>29</v>
      </c>
      <c r="M364" s="25">
        <v>1</v>
      </c>
      <c r="N364" s="43" t="s">
        <v>31</v>
      </c>
      <c r="O364" s="25">
        <f t="shared" si="42"/>
        <v>1</v>
      </c>
      <c r="P364" s="25">
        <f t="shared" si="43"/>
        <v>1</v>
      </c>
      <c r="Q364" s="28">
        <v>129</v>
      </c>
      <c r="R364" s="29">
        <v>6</v>
      </c>
      <c r="S364" s="18">
        <f t="shared" si="44"/>
        <v>21.5</v>
      </c>
      <c r="T364" s="28">
        <v>3.867</v>
      </c>
      <c r="U364" s="26" t="s">
        <v>31</v>
      </c>
      <c r="V364" s="26" t="s">
        <v>31</v>
      </c>
      <c r="W364" s="17" t="str">
        <f t="shared" si="45"/>
        <v>n/a</v>
      </c>
      <c r="X364" s="30" t="s">
        <v>31</v>
      </c>
      <c r="Y364" s="17" t="str">
        <f t="shared" si="46"/>
        <v>n/a</v>
      </c>
      <c r="Z364" s="17">
        <v>18</v>
      </c>
      <c r="AA364" s="17">
        <f t="shared" si="47"/>
        <v>18</v>
      </c>
      <c r="AB364" s="31" t="s">
        <v>372</v>
      </c>
    </row>
    <row r="365" spans="2:28" x14ac:dyDescent="0.3">
      <c r="B365" s="74" t="s">
        <v>843</v>
      </c>
      <c r="C365" s="20" t="str">
        <f t="shared" si="41"/>
        <v>Freight Loco 60/0 Iron Ore</v>
      </c>
      <c r="D365" s="21" t="s">
        <v>4</v>
      </c>
      <c r="E365" s="21" t="s">
        <v>29</v>
      </c>
      <c r="F365" s="22" t="s">
        <v>371</v>
      </c>
      <c r="G365" s="21" t="s">
        <v>357</v>
      </c>
      <c r="H365" s="23"/>
      <c r="I365" s="24"/>
      <c r="J365" s="25" t="s">
        <v>31</v>
      </c>
      <c r="K365" s="26">
        <v>0</v>
      </c>
      <c r="L365" s="27" t="s">
        <v>29</v>
      </c>
      <c r="M365" s="25">
        <v>1</v>
      </c>
      <c r="N365" s="43" t="s">
        <v>31</v>
      </c>
      <c r="O365" s="25">
        <f t="shared" si="42"/>
        <v>1</v>
      </c>
      <c r="P365" s="25">
        <f t="shared" si="43"/>
        <v>1</v>
      </c>
      <c r="Q365" s="28">
        <v>129</v>
      </c>
      <c r="R365" s="29">
        <v>6</v>
      </c>
      <c r="S365" s="18">
        <f t="shared" si="44"/>
        <v>21.5</v>
      </c>
      <c r="T365" s="28">
        <v>3.867</v>
      </c>
      <c r="U365" s="26" t="s">
        <v>31</v>
      </c>
      <c r="V365" s="26" t="s">
        <v>31</v>
      </c>
      <c r="W365" s="17" t="str">
        <f t="shared" si="45"/>
        <v>n/a</v>
      </c>
      <c r="X365" s="30" t="s">
        <v>31</v>
      </c>
      <c r="Y365" s="17" t="str">
        <f t="shared" si="46"/>
        <v>n/a</v>
      </c>
      <c r="Z365" s="17">
        <v>25</v>
      </c>
      <c r="AA365" s="17">
        <f t="shared" si="47"/>
        <v>25</v>
      </c>
      <c r="AB365" s="31" t="s">
        <v>372</v>
      </c>
    </row>
    <row r="366" spans="2:28" x14ac:dyDescent="0.3">
      <c r="B366" s="74" t="s">
        <v>843</v>
      </c>
      <c r="C366" s="20" t="str">
        <f t="shared" si="41"/>
        <v>Freight Loco 60/0 Mail and Premium Logistics</v>
      </c>
      <c r="D366" s="21" t="s">
        <v>4</v>
      </c>
      <c r="E366" s="21" t="s">
        <v>29</v>
      </c>
      <c r="F366" s="22" t="s">
        <v>371</v>
      </c>
      <c r="G366" s="21" t="s">
        <v>341</v>
      </c>
      <c r="H366" s="23" t="s">
        <v>373</v>
      </c>
      <c r="I366" s="23"/>
      <c r="J366" s="25" t="s">
        <v>31</v>
      </c>
      <c r="K366" s="26">
        <v>0</v>
      </c>
      <c r="L366" s="27" t="s">
        <v>29</v>
      </c>
      <c r="M366" s="25">
        <v>1</v>
      </c>
      <c r="N366" s="43" t="s">
        <v>31</v>
      </c>
      <c r="O366" s="25">
        <f t="shared" si="42"/>
        <v>1</v>
      </c>
      <c r="P366" s="25">
        <f t="shared" si="43"/>
        <v>1</v>
      </c>
      <c r="Q366" s="28">
        <v>129</v>
      </c>
      <c r="R366" s="29">
        <v>6</v>
      </c>
      <c r="S366" s="18">
        <f t="shared" si="44"/>
        <v>21.5</v>
      </c>
      <c r="T366" s="28">
        <v>3.867</v>
      </c>
      <c r="U366" s="26" t="s">
        <v>31</v>
      </c>
      <c r="V366" s="26" t="s">
        <v>31</v>
      </c>
      <c r="W366" s="17" t="str">
        <f t="shared" si="45"/>
        <v>n/a</v>
      </c>
      <c r="X366" s="30" t="s">
        <v>31</v>
      </c>
      <c r="Y366" s="17" t="str">
        <f t="shared" si="46"/>
        <v>n/a</v>
      </c>
      <c r="Z366" s="17">
        <v>78</v>
      </c>
      <c r="AA366" s="17">
        <f t="shared" si="47"/>
        <v>78</v>
      </c>
      <c r="AB366" s="31" t="s">
        <v>372</v>
      </c>
    </row>
    <row r="367" spans="2:28" x14ac:dyDescent="0.3">
      <c r="B367" s="74" t="s">
        <v>843</v>
      </c>
      <c r="C367" s="20" t="str">
        <f t="shared" si="41"/>
        <v>Freight Loco 60/0 Other</v>
      </c>
      <c r="D367" s="21" t="s">
        <v>4</v>
      </c>
      <c r="E367" s="21" t="s">
        <v>29</v>
      </c>
      <c r="F367" s="22" t="s">
        <v>371</v>
      </c>
      <c r="G367" s="21" t="s">
        <v>333</v>
      </c>
      <c r="H367" s="23"/>
      <c r="I367" s="24"/>
      <c r="J367" s="25" t="s">
        <v>31</v>
      </c>
      <c r="K367" s="26">
        <v>0</v>
      </c>
      <c r="L367" s="27" t="s">
        <v>29</v>
      </c>
      <c r="M367" s="25">
        <v>1</v>
      </c>
      <c r="N367" s="43" t="s">
        <v>31</v>
      </c>
      <c r="O367" s="25">
        <f t="shared" si="42"/>
        <v>1</v>
      </c>
      <c r="P367" s="25">
        <f t="shared" si="43"/>
        <v>1</v>
      </c>
      <c r="Q367" s="28">
        <v>129</v>
      </c>
      <c r="R367" s="29">
        <v>6</v>
      </c>
      <c r="S367" s="18">
        <f t="shared" si="44"/>
        <v>21.5</v>
      </c>
      <c r="T367" s="28">
        <v>3.867</v>
      </c>
      <c r="U367" s="26" t="s">
        <v>31</v>
      </c>
      <c r="V367" s="26" t="s">
        <v>31</v>
      </c>
      <c r="W367" s="17" t="str">
        <f t="shared" si="45"/>
        <v>n/a</v>
      </c>
      <c r="X367" s="30" t="s">
        <v>31</v>
      </c>
      <c r="Y367" s="17" t="str">
        <f t="shared" si="46"/>
        <v>n/a</v>
      </c>
      <c r="Z367" s="17">
        <v>25</v>
      </c>
      <c r="AA367" s="17">
        <f t="shared" si="47"/>
        <v>25</v>
      </c>
      <c r="AB367" s="31" t="s">
        <v>372</v>
      </c>
    </row>
    <row r="368" spans="2:28" x14ac:dyDescent="0.3">
      <c r="B368" s="74" t="s">
        <v>843</v>
      </c>
      <c r="C368" s="20" t="str">
        <f t="shared" si="41"/>
        <v>Freight Loco 60/0 Petroleum</v>
      </c>
      <c r="D368" s="21" t="s">
        <v>4</v>
      </c>
      <c r="E368" s="21" t="s">
        <v>29</v>
      </c>
      <c r="F368" s="22" t="s">
        <v>371</v>
      </c>
      <c r="G368" s="21" t="s">
        <v>334</v>
      </c>
      <c r="H368" s="23"/>
      <c r="I368" s="24"/>
      <c r="J368" s="25" t="s">
        <v>31</v>
      </c>
      <c r="K368" s="26">
        <v>0</v>
      </c>
      <c r="L368" s="27" t="s">
        <v>29</v>
      </c>
      <c r="M368" s="25">
        <v>1</v>
      </c>
      <c r="N368" s="43" t="s">
        <v>31</v>
      </c>
      <c r="O368" s="25">
        <f t="shared" si="42"/>
        <v>1</v>
      </c>
      <c r="P368" s="25">
        <f t="shared" si="43"/>
        <v>1</v>
      </c>
      <c r="Q368" s="28">
        <v>129</v>
      </c>
      <c r="R368" s="29">
        <v>6</v>
      </c>
      <c r="S368" s="18">
        <f t="shared" si="44"/>
        <v>21.5</v>
      </c>
      <c r="T368" s="28">
        <v>3.867</v>
      </c>
      <c r="U368" s="26" t="s">
        <v>31</v>
      </c>
      <c r="V368" s="26" t="s">
        <v>31</v>
      </c>
      <c r="W368" s="17" t="str">
        <f t="shared" si="45"/>
        <v>n/a</v>
      </c>
      <c r="X368" s="30" t="s">
        <v>31</v>
      </c>
      <c r="Y368" s="17" t="str">
        <f t="shared" si="46"/>
        <v>n/a</v>
      </c>
      <c r="Z368" s="17">
        <v>23</v>
      </c>
      <c r="AA368" s="17">
        <f t="shared" si="47"/>
        <v>23</v>
      </c>
      <c r="AB368" s="31" t="s">
        <v>372</v>
      </c>
    </row>
    <row r="369" spans="2:28" x14ac:dyDescent="0.3">
      <c r="B369" s="74" t="s">
        <v>843</v>
      </c>
      <c r="C369" s="20" t="str">
        <f t="shared" si="41"/>
        <v>Freight Loco 60/0 Royal Mail</v>
      </c>
      <c r="D369" s="21" t="s">
        <v>4</v>
      </c>
      <c r="E369" s="21" t="s">
        <v>29</v>
      </c>
      <c r="F369" s="22" t="s">
        <v>371</v>
      </c>
      <c r="G369" s="21" t="s">
        <v>365</v>
      </c>
      <c r="H369" s="23" t="s">
        <v>373</v>
      </c>
      <c r="I369" s="23"/>
      <c r="J369" s="25" t="s">
        <v>31</v>
      </c>
      <c r="K369" s="26">
        <v>0</v>
      </c>
      <c r="L369" s="27" t="s">
        <v>29</v>
      </c>
      <c r="M369" s="25">
        <v>1</v>
      </c>
      <c r="N369" s="43" t="s">
        <v>31</v>
      </c>
      <c r="O369" s="25">
        <f t="shared" si="42"/>
        <v>1</v>
      </c>
      <c r="P369" s="25">
        <f t="shared" si="43"/>
        <v>1</v>
      </c>
      <c r="Q369" s="28">
        <v>129</v>
      </c>
      <c r="R369" s="29">
        <v>6</v>
      </c>
      <c r="S369" s="18">
        <f t="shared" si="44"/>
        <v>21.5</v>
      </c>
      <c r="T369" s="28">
        <v>3.867</v>
      </c>
      <c r="U369" s="26" t="s">
        <v>31</v>
      </c>
      <c r="V369" s="26" t="s">
        <v>31</v>
      </c>
      <c r="W369" s="17" t="str">
        <f t="shared" si="45"/>
        <v>n/a</v>
      </c>
      <c r="X369" s="30" t="s">
        <v>31</v>
      </c>
      <c r="Y369" s="17" t="str">
        <f t="shared" si="46"/>
        <v>n/a</v>
      </c>
      <c r="Z369" s="17">
        <v>78</v>
      </c>
      <c r="AA369" s="17">
        <f t="shared" si="47"/>
        <v>78</v>
      </c>
      <c r="AB369" s="31" t="s">
        <v>372</v>
      </c>
    </row>
    <row r="370" spans="2:28" x14ac:dyDescent="0.3">
      <c r="B370" s="74" t="s">
        <v>843</v>
      </c>
      <c r="C370" s="20" t="str">
        <f t="shared" si="41"/>
        <v>Freight Loco 60/0 Steel</v>
      </c>
      <c r="D370" s="21" t="s">
        <v>4</v>
      </c>
      <c r="E370" s="21" t="s">
        <v>29</v>
      </c>
      <c r="F370" s="22" t="s">
        <v>371</v>
      </c>
      <c r="G370" s="21" t="s">
        <v>342</v>
      </c>
      <c r="H370" s="23"/>
      <c r="I370" s="24"/>
      <c r="J370" s="25" t="s">
        <v>31</v>
      </c>
      <c r="K370" s="26">
        <v>0</v>
      </c>
      <c r="L370" s="27" t="s">
        <v>29</v>
      </c>
      <c r="M370" s="25">
        <v>1</v>
      </c>
      <c r="N370" s="43" t="s">
        <v>31</v>
      </c>
      <c r="O370" s="25">
        <f t="shared" si="42"/>
        <v>1</v>
      </c>
      <c r="P370" s="25">
        <f t="shared" si="43"/>
        <v>1</v>
      </c>
      <c r="Q370" s="28">
        <v>129</v>
      </c>
      <c r="R370" s="29">
        <v>6</v>
      </c>
      <c r="S370" s="18">
        <f t="shared" si="44"/>
        <v>21.5</v>
      </c>
      <c r="T370" s="28">
        <v>3.867</v>
      </c>
      <c r="U370" s="26" t="s">
        <v>31</v>
      </c>
      <c r="V370" s="26" t="s">
        <v>31</v>
      </c>
      <c r="W370" s="17" t="str">
        <f t="shared" si="45"/>
        <v>n/a</v>
      </c>
      <c r="X370" s="30" t="s">
        <v>31</v>
      </c>
      <c r="Y370" s="17" t="str">
        <f t="shared" si="46"/>
        <v>n/a</v>
      </c>
      <c r="Z370" s="17">
        <v>25</v>
      </c>
      <c r="AA370" s="17">
        <f t="shared" si="47"/>
        <v>25</v>
      </c>
      <c r="AB370" s="31" t="s">
        <v>372</v>
      </c>
    </row>
    <row r="371" spans="2:28" x14ac:dyDescent="0.3">
      <c r="B371" s="74" t="s">
        <v>843</v>
      </c>
      <c r="C371" s="20" t="str">
        <f t="shared" si="41"/>
        <v>Freight Loco 66/0 Biomass</v>
      </c>
      <c r="D371" s="21" t="s">
        <v>4</v>
      </c>
      <c r="E371" s="21" t="s">
        <v>29</v>
      </c>
      <c r="F371" s="22" t="s">
        <v>374</v>
      </c>
      <c r="G371" s="21" t="s">
        <v>351</v>
      </c>
      <c r="H371" s="23"/>
      <c r="I371" s="24"/>
      <c r="J371" s="25" t="s">
        <v>31</v>
      </c>
      <c r="K371" s="26">
        <v>0</v>
      </c>
      <c r="L371" s="27" t="s">
        <v>29</v>
      </c>
      <c r="M371" s="25">
        <v>1</v>
      </c>
      <c r="N371" s="43" t="s">
        <v>31</v>
      </c>
      <c r="O371" s="25">
        <f t="shared" si="42"/>
        <v>1</v>
      </c>
      <c r="P371" s="25">
        <f t="shared" si="43"/>
        <v>1</v>
      </c>
      <c r="Q371" s="28">
        <v>126</v>
      </c>
      <c r="R371" s="29">
        <v>6</v>
      </c>
      <c r="S371" s="18">
        <f t="shared" si="44"/>
        <v>21</v>
      </c>
      <c r="T371" s="28">
        <v>3.552</v>
      </c>
      <c r="U371" s="26" t="s">
        <v>31</v>
      </c>
      <c r="V371" s="26" t="s">
        <v>31</v>
      </c>
      <c r="W371" s="17" t="str">
        <f t="shared" si="45"/>
        <v>n/a</v>
      </c>
      <c r="X371" s="30" t="s">
        <v>31</v>
      </c>
      <c r="Y371" s="17" t="str">
        <f t="shared" si="46"/>
        <v>n/a</v>
      </c>
      <c r="Z371" s="17">
        <v>34</v>
      </c>
      <c r="AA371" s="17">
        <f t="shared" si="47"/>
        <v>34</v>
      </c>
      <c r="AB371" s="31" t="s">
        <v>375</v>
      </c>
    </row>
    <row r="372" spans="2:28" x14ac:dyDescent="0.3">
      <c r="B372" s="74" t="s">
        <v>843</v>
      </c>
      <c r="C372" s="20" t="str">
        <f t="shared" si="41"/>
        <v>Freight Loco 66/0 Chemicals</v>
      </c>
      <c r="D372" s="21" t="s">
        <v>4</v>
      </c>
      <c r="E372" s="21" t="s">
        <v>29</v>
      </c>
      <c r="F372" s="22" t="s">
        <v>374</v>
      </c>
      <c r="G372" s="21" t="s">
        <v>329</v>
      </c>
      <c r="H372" s="23"/>
      <c r="I372" s="24"/>
      <c r="J372" s="25" t="s">
        <v>31</v>
      </c>
      <c r="K372" s="26">
        <v>0</v>
      </c>
      <c r="L372" s="27" t="s">
        <v>29</v>
      </c>
      <c r="M372" s="25">
        <v>1</v>
      </c>
      <c r="N372" s="43" t="s">
        <v>31</v>
      </c>
      <c r="O372" s="25">
        <f t="shared" si="42"/>
        <v>1</v>
      </c>
      <c r="P372" s="25">
        <f t="shared" si="43"/>
        <v>1</v>
      </c>
      <c r="Q372" s="28">
        <v>126</v>
      </c>
      <c r="R372" s="29">
        <v>6</v>
      </c>
      <c r="S372" s="18">
        <f t="shared" si="44"/>
        <v>21</v>
      </c>
      <c r="T372" s="28">
        <v>3.552</v>
      </c>
      <c r="U372" s="26" t="s">
        <v>31</v>
      </c>
      <c r="V372" s="26" t="s">
        <v>31</v>
      </c>
      <c r="W372" s="17" t="str">
        <f t="shared" si="45"/>
        <v>n/a</v>
      </c>
      <c r="X372" s="30" t="s">
        <v>31</v>
      </c>
      <c r="Y372" s="17" t="str">
        <f t="shared" si="46"/>
        <v>n/a</v>
      </c>
      <c r="Z372" s="17">
        <v>16</v>
      </c>
      <c r="AA372" s="17">
        <f t="shared" si="47"/>
        <v>16</v>
      </c>
      <c r="AB372" s="31" t="s">
        <v>375</v>
      </c>
    </row>
    <row r="373" spans="2:28" x14ac:dyDescent="0.3">
      <c r="B373" s="74" t="s">
        <v>843</v>
      </c>
      <c r="C373" s="20" t="str">
        <f t="shared" si="41"/>
        <v>Freight Loco 66/0 Coal ESI</v>
      </c>
      <c r="D373" s="21" t="s">
        <v>4</v>
      </c>
      <c r="E373" s="21" t="s">
        <v>29</v>
      </c>
      <c r="F373" s="22" t="s">
        <v>374</v>
      </c>
      <c r="G373" s="21" t="s">
        <v>336</v>
      </c>
      <c r="H373" s="23"/>
      <c r="I373" s="24"/>
      <c r="J373" s="25" t="s">
        <v>31</v>
      </c>
      <c r="K373" s="26">
        <v>0</v>
      </c>
      <c r="L373" s="27" t="s">
        <v>29</v>
      </c>
      <c r="M373" s="25">
        <v>1</v>
      </c>
      <c r="N373" s="43" t="s">
        <v>31</v>
      </c>
      <c r="O373" s="25">
        <f t="shared" si="42"/>
        <v>1</v>
      </c>
      <c r="P373" s="25">
        <f t="shared" si="43"/>
        <v>1</v>
      </c>
      <c r="Q373" s="28">
        <v>126</v>
      </c>
      <c r="R373" s="29">
        <v>6</v>
      </c>
      <c r="S373" s="18">
        <f t="shared" si="44"/>
        <v>21</v>
      </c>
      <c r="T373" s="28">
        <v>3.552</v>
      </c>
      <c r="U373" s="26" t="s">
        <v>31</v>
      </c>
      <c r="V373" s="26" t="s">
        <v>31</v>
      </c>
      <c r="W373" s="17" t="str">
        <f t="shared" si="45"/>
        <v>n/a</v>
      </c>
      <c r="X373" s="30" t="s">
        <v>31</v>
      </c>
      <c r="Y373" s="17" t="str">
        <f t="shared" si="46"/>
        <v>n/a</v>
      </c>
      <c r="Z373" s="17">
        <v>24</v>
      </c>
      <c r="AA373" s="17">
        <f t="shared" si="47"/>
        <v>24</v>
      </c>
      <c r="AB373" s="31" t="s">
        <v>375</v>
      </c>
    </row>
    <row r="374" spans="2:28" x14ac:dyDescent="0.3">
      <c r="B374" s="74" t="s">
        <v>843</v>
      </c>
      <c r="C374" s="20" t="str">
        <f t="shared" si="41"/>
        <v>Freight Loco 66/0 Coal Other</v>
      </c>
      <c r="D374" s="21" t="s">
        <v>4</v>
      </c>
      <c r="E374" s="21" t="s">
        <v>29</v>
      </c>
      <c r="F374" s="22" t="s">
        <v>374</v>
      </c>
      <c r="G374" s="21" t="s">
        <v>358</v>
      </c>
      <c r="H374" s="23"/>
      <c r="I374" s="24"/>
      <c r="J374" s="25" t="s">
        <v>31</v>
      </c>
      <c r="K374" s="26">
        <v>0</v>
      </c>
      <c r="L374" s="27" t="s">
        <v>29</v>
      </c>
      <c r="M374" s="25">
        <v>1</v>
      </c>
      <c r="N374" s="43" t="s">
        <v>31</v>
      </c>
      <c r="O374" s="25">
        <f t="shared" si="42"/>
        <v>1</v>
      </c>
      <c r="P374" s="25">
        <f t="shared" si="43"/>
        <v>1</v>
      </c>
      <c r="Q374" s="28">
        <v>126</v>
      </c>
      <c r="R374" s="29">
        <v>6</v>
      </c>
      <c r="S374" s="18">
        <f t="shared" si="44"/>
        <v>21</v>
      </c>
      <c r="T374" s="28">
        <v>3.552</v>
      </c>
      <c r="U374" s="26" t="s">
        <v>31</v>
      </c>
      <c r="V374" s="26" t="s">
        <v>31</v>
      </c>
      <c r="W374" s="17" t="str">
        <f t="shared" si="45"/>
        <v>n/a</v>
      </c>
      <c r="X374" s="30" t="s">
        <v>31</v>
      </c>
      <c r="Y374" s="17" t="str">
        <f t="shared" si="46"/>
        <v>n/a</v>
      </c>
      <c r="Z374" s="17">
        <v>25</v>
      </c>
      <c r="AA374" s="17">
        <f t="shared" si="47"/>
        <v>25</v>
      </c>
      <c r="AB374" s="31" t="s">
        <v>375</v>
      </c>
    </row>
    <row r="375" spans="2:28" x14ac:dyDescent="0.3">
      <c r="B375" s="74" t="s">
        <v>843</v>
      </c>
      <c r="C375" s="20" t="str">
        <f t="shared" si="41"/>
        <v>Freight Loco 66/0 Construction Materials</v>
      </c>
      <c r="D375" s="21" t="s">
        <v>4</v>
      </c>
      <c r="E375" s="21" t="s">
        <v>29</v>
      </c>
      <c r="F375" s="22" t="s">
        <v>374</v>
      </c>
      <c r="G375" s="21" t="s">
        <v>331</v>
      </c>
      <c r="H375" s="23"/>
      <c r="I375" s="24"/>
      <c r="J375" s="25" t="s">
        <v>31</v>
      </c>
      <c r="K375" s="26">
        <v>0</v>
      </c>
      <c r="L375" s="27" t="s">
        <v>29</v>
      </c>
      <c r="M375" s="25">
        <v>1</v>
      </c>
      <c r="N375" s="43" t="s">
        <v>31</v>
      </c>
      <c r="O375" s="25">
        <f t="shared" si="42"/>
        <v>1</v>
      </c>
      <c r="P375" s="25">
        <f t="shared" si="43"/>
        <v>1</v>
      </c>
      <c r="Q375" s="28">
        <v>126</v>
      </c>
      <c r="R375" s="29">
        <v>6</v>
      </c>
      <c r="S375" s="18">
        <f t="shared" si="44"/>
        <v>21</v>
      </c>
      <c r="T375" s="28">
        <v>3.552</v>
      </c>
      <c r="U375" s="26" t="s">
        <v>31</v>
      </c>
      <c r="V375" s="26" t="s">
        <v>31</v>
      </c>
      <c r="W375" s="17" t="str">
        <f t="shared" si="45"/>
        <v>n/a</v>
      </c>
      <c r="X375" s="30" t="s">
        <v>31</v>
      </c>
      <c r="Y375" s="17" t="str">
        <f t="shared" si="46"/>
        <v>n/a</v>
      </c>
      <c r="Z375" s="17">
        <v>29</v>
      </c>
      <c r="AA375" s="17">
        <f t="shared" si="47"/>
        <v>29</v>
      </c>
      <c r="AB375" s="31" t="s">
        <v>375</v>
      </c>
    </row>
    <row r="376" spans="2:28" x14ac:dyDescent="0.3">
      <c r="B376" s="74" t="s">
        <v>843</v>
      </c>
      <c r="C376" s="20" t="str">
        <f t="shared" si="41"/>
        <v>Freight Loco 66/0 Domestic Automotive</v>
      </c>
      <c r="D376" s="21" t="s">
        <v>4</v>
      </c>
      <c r="E376" s="21" t="s">
        <v>29</v>
      </c>
      <c r="F376" s="22" t="s">
        <v>374</v>
      </c>
      <c r="G376" s="21" t="s">
        <v>348</v>
      </c>
      <c r="H376" s="23"/>
      <c r="I376" s="24"/>
      <c r="J376" s="25" t="s">
        <v>31</v>
      </c>
      <c r="K376" s="26">
        <v>0</v>
      </c>
      <c r="L376" s="27" t="s">
        <v>29</v>
      </c>
      <c r="M376" s="25">
        <v>1</v>
      </c>
      <c r="N376" s="43" t="s">
        <v>31</v>
      </c>
      <c r="O376" s="25">
        <f t="shared" si="42"/>
        <v>1</v>
      </c>
      <c r="P376" s="25">
        <f t="shared" si="43"/>
        <v>1</v>
      </c>
      <c r="Q376" s="28">
        <v>126</v>
      </c>
      <c r="R376" s="29">
        <v>6</v>
      </c>
      <c r="S376" s="18">
        <f t="shared" si="44"/>
        <v>21</v>
      </c>
      <c r="T376" s="28">
        <v>3.552</v>
      </c>
      <c r="U376" s="26" t="s">
        <v>31</v>
      </c>
      <c r="V376" s="26" t="s">
        <v>31</v>
      </c>
      <c r="W376" s="17" t="str">
        <f t="shared" si="45"/>
        <v>n/a</v>
      </c>
      <c r="X376" s="30" t="s">
        <v>31</v>
      </c>
      <c r="Y376" s="17" t="str">
        <f t="shared" si="46"/>
        <v>n/a</v>
      </c>
      <c r="Z376" s="17">
        <v>25</v>
      </c>
      <c r="AA376" s="17">
        <f t="shared" si="47"/>
        <v>25</v>
      </c>
      <c r="AB376" s="31" t="s">
        <v>375</v>
      </c>
    </row>
    <row r="377" spans="2:28" x14ac:dyDescent="0.3">
      <c r="B377" s="74" t="s">
        <v>843</v>
      </c>
      <c r="C377" s="20" t="str">
        <f t="shared" si="41"/>
        <v>Freight Loco 66/0 Domestic Intermodal</v>
      </c>
      <c r="D377" s="21" t="s">
        <v>4</v>
      </c>
      <c r="E377" s="21" t="s">
        <v>29</v>
      </c>
      <c r="F377" s="22" t="s">
        <v>374</v>
      </c>
      <c r="G377" s="21" t="s">
        <v>332</v>
      </c>
      <c r="H377" s="23"/>
      <c r="I377" s="24"/>
      <c r="J377" s="25" t="s">
        <v>31</v>
      </c>
      <c r="K377" s="26">
        <v>0</v>
      </c>
      <c r="L377" s="27" t="s">
        <v>29</v>
      </c>
      <c r="M377" s="25">
        <v>1</v>
      </c>
      <c r="N377" s="43" t="s">
        <v>31</v>
      </c>
      <c r="O377" s="25">
        <f t="shared" si="42"/>
        <v>1</v>
      </c>
      <c r="P377" s="25">
        <f t="shared" si="43"/>
        <v>1</v>
      </c>
      <c r="Q377" s="28">
        <v>126</v>
      </c>
      <c r="R377" s="29">
        <v>6</v>
      </c>
      <c r="S377" s="18">
        <f t="shared" si="44"/>
        <v>21</v>
      </c>
      <c r="T377" s="28">
        <v>3.552</v>
      </c>
      <c r="U377" s="26" t="s">
        <v>31</v>
      </c>
      <c r="V377" s="26" t="s">
        <v>31</v>
      </c>
      <c r="W377" s="17" t="str">
        <f t="shared" si="45"/>
        <v>n/a</v>
      </c>
      <c r="X377" s="30" t="s">
        <v>31</v>
      </c>
      <c r="Y377" s="17" t="str">
        <f t="shared" si="46"/>
        <v>n/a</v>
      </c>
      <c r="Z377" s="17">
        <v>33</v>
      </c>
      <c r="AA377" s="17">
        <f t="shared" si="47"/>
        <v>33</v>
      </c>
      <c r="AB377" s="31" t="s">
        <v>375</v>
      </c>
    </row>
    <row r="378" spans="2:28" x14ac:dyDescent="0.3">
      <c r="B378" s="74" t="s">
        <v>843</v>
      </c>
      <c r="C378" s="20" t="str">
        <f t="shared" si="41"/>
        <v>Freight Loco 66/0 Domestic Waste</v>
      </c>
      <c r="D378" s="21" t="s">
        <v>4</v>
      </c>
      <c r="E378" s="21" t="s">
        <v>29</v>
      </c>
      <c r="F378" s="22" t="s">
        <v>374</v>
      </c>
      <c r="G378" s="21" t="s">
        <v>354</v>
      </c>
      <c r="H378" s="23"/>
      <c r="I378" s="24"/>
      <c r="J378" s="25" t="s">
        <v>31</v>
      </c>
      <c r="K378" s="26">
        <v>0</v>
      </c>
      <c r="L378" s="27" t="s">
        <v>29</v>
      </c>
      <c r="M378" s="25">
        <v>1</v>
      </c>
      <c r="N378" s="43" t="s">
        <v>31</v>
      </c>
      <c r="O378" s="25">
        <f t="shared" si="42"/>
        <v>1</v>
      </c>
      <c r="P378" s="25">
        <f t="shared" si="43"/>
        <v>1</v>
      </c>
      <c r="Q378" s="28">
        <v>126</v>
      </c>
      <c r="R378" s="29">
        <v>6</v>
      </c>
      <c r="S378" s="18">
        <f t="shared" si="44"/>
        <v>21</v>
      </c>
      <c r="T378" s="28">
        <v>3.552</v>
      </c>
      <c r="U378" s="26" t="s">
        <v>31</v>
      </c>
      <c r="V378" s="26" t="s">
        <v>31</v>
      </c>
      <c r="W378" s="17" t="str">
        <f t="shared" si="45"/>
        <v>n/a</v>
      </c>
      <c r="X378" s="30" t="s">
        <v>31</v>
      </c>
      <c r="Y378" s="17" t="str">
        <f t="shared" si="46"/>
        <v>n/a</v>
      </c>
      <c r="Z378" s="17">
        <v>24</v>
      </c>
      <c r="AA378" s="17">
        <f t="shared" si="47"/>
        <v>24</v>
      </c>
      <c r="AB378" s="31" t="s">
        <v>375</v>
      </c>
    </row>
    <row r="379" spans="2:28" x14ac:dyDescent="0.3">
      <c r="B379" s="74" t="s">
        <v>843</v>
      </c>
      <c r="C379" s="20" t="str">
        <f t="shared" si="41"/>
        <v>Freight Loco 66/0 Enterprise</v>
      </c>
      <c r="D379" s="21" t="s">
        <v>4</v>
      </c>
      <c r="E379" s="21" t="s">
        <v>29</v>
      </c>
      <c r="F379" s="22" t="s">
        <v>374</v>
      </c>
      <c r="G379" s="21" t="s">
        <v>338</v>
      </c>
      <c r="H379" s="23"/>
      <c r="I379" s="24"/>
      <c r="J379" s="25" t="s">
        <v>31</v>
      </c>
      <c r="K379" s="26">
        <v>0</v>
      </c>
      <c r="L379" s="27" t="s">
        <v>29</v>
      </c>
      <c r="M379" s="25">
        <v>1</v>
      </c>
      <c r="N379" s="43" t="s">
        <v>31</v>
      </c>
      <c r="O379" s="25">
        <f t="shared" si="42"/>
        <v>1</v>
      </c>
      <c r="P379" s="25">
        <f t="shared" si="43"/>
        <v>1</v>
      </c>
      <c r="Q379" s="28">
        <v>126</v>
      </c>
      <c r="R379" s="29">
        <v>6</v>
      </c>
      <c r="S379" s="18">
        <f t="shared" si="44"/>
        <v>21</v>
      </c>
      <c r="T379" s="28">
        <v>3.552</v>
      </c>
      <c r="U379" s="26" t="s">
        <v>31</v>
      </c>
      <c r="V379" s="26" t="s">
        <v>31</v>
      </c>
      <c r="W379" s="17" t="str">
        <f t="shared" si="45"/>
        <v>n/a</v>
      </c>
      <c r="X379" s="30" t="s">
        <v>31</v>
      </c>
      <c r="Y379" s="17" t="str">
        <f t="shared" si="46"/>
        <v>n/a</v>
      </c>
      <c r="Z379" s="17">
        <v>27</v>
      </c>
      <c r="AA379" s="17">
        <f t="shared" si="47"/>
        <v>27</v>
      </c>
      <c r="AB379" s="31" t="s">
        <v>375</v>
      </c>
    </row>
    <row r="380" spans="2:28" x14ac:dyDescent="0.3">
      <c r="B380" s="74" t="s">
        <v>843</v>
      </c>
      <c r="C380" s="20" t="str">
        <f t="shared" si="41"/>
        <v>Freight Loco 66/0 European Automotive</v>
      </c>
      <c r="D380" s="21" t="s">
        <v>4</v>
      </c>
      <c r="E380" s="21" t="s">
        <v>29</v>
      </c>
      <c r="F380" s="22" t="s">
        <v>374</v>
      </c>
      <c r="G380" s="21" t="s">
        <v>362</v>
      </c>
      <c r="H380" s="23"/>
      <c r="I380" s="24"/>
      <c r="J380" s="25" t="s">
        <v>31</v>
      </c>
      <c r="K380" s="26">
        <v>0</v>
      </c>
      <c r="L380" s="27" t="s">
        <v>29</v>
      </c>
      <c r="M380" s="25">
        <v>1</v>
      </c>
      <c r="N380" s="43" t="s">
        <v>31</v>
      </c>
      <c r="O380" s="25">
        <f t="shared" si="42"/>
        <v>1</v>
      </c>
      <c r="P380" s="25">
        <f t="shared" si="43"/>
        <v>1</v>
      </c>
      <c r="Q380" s="28">
        <v>126</v>
      </c>
      <c r="R380" s="29">
        <v>6</v>
      </c>
      <c r="S380" s="18">
        <f t="shared" si="44"/>
        <v>21</v>
      </c>
      <c r="T380" s="28">
        <v>3.552</v>
      </c>
      <c r="U380" s="26" t="s">
        <v>31</v>
      </c>
      <c r="V380" s="26" t="s">
        <v>31</v>
      </c>
      <c r="W380" s="17" t="str">
        <f t="shared" si="45"/>
        <v>n/a</v>
      </c>
      <c r="X380" s="30" t="s">
        <v>31</v>
      </c>
      <c r="Y380" s="17" t="str">
        <f t="shared" si="46"/>
        <v>n/a</v>
      </c>
      <c r="Z380" s="17">
        <v>31</v>
      </c>
      <c r="AA380" s="17">
        <f t="shared" si="47"/>
        <v>31</v>
      </c>
      <c r="AB380" s="31" t="s">
        <v>375</v>
      </c>
    </row>
    <row r="381" spans="2:28" x14ac:dyDescent="0.3">
      <c r="B381" s="74" t="s">
        <v>843</v>
      </c>
      <c r="C381" s="20" t="str">
        <f t="shared" si="41"/>
        <v>Freight Loco 66/0 European Conventional</v>
      </c>
      <c r="D381" s="21" t="s">
        <v>4</v>
      </c>
      <c r="E381" s="21" t="s">
        <v>29</v>
      </c>
      <c r="F381" s="22" t="s">
        <v>374</v>
      </c>
      <c r="G381" s="21" t="s">
        <v>363</v>
      </c>
      <c r="H381" s="23"/>
      <c r="I381" s="24"/>
      <c r="J381" s="25" t="s">
        <v>31</v>
      </c>
      <c r="K381" s="26">
        <v>0</v>
      </c>
      <c r="L381" s="27" t="s">
        <v>29</v>
      </c>
      <c r="M381" s="25">
        <v>1</v>
      </c>
      <c r="N381" s="43" t="s">
        <v>31</v>
      </c>
      <c r="O381" s="25">
        <f t="shared" si="42"/>
        <v>1</v>
      </c>
      <c r="P381" s="25">
        <f t="shared" si="43"/>
        <v>1</v>
      </c>
      <c r="Q381" s="28">
        <v>126</v>
      </c>
      <c r="R381" s="29">
        <v>6</v>
      </c>
      <c r="S381" s="18">
        <f t="shared" si="44"/>
        <v>21</v>
      </c>
      <c r="T381" s="28">
        <v>3.552</v>
      </c>
      <c r="U381" s="26" t="s">
        <v>31</v>
      </c>
      <c r="V381" s="26" t="s">
        <v>31</v>
      </c>
      <c r="W381" s="17" t="str">
        <f t="shared" si="45"/>
        <v>n/a</v>
      </c>
      <c r="X381" s="30" t="s">
        <v>31</v>
      </c>
      <c r="Y381" s="17" t="str">
        <f t="shared" si="46"/>
        <v>n/a</v>
      </c>
      <c r="Z381" s="17">
        <v>31</v>
      </c>
      <c r="AA381" s="17">
        <f t="shared" si="47"/>
        <v>31</v>
      </c>
      <c r="AB381" s="31" t="s">
        <v>375</v>
      </c>
    </row>
    <row r="382" spans="2:28" x14ac:dyDescent="0.3">
      <c r="B382" s="74" t="s">
        <v>843</v>
      </c>
      <c r="C382" s="20" t="str">
        <f t="shared" si="41"/>
        <v>Freight Loco 66/0 European Intermodal</v>
      </c>
      <c r="D382" s="21" t="s">
        <v>4</v>
      </c>
      <c r="E382" s="21" t="s">
        <v>29</v>
      </c>
      <c r="F382" s="22" t="s">
        <v>374</v>
      </c>
      <c r="G382" s="21" t="s">
        <v>349</v>
      </c>
      <c r="H382" s="23"/>
      <c r="I382" s="24"/>
      <c r="J382" s="25" t="s">
        <v>31</v>
      </c>
      <c r="K382" s="26">
        <v>0</v>
      </c>
      <c r="L382" s="27" t="s">
        <v>29</v>
      </c>
      <c r="M382" s="25">
        <v>1</v>
      </c>
      <c r="N382" s="43" t="s">
        <v>31</v>
      </c>
      <c r="O382" s="25">
        <f t="shared" si="42"/>
        <v>1</v>
      </c>
      <c r="P382" s="25">
        <f t="shared" si="43"/>
        <v>1</v>
      </c>
      <c r="Q382" s="28">
        <v>126</v>
      </c>
      <c r="R382" s="29">
        <v>6</v>
      </c>
      <c r="S382" s="18">
        <f t="shared" si="44"/>
        <v>21</v>
      </c>
      <c r="T382" s="28">
        <v>3.552</v>
      </c>
      <c r="U382" s="26" t="s">
        <v>31</v>
      </c>
      <c r="V382" s="26" t="s">
        <v>31</v>
      </c>
      <c r="W382" s="17" t="str">
        <f t="shared" si="45"/>
        <v>n/a</v>
      </c>
      <c r="X382" s="30" t="s">
        <v>31</v>
      </c>
      <c r="Y382" s="17" t="str">
        <f t="shared" si="46"/>
        <v>n/a</v>
      </c>
      <c r="Z382" s="17">
        <v>38</v>
      </c>
      <c r="AA382" s="17">
        <f t="shared" si="47"/>
        <v>38</v>
      </c>
      <c r="AB382" s="31" t="s">
        <v>375</v>
      </c>
    </row>
    <row r="383" spans="2:28" x14ac:dyDescent="0.3">
      <c r="B383" s="74" t="s">
        <v>843</v>
      </c>
      <c r="C383" s="20" t="str">
        <f t="shared" si="41"/>
        <v>Freight Loco 66/0 General Merchandise</v>
      </c>
      <c r="D383" s="21" t="s">
        <v>4</v>
      </c>
      <c r="E383" s="21" t="s">
        <v>29</v>
      </c>
      <c r="F383" s="22" t="s">
        <v>374</v>
      </c>
      <c r="G383" s="21" t="s">
        <v>350</v>
      </c>
      <c r="H383" s="23"/>
      <c r="I383" s="24"/>
      <c r="J383" s="25" t="s">
        <v>31</v>
      </c>
      <c r="K383" s="26">
        <v>0</v>
      </c>
      <c r="L383" s="27" t="s">
        <v>29</v>
      </c>
      <c r="M383" s="25">
        <v>1</v>
      </c>
      <c r="N383" s="43" t="s">
        <v>31</v>
      </c>
      <c r="O383" s="25">
        <f t="shared" si="42"/>
        <v>1</v>
      </c>
      <c r="P383" s="25">
        <f t="shared" si="43"/>
        <v>1</v>
      </c>
      <c r="Q383" s="28">
        <v>126</v>
      </c>
      <c r="R383" s="29">
        <v>6</v>
      </c>
      <c r="S383" s="18">
        <f t="shared" si="44"/>
        <v>21</v>
      </c>
      <c r="T383" s="28">
        <v>3.552</v>
      </c>
      <c r="U383" s="26" t="s">
        <v>31</v>
      </c>
      <c r="V383" s="26" t="s">
        <v>31</v>
      </c>
      <c r="W383" s="17" t="str">
        <f t="shared" si="45"/>
        <v>n/a</v>
      </c>
      <c r="X383" s="30" t="s">
        <v>31</v>
      </c>
      <c r="Y383" s="17" t="str">
        <f t="shared" si="46"/>
        <v>n/a</v>
      </c>
      <c r="Z383" s="17">
        <v>30</v>
      </c>
      <c r="AA383" s="17">
        <f t="shared" si="47"/>
        <v>30</v>
      </c>
      <c r="AB383" s="31" t="s">
        <v>375</v>
      </c>
    </row>
    <row r="384" spans="2:28" x14ac:dyDescent="0.3">
      <c r="B384" s="74" t="s">
        <v>843</v>
      </c>
      <c r="C384" s="20" t="str">
        <f t="shared" si="41"/>
        <v>Freight Loco 66/0 Industrial Minerals</v>
      </c>
      <c r="D384" s="21" t="s">
        <v>4</v>
      </c>
      <c r="E384" s="21" t="s">
        <v>29</v>
      </c>
      <c r="F384" s="22" t="s">
        <v>374</v>
      </c>
      <c r="G384" s="21" t="s">
        <v>364</v>
      </c>
      <c r="H384" s="23"/>
      <c r="I384" s="24"/>
      <c r="J384" s="25" t="s">
        <v>31</v>
      </c>
      <c r="K384" s="26">
        <v>0</v>
      </c>
      <c r="L384" s="27" t="s">
        <v>29</v>
      </c>
      <c r="M384" s="25">
        <v>1</v>
      </c>
      <c r="N384" s="43" t="s">
        <v>31</v>
      </c>
      <c r="O384" s="25">
        <f t="shared" si="42"/>
        <v>1</v>
      </c>
      <c r="P384" s="25">
        <f t="shared" si="43"/>
        <v>1</v>
      </c>
      <c r="Q384" s="28">
        <v>126</v>
      </c>
      <c r="R384" s="29">
        <v>6</v>
      </c>
      <c r="S384" s="18">
        <f t="shared" si="44"/>
        <v>21</v>
      </c>
      <c r="T384" s="28">
        <v>3.552</v>
      </c>
      <c r="U384" s="26" t="s">
        <v>31</v>
      </c>
      <c r="V384" s="26" t="s">
        <v>31</v>
      </c>
      <c r="W384" s="17" t="str">
        <f t="shared" si="45"/>
        <v>n/a</v>
      </c>
      <c r="X384" s="30" t="s">
        <v>31</v>
      </c>
      <c r="Y384" s="17" t="str">
        <f t="shared" si="46"/>
        <v>n/a</v>
      </c>
      <c r="Z384" s="17">
        <v>18</v>
      </c>
      <c r="AA384" s="17">
        <f t="shared" si="47"/>
        <v>18</v>
      </c>
      <c r="AB384" s="31" t="s">
        <v>375</v>
      </c>
    </row>
    <row r="385" spans="2:28" x14ac:dyDescent="0.3">
      <c r="B385" s="74" t="s">
        <v>843</v>
      </c>
      <c r="C385" s="20" t="str">
        <f t="shared" si="41"/>
        <v>Freight Loco 66/0 Iron Ore</v>
      </c>
      <c r="D385" s="21" t="s">
        <v>4</v>
      </c>
      <c r="E385" s="21" t="s">
        <v>29</v>
      </c>
      <c r="F385" s="22" t="s">
        <v>374</v>
      </c>
      <c r="G385" s="21" t="s">
        <v>357</v>
      </c>
      <c r="H385" s="23"/>
      <c r="I385" s="24"/>
      <c r="J385" s="25" t="s">
        <v>31</v>
      </c>
      <c r="K385" s="26">
        <v>0</v>
      </c>
      <c r="L385" s="27" t="s">
        <v>29</v>
      </c>
      <c r="M385" s="25">
        <v>1</v>
      </c>
      <c r="N385" s="43" t="s">
        <v>31</v>
      </c>
      <c r="O385" s="25">
        <f t="shared" si="42"/>
        <v>1</v>
      </c>
      <c r="P385" s="25">
        <f t="shared" si="43"/>
        <v>1</v>
      </c>
      <c r="Q385" s="28">
        <v>126</v>
      </c>
      <c r="R385" s="29">
        <v>6</v>
      </c>
      <c r="S385" s="18">
        <f t="shared" si="44"/>
        <v>21</v>
      </c>
      <c r="T385" s="28">
        <v>3.552</v>
      </c>
      <c r="U385" s="26" t="s">
        <v>31</v>
      </c>
      <c r="V385" s="26" t="s">
        <v>31</v>
      </c>
      <c r="W385" s="17" t="str">
        <f t="shared" si="45"/>
        <v>n/a</v>
      </c>
      <c r="X385" s="30" t="s">
        <v>31</v>
      </c>
      <c r="Y385" s="17" t="str">
        <f t="shared" si="46"/>
        <v>n/a</v>
      </c>
      <c r="Z385" s="17">
        <v>25</v>
      </c>
      <c r="AA385" s="17">
        <f t="shared" si="47"/>
        <v>25</v>
      </c>
      <c r="AB385" s="31" t="s">
        <v>375</v>
      </c>
    </row>
    <row r="386" spans="2:28" x14ac:dyDescent="0.3">
      <c r="B386" s="74" t="s">
        <v>843</v>
      </c>
      <c r="C386" s="20" t="str">
        <f t="shared" si="41"/>
        <v>Freight Loco 66/0 Other</v>
      </c>
      <c r="D386" s="21" t="s">
        <v>4</v>
      </c>
      <c r="E386" s="21" t="s">
        <v>29</v>
      </c>
      <c r="F386" s="22" t="s">
        <v>374</v>
      </c>
      <c r="G386" s="21" t="s">
        <v>333</v>
      </c>
      <c r="H386" s="23"/>
      <c r="I386" s="24"/>
      <c r="J386" s="25" t="s">
        <v>31</v>
      </c>
      <c r="K386" s="26">
        <v>0</v>
      </c>
      <c r="L386" s="27" t="s">
        <v>29</v>
      </c>
      <c r="M386" s="25">
        <v>1</v>
      </c>
      <c r="N386" s="43" t="s">
        <v>31</v>
      </c>
      <c r="O386" s="25">
        <f t="shared" si="42"/>
        <v>1</v>
      </c>
      <c r="P386" s="25">
        <f t="shared" si="43"/>
        <v>1</v>
      </c>
      <c r="Q386" s="28">
        <v>126</v>
      </c>
      <c r="R386" s="29">
        <v>6</v>
      </c>
      <c r="S386" s="18">
        <f t="shared" si="44"/>
        <v>21</v>
      </c>
      <c r="T386" s="28">
        <v>3.552</v>
      </c>
      <c r="U386" s="26" t="s">
        <v>31</v>
      </c>
      <c r="V386" s="26" t="s">
        <v>31</v>
      </c>
      <c r="W386" s="17" t="str">
        <f t="shared" si="45"/>
        <v>n/a</v>
      </c>
      <c r="X386" s="30" t="s">
        <v>31</v>
      </c>
      <c r="Y386" s="17" t="str">
        <f t="shared" si="46"/>
        <v>n/a</v>
      </c>
      <c r="Z386" s="17">
        <v>25</v>
      </c>
      <c r="AA386" s="17">
        <f t="shared" si="47"/>
        <v>25</v>
      </c>
      <c r="AB386" s="31" t="s">
        <v>375</v>
      </c>
    </row>
    <row r="387" spans="2:28" x14ac:dyDescent="0.3">
      <c r="B387" s="74" t="s">
        <v>843</v>
      </c>
      <c r="C387" s="20" t="str">
        <f t="shared" si="41"/>
        <v>Freight Loco 66/0 Petroleum</v>
      </c>
      <c r="D387" s="21" t="s">
        <v>4</v>
      </c>
      <c r="E387" s="21" t="s">
        <v>29</v>
      </c>
      <c r="F387" s="22" t="s">
        <v>374</v>
      </c>
      <c r="G387" s="21" t="s">
        <v>334</v>
      </c>
      <c r="H387" s="23"/>
      <c r="I387" s="24"/>
      <c r="J387" s="25" t="s">
        <v>31</v>
      </c>
      <c r="K387" s="26">
        <v>0</v>
      </c>
      <c r="L387" s="27" t="s">
        <v>29</v>
      </c>
      <c r="M387" s="25">
        <v>1</v>
      </c>
      <c r="N387" s="43" t="s">
        <v>31</v>
      </c>
      <c r="O387" s="25">
        <f t="shared" si="42"/>
        <v>1</v>
      </c>
      <c r="P387" s="25">
        <f t="shared" si="43"/>
        <v>1</v>
      </c>
      <c r="Q387" s="28">
        <v>126</v>
      </c>
      <c r="R387" s="29">
        <v>6</v>
      </c>
      <c r="S387" s="18">
        <f t="shared" si="44"/>
        <v>21</v>
      </c>
      <c r="T387" s="28">
        <v>3.552</v>
      </c>
      <c r="U387" s="26" t="s">
        <v>31</v>
      </c>
      <c r="V387" s="26" t="s">
        <v>31</v>
      </c>
      <c r="W387" s="17" t="str">
        <f t="shared" si="45"/>
        <v>n/a</v>
      </c>
      <c r="X387" s="30" t="s">
        <v>31</v>
      </c>
      <c r="Y387" s="17" t="str">
        <f t="shared" si="46"/>
        <v>n/a</v>
      </c>
      <c r="Z387" s="17">
        <v>23</v>
      </c>
      <c r="AA387" s="17">
        <f t="shared" si="47"/>
        <v>23</v>
      </c>
      <c r="AB387" s="31" t="s">
        <v>375</v>
      </c>
    </row>
    <row r="388" spans="2:28" x14ac:dyDescent="0.3">
      <c r="B388" s="74" t="s">
        <v>843</v>
      </c>
      <c r="C388" s="20" t="str">
        <f t="shared" si="41"/>
        <v>Freight Loco 66/0 Royal Mail</v>
      </c>
      <c r="D388" s="21" t="s">
        <v>4</v>
      </c>
      <c r="E388" s="21" t="s">
        <v>29</v>
      </c>
      <c r="F388" s="22" t="s">
        <v>374</v>
      </c>
      <c r="G388" s="21" t="s">
        <v>365</v>
      </c>
      <c r="H388" s="23"/>
      <c r="I388" s="24"/>
      <c r="J388" s="25" t="s">
        <v>31</v>
      </c>
      <c r="K388" s="26">
        <v>0</v>
      </c>
      <c r="L388" s="27" t="s">
        <v>29</v>
      </c>
      <c r="M388" s="25">
        <v>1</v>
      </c>
      <c r="N388" s="43" t="s">
        <v>31</v>
      </c>
      <c r="O388" s="25">
        <f t="shared" si="42"/>
        <v>1</v>
      </c>
      <c r="P388" s="25">
        <f t="shared" si="43"/>
        <v>1</v>
      </c>
      <c r="Q388" s="28">
        <v>126</v>
      </c>
      <c r="R388" s="29">
        <v>6</v>
      </c>
      <c r="S388" s="18">
        <f t="shared" si="44"/>
        <v>21</v>
      </c>
      <c r="T388" s="28">
        <v>3.552</v>
      </c>
      <c r="U388" s="26" t="s">
        <v>31</v>
      </c>
      <c r="V388" s="26" t="s">
        <v>31</v>
      </c>
      <c r="W388" s="17" t="str">
        <f t="shared" si="45"/>
        <v>n/a</v>
      </c>
      <c r="X388" s="30" t="s">
        <v>31</v>
      </c>
      <c r="Y388" s="17" t="str">
        <f t="shared" si="46"/>
        <v>n/a</v>
      </c>
      <c r="Z388" s="17">
        <v>78</v>
      </c>
      <c r="AA388" s="17">
        <f t="shared" si="47"/>
        <v>78</v>
      </c>
      <c r="AB388" s="31" t="s">
        <v>375</v>
      </c>
    </row>
    <row r="389" spans="2:28" x14ac:dyDescent="0.3">
      <c r="B389" s="74" t="s">
        <v>843</v>
      </c>
      <c r="C389" s="20" t="str">
        <f t="shared" si="41"/>
        <v>Freight Loco 66/0 Steel</v>
      </c>
      <c r="D389" s="21" t="s">
        <v>4</v>
      </c>
      <c r="E389" s="21" t="s">
        <v>29</v>
      </c>
      <c r="F389" s="22" t="s">
        <v>374</v>
      </c>
      <c r="G389" s="21" t="s">
        <v>342</v>
      </c>
      <c r="H389" s="23"/>
      <c r="I389" s="24"/>
      <c r="J389" s="25" t="s">
        <v>31</v>
      </c>
      <c r="K389" s="26">
        <v>0</v>
      </c>
      <c r="L389" s="27" t="s">
        <v>29</v>
      </c>
      <c r="M389" s="25">
        <v>1</v>
      </c>
      <c r="N389" s="43" t="s">
        <v>31</v>
      </c>
      <c r="O389" s="25">
        <f t="shared" si="42"/>
        <v>1</v>
      </c>
      <c r="P389" s="25">
        <f t="shared" si="43"/>
        <v>1</v>
      </c>
      <c r="Q389" s="28">
        <v>126</v>
      </c>
      <c r="R389" s="29">
        <v>6</v>
      </c>
      <c r="S389" s="18">
        <f t="shared" si="44"/>
        <v>21</v>
      </c>
      <c r="T389" s="28">
        <v>3.552</v>
      </c>
      <c r="U389" s="26" t="s">
        <v>31</v>
      </c>
      <c r="V389" s="26" t="s">
        <v>31</v>
      </c>
      <c r="W389" s="17" t="str">
        <f t="shared" si="45"/>
        <v>n/a</v>
      </c>
      <c r="X389" s="30" t="s">
        <v>31</v>
      </c>
      <c r="Y389" s="17" t="str">
        <f t="shared" si="46"/>
        <v>n/a</v>
      </c>
      <c r="Z389" s="17">
        <v>25</v>
      </c>
      <c r="AA389" s="17">
        <f t="shared" si="47"/>
        <v>25</v>
      </c>
      <c r="AB389" s="31" t="s">
        <v>375</v>
      </c>
    </row>
    <row r="390" spans="2:28" ht="24" x14ac:dyDescent="0.3">
      <c r="B390" s="74" t="s">
        <v>843</v>
      </c>
      <c r="C390" s="20" t="str">
        <f t="shared" si="41"/>
        <v>Freight Loco 66/3 Biomass</v>
      </c>
      <c r="D390" s="21" t="s">
        <v>4</v>
      </c>
      <c r="E390" s="21" t="s">
        <v>29</v>
      </c>
      <c r="F390" s="22" t="s">
        <v>376</v>
      </c>
      <c r="G390" s="21" t="s">
        <v>351</v>
      </c>
      <c r="H390" s="23" t="s">
        <v>377</v>
      </c>
      <c r="I390" s="23"/>
      <c r="J390" s="25" t="s">
        <v>31</v>
      </c>
      <c r="K390" s="26">
        <v>0</v>
      </c>
      <c r="L390" s="27" t="s">
        <v>29</v>
      </c>
      <c r="M390" s="25">
        <v>1</v>
      </c>
      <c r="N390" s="43" t="s">
        <v>31</v>
      </c>
      <c r="O390" s="25">
        <f t="shared" si="42"/>
        <v>1</v>
      </c>
      <c r="P390" s="25">
        <f t="shared" si="43"/>
        <v>1</v>
      </c>
      <c r="Q390" s="28">
        <v>127</v>
      </c>
      <c r="R390" s="29">
        <v>6</v>
      </c>
      <c r="S390" s="18">
        <f t="shared" si="44"/>
        <v>21.166666666666668</v>
      </c>
      <c r="T390" s="28">
        <v>3.552</v>
      </c>
      <c r="U390" s="26" t="s">
        <v>31</v>
      </c>
      <c r="V390" s="26" t="s">
        <v>31</v>
      </c>
      <c r="W390" s="17" t="str">
        <f t="shared" si="45"/>
        <v>n/a</v>
      </c>
      <c r="X390" s="30" t="s">
        <v>31</v>
      </c>
      <c r="Y390" s="17" t="str">
        <f t="shared" si="46"/>
        <v>n/a</v>
      </c>
      <c r="Z390" s="17">
        <v>34</v>
      </c>
      <c r="AA390" s="17">
        <f t="shared" si="47"/>
        <v>34</v>
      </c>
      <c r="AB390" s="31" t="s">
        <v>375</v>
      </c>
    </row>
    <row r="391" spans="2:28" ht="24" x14ac:dyDescent="0.3">
      <c r="B391" s="74" t="s">
        <v>843</v>
      </c>
      <c r="C391" s="20" t="str">
        <f t="shared" si="41"/>
        <v>Freight Loco 66/3 Coal ESI</v>
      </c>
      <c r="D391" s="21" t="s">
        <v>4</v>
      </c>
      <c r="E391" s="21" t="s">
        <v>29</v>
      </c>
      <c r="F391" s="22" t="s">
        <v>376</v>
      </c>
      <c r="G391" s="21" t="s">
        <v>336</v>
      </c>
      <c r="H391" s="23" t="s">
        <v>377</v>
      </c>
      <c r="I391" s="23"/>
      <c r="J391" s="25" t="s">
        <v>31</v>
      </c>
      <c r="K391" s="26">
        <v>0</v>
      </c>
      <c r="L391" s="27" t="s">
        <v>29</v>
      </c>
      <c r="M391" s="25">
        <v>1</v>
      </c>
      <c r="N391" s="43" t="s">
        <v>31</v>
      </c>
      <c r="O391" s="25">
        <f t="shared" si="42"/>
        <v>1</v>
      </c>
      <c r="P391" s="25">
        <f t="shared" si="43"/>
        <v>1</v>
      </c>
      <c r="Q391" s="28">
        <v>127</v>
      </c>
      <c r="R391" s="29">
        <v>6</v>
      </c>
      <c r="S391" s="18">
        <f t="shared" si="44"/>
        <v>21.166666666666668</v>
      </c>
      <c r="T391" s="28">
        <v>3.552</v>
      </c>
      <c r="U391" s="26" t="s">
        <v>31</v>
      </c>
      <c r="V391" s="26" t="s">
        <v>31</v>
      </c>
      <c r="W391" s="17" t="str">
        <f t="shared" si="45"/>
        <v>n/a</v>
      </c>
      <c r="X391" s="30" t="s">
        <v>31</v>
      </c>
      <c r="Y391" s="17" t="str">
        <f t="shared" si="46"/>
        <v>n/a</v>
      </c>
      <c r="Z391" s="17">
        <v>24</v>
      </c>
      <c r="AA391" s="17">
        <f t="shared" si="47"/>
        <v>24</v>
      </c>
      <c r="AB391" s="31" t="s">
        <v>375</v>
      </c>
    </row>
    <row r="392" spans="2:28" ht="24" x14ac:dyDescent="0.3">
      <c r="B392" s="74" t="s">
        <v>843</v>
      </c>
      <c r="C392" s="20" t="str">
        <f t="shared" si="41"/>
        <v>Freight Loco 66/3 Coal Other</v>
      </c>
      <c r="D392" s="21" t="s">
        <v>4</v>
      </c>
      <c r="E392" s="21" t="s">
        <v>29</v>
      </c>
      <c r="F392" s="22" t="s">
        <v>376</v>
      </c>
      <c r="G392" s="21" t="s">
        <v>358</v>
      </c>
      <c r="H392" s="23" t="s">
        <v>377</v>
      </c>
      <c r="I392" s="23"/>
      <c r="J392" s="25" t="s">
        <v>31</v>
      </c>
      <c r="K392" s="26">
        <v>0</v>
      </c>
      <c r="L392" s="27" t="s">
        <v>29</v>
      </c>
      <c r="M392" s="25">
        <v>1</v>
      </c>
      <c r="N392" s="43" t="s">
        <v>31</v>
      </c>
      <c r="O392" s="25">
        <f t="shared" si="42"/>
        <v>1</v>
      </c>
      <c r="P392" s="25">
        <f t="shared" si="43"/>
        <v>1</v>
      </c>
      <c r="Q392" s="28">
        <v>127</v>
      </c>
      <c r="R392" s="29">
        <v>6</v>
      </c>
      <c r="S392" s="18">
        <f t="shared" si="44"/>
        <v>21.166666666666668</v>
      </c>
      <c r="T392" s="28">
        <v>3.552</v>
      </c>
      <c r="U392" s="26" t="s">
        <v>31</v>
      </c>
      <c r="V392" s="26" t="s">
        <v>31</v>
      </c>
      <c r="W392" s="17" t="str">
        <f t="shared" si="45"/>
        <v>n/a</v>
      </c>
      <c r="X392" s="30" t="s">
        <v>31</v>
      </c>
      <c r="Y392" s="17" t="str">
        <f t="shared" si="46"/>
        <v>n/a</v>
      </c>
      <c r="Z392" s="17">
        <v>25</v>
      </c>
      <c r="AA392" s="17">
        <f t="shared" si="47"/>
        <v>25</v>
      </c>
      <c r="AB392" s="31" t="s">
        <v>375</v>
      </c>
    </row>
    <row r="393" spans="2:28" x14ac:dyDescent="0.3">
      <c r="B393" s="74" t="s">
        <v>843</v>
      </c>
      <c r="C393" s="20" t="str">
        <f t="shared" si="41"/>
        <v>Freight Loco 66/3 Construction Materials</v>
      </c>
      <c r="D393" s="21" t="s">
        <v>4</v>
      </c>
      <c r="E393" s="21" t="s">
        <v>29</v>
      </c>
      <c r="F393" s="22" t="s">
        <v>376</v>
      </c>
      <c r="G393" s="21" t="s">
        <v>331</v>
      </c>
      <c r="H393" s="23"/>
      <c r="I393" s="24"/>
      <c r="J393" s="25" t="s">
        <v>31</v>
      </c>
      <c r="K393" s="26">
        <v>0</v>
      </c>
      <c r="L393" s="27" t="s">
        <v>29</v>
      </c>
      <c r="M393" s="25">
        <v>1</v>
      </c>
      <c r="N393" s="43" t="s">
        <v>31</v>
      </c>
      <c r="O393" s="25">
        <f t="shared" si="42"/>
        <v>1</v>
      </c>
      <c r="P393" s="25">
        <f t="shared" si="43"/>
        <v>1</v>
      </c>
      <c r="Q393" s="28">
        <v>127</v>
      </c>
      <c r="R393" s="29">
        <v>6</v>
      </c>
      <c r="S393" s="18">
        <f t="shared" si="44"/>
        <v>21.166666666666668</v>
      </c>
      <c r="T393" s="28">
        <v>3.552</v>
      </c>
      <c r="U393" s="26" t="s">
        <v>31</v>
      </c>
      <c r="V393" s="26" t="s">
        <v>31</v>
      </c>
      <c r="W393" s="17" t="str">
        <f t="shared" si="45"/>
        <v>n/a</v>
      </c>
      <c r="X393" s="30" t="s">
        <v>31</v>
      </c>
      <c r="Y393" s="17" t="str">
        <f t="shared" si="46"/>
        <v>n/a</v>
      </c>
      <c r="Z393" s="17">
        <v>29</v>
      </c>
      <c r="AA393" s="17">
        <f t="shared" si="47"/>
        <v>29</v>
      </c>
      <c r="AB393" s="31" t="s">
        <v>375</v>
      </c>
    </row>
    <row r="394" spans="2:28" x14ac:dyDescent="0.3">
      <c r="B394" s="74" t="s">
        <v>843</v>
      </c>
      <c r="C394" s="20" t="str">
        <f t="shared" si="41"/>
        <v>Freight Loco 66/3 Domestic Automotive</v>
      </c>
      <c r="D394" s="21" t="s">
        <v>4</v>
      </c>
      <c r="E394" s="21" t="s">
        <v>29</v>
      </c>
      <c r="F394" s="22" t="s">
        <v>376</v>
      </c>
      <c r="G394" s="21" t="s">
        <v>348</v>
      </c>
      <c r="H394" s="23"/>
      <c r="I394" s="24"/>
      <c r="J394" s="25" t="s">
        <v>31</v>
      </c>
      <c r="K394" s="26">
        <v>0</v>
      </c>
      <c r="L394" s="27" t="s">
        <v>29</v>
      </c>
      <c r="M394" s="25">
        <v>1</v>
      </c>
      <c r="N394" s="43" t="s">
        <v>31</v>
      </c>
      <c r="O394" s="25">
        <f t="shared" si="42"/>
        <v>1</v>
      </c>
      <c r="P394" s="25">
        <f t="shared" si="43"/>
        <v>1</v>
      </c>
      <c r="Q394" s="28">
        <v>127</v>
      </c>
      <c r="R394" s="29">
        <v>6</v>
      </c>
      <c r="S394" s="18">
        <f t="shared" si="44"/>
        <v>21.166666666666668</v>
      </c>
      <c r="T394" s="28">
        <v>3.552</v>
      </c>
      <c r="U394" s="26" t="s">
        <v>31</v>
      </c>
      <c r="V394" s="26" t="s">
        <v>31</v>
      </c>
      <c r="W394" s="17" t="str">
        <f t="shared" si="45"/>
        <v>n/a</v>
      </c>
      <c r="X394" s="30" t="s">
        <v>31</v>
      </c>
      <c r="Y394" s="17" t="str">
        <f t="shared" si="46"/>
        <v>n/a</v>
      </c>
      <c r="Z394" s="17">
        <v>25</v>
      </c>
      <c r="AA394" s="17">
        <f t="shared" si="47"/>
        <v>25</v>
      </c>
      <c r="AB394" s="31" t="s">
        <v>375</v>
      </c>
    </row>
    <row r="395" spans="2:28" x14ac:dyDescent="0.3">
      <c r="B395" s="74" t="s">
        <v>843</v>
      </c>
      <c r="C395" s="20" t="str">
        <f t="shared" si="41"/>
        <v>Freight Loco 66/3 Domestic Intermodal</v>
      </c>
      <c r="D395" s="21" t="s">
        <v>4</v>
      </c>
      <c r="E395" s="21" t="s">
        <v>29</v>
      </c>
      <c r="F395" s="22" t="s">
        <v>376</v>
      </c>
      <c r="G395" s="21" t="s">
        <v>332</v>
      </c>
      <c r="H395" s="23"/>
      <c r="I395" s="24"/>
      <c r="J395" s="25" t="s">
        <v>31</v>
      </c>
      <c r="K395" s="26">
        <v>0</v>
      </c>
      <c r="L395" s="27" t="s">
        <v>29</v>
      </c>
      <c r="M395" s="25">
        <v>1</v>
      </c>
      <c r="N395" s="43" t="s">
        <v>31</v>
      </c>
      <c r="O395" s="25">
        <f t="shared" si="42"/>
        <v>1</v>
      </c>
      <c r="P395" s="25">
        <f t="shared" si="43"/>
        <v>1</v>
      </c>
      <c r="Q395" s="28">
        <v>127</v>
      </c>
      <c r="R395" s="29">
        <v>6</v>
      </c>
      <c r="S395" s="18">
        <f t="shared" si="44"/>
        <v>21.166666666666668</v>
      </c>
      <c r="T395" s="28">
        <v>3.552</v>
      </c>
      <c r="U395" s="26" t="s">
        <v>31</v>
      </c>
      <c r="V395" s="26" t="s">
        <v>31</v>
      </c>
      <c r="W395" s="17" t="str">
        <f t="shared" si="45"/>
        <v>n/a</v>
      </c>
      <c r="X395" s="30" t="s">
        <v>31</v>
      </c>
      <c r="Y395" s="17" t="str">
        <f t="shared" si="46"/>
        <v>n/a</v>
      </c>
      <c r="Z395" s="17">
        <v>33</v>
      </c>
      <c r="AA395" s="17">
        <f t="shared" si="47"/>
        <v>33</v>
      </c>
      <c r="AB395" s="31" t="s">
        <v>375</v>
      </c>
    </row>
    <row r="396" spans="2:28" ht="24" x14ac:dyDescent="0.3">
      <c r="B396" s="74" t="s">
        <v>843</v>
      </c>
      <c r="C396" s="20" t="str">
        <f t="shared" si="41"/>
        <v>Freight Loco 66/3 Domestic Waste</v>
      </c>
      <c r="D396" s="21" t="s">
        <v>4</v>
      </c>
      <c r="E396" s="21" t="s">
        <v>29</v>
      </c>
      <c r="F396" s="22" t="s">
        <v>376</v>
      </c>
      <c r="G396" s="21" t="s">
        <v>354</v>
      </c>
      <c r="H396" s="23" t="s">
        <v>377</v>
      </c>
      <c r="I396" s="23"/>
      <c r="J396" s="25" t="s">
        <v>31</v>
      </c>
      <c r="K396" s="26">
        <v>0</v>
      </c>
      <c r="L396" s="27" t="s">
        <v>29</v>
      </c>
      <c r="M396" s="25">
        <v>1</v>
      </c>
      <c r="N396" s="43" t="s">
        <v>31</v>
      </c>
      <c r="O396" s="25">
        <f t="shared" si="42"/>
        <v>1</v>
      </c>
      <c r="P396" s="25">
        <f t="shared" si="43"/>
        <v>1</v>
      </c>
      <c r="Q396" s="28">
        <v>127</v>
      </c>
      <c r="R396" s="29">
        <v>6</v>
      </c>
      <c r="S396" s="18">
        <f t="shared" si="44"/>
        <v>21.166666666666668</v>
      </c>
      <c r="T396" s="28">
        <v>3.552</v>
      </c>
      <c r="U396" s="26" t="s">
        <v>31</v>
      </c>
      <c r="V396" s="26" t="s">
        <v>31</v>
      </c>
      <c r="W396" s="17" t="str">
        <f t="shared" si="45"/>
        <v>n/a</v>
      </c>
      <c r="X396" s="30" t="s">
        <v>31</v>
      </c>
      <c r="Y396" s="17" t="str">
        <f t="shared" si="46"/>
        <v>n/a</v>
      </c>
      <c r="Z396" s="17">
        <v>24</v>
      </c>
      <c r="AA396" s="17">
        <f t="shared" si="47"/>
        <v>24</v>
      </c>
      <c r="AB396" s="31" t="s">
        <v>375</v>
      </c>
    </row>
    <row r="397" spans="2:28" ht="24" x14ac:dyDescent="0.3">
      <c r="B397" s="74" t="s">
        <v>843</v>
      </c>
      <c r="C397" s="20" t="str">
        <f t="shared" si="41"/>
        <v>Freight Loco 66/3 European Automotive</v>
      </c>
      <c r="D397" s="21" t="s">
        <v>4</v>
      </c>
      <c r="E397" s="21" t="s">
        <v>29</v>
      </c>
      <c r="F397" s="22" t="s">
        <v>376</v>
      </c>
      <c r="G397" s="21" t="s">
        <v>362</v>
      </c>
      <c r="H397" s="23" t="s">
        <v>377</v>
      </c>
      <c r="I397" s="23"/>
      <c r="J397" s="25" t="s">
        <v>31</v>
      </c>
      <c r="K397" s="26">
        <v>0</v>
      </c>
      <c r="L397" s="27" t="s">
        <v>29</v>
      </c>
      <c r="M397" s="25">
        <v>1</v>
      </c>
      <c r="N397" s="43" t="s">
        <v>31</v>
      </c>
      <c r="O397" s="25">
        <f t="shared" si="42"/>
        <v>1</v>
      </c>
      <c r="P397" s="25">
        <f t="shared" si="43"/>
        <v>1</v>
      </c>
      <c r="Q397" s="28">
        <v>127</v>
      </c>
      <c r="R397" s="29">
        <v>6</v>
      </c>
      <c r="S397" s="18">
        <f t="shared" si="44"/>
        <v>21.166666666666668</v>
      </c>
      <c r="T397" s="28">
        <v>3.552</v>
      </c>
      <c r="U397" s="26" t="s">
        <v>31</v>
      </c>
      <c r="V397" s="26" t="s">
        <v>31</v>
      </c>
      <c r="W397" s="17" t="str">
        <f t="shared" si="45"/>
        <v>n/a</v>
      </c>
      <c r="X397" s="30" t="s">
        <v>31</v>
      </c>
      <c r="Y397" s="17" t="str">
        <f t="shared" si="46"/>
        <v>n/a</v>
      </c>
      <c r="Z397" s="17">
        <v>31</v>
      </c>
      <c r="AA397" s="17">
        <f t="shared" si="47"/>
        <v>31</v>
      </c>
      <c r="AB397" s="31" t="s">
        <v>375</v>
      </c>
    </row>
    <row r="398" spans="2:28" ht="24" x14ac:dyDescent="0.3">
      <c r="B398" s="74" t="s">
        <v>843</v>
      </c>
      <c r="C398" s="20" t="str">
        <f t="shared" si="41"/>
        <v>Freight Loco 66/3 European Conventional</v>
      </c>
      <c r="D398" s="21" t="s">
        <v>4</v>
      </c>
      <c r="E398" s="21" t="s">
        <v>29</v>
      </c>
      <c r="F398" s="22" t="s">
        <v>376</v>
      </c>
      <c r="G398" s="21" t="s">
        <v>363</v>
      </c>
      <c r="H398" s="23" t="s">
        <v>377</v>
      </c>
      <c r="I398" s="23"/>
      <c r="J398" s="25" t="s">
        <v>31</v>
      </c>
      <c r="K398" s="26">
        <v>0</v>
      </c>
      <c r="L398" s="27" t="s">
        <v>29</v>
      </c>
      <c r="M398" s="25">
        <v>1</v>
      </c>
      <c r="N398" s="43" t="s">
        <v>31</v>
      </c>
      <c r="O398" s="25">
        <f t="shared" si="42"/>
        <v>1</v>
      </c>
      <c r="P398" s="25">
        <f t="shared" si="43"/>
        <v>1</v>
      </c>
      <c r="Q398" s="28">
        <v>127</v>
      </c>
      <c r="R398" s="29">
        <v>6</v>
      </c>
      <c r="S398" s="18">
        <f t="shared" si="44"/>
        <v>21.166666666666668</v>
      </c>
      <c r="T398" s="28">
        <v>3.552</v>
      </c>
      <c r="U398" s="26" t="s">
        <v>31</v>
      </c>
      <c r="V398" s="26" t="s">
        <v>31</v>
      </c>
      <c r="W398" s="17" t="str">
        <f t="shared" si="45"/>
        <v>n/a</v>
      </c>
      <c r="X398" s="30" t="s">
        <v>31</v>
      </c>
      <c r="Y398" s="17" t="str">
        <f t="shared" si="46"/>
        <v>n/a</v>
      </c>
      <c r="Z398" s="17">
        <v>31</v>
      </c>
      <c r="AA398" s="17">
        <f t="shared" si="47"/>
        <v>31</v>
      </c>
      <c r="AB398" s="31" t="s">
        <v>375</v>
      </c>
    </row>
    <row r="399" spans="2:28" ht="24" x14ac:dyDescent="0.3">
      <c r="B399" s="74" t="s">
        <v>843</v>
      </c>
      <c r="C399" s="20" t="str">
        <f t="shared" si="41"/>
        <v>Freight Loco 66/3 European Intermodal</v>
      </c>
      <c r="D399" s="21" t="s">
        <v>4</v>
      </c>
      <c r="E399" s="21" t="s">
        <v>29</v>
      </c>
      <c r="F399" s="22" t="s">
        <v>376</v>
      </c>
      <c r="G399" s="21" t="s">
        <v>349</v>
      </c>
      <c r="H399" s="23" t="s">
        <v>377</v>
      </c>
      <c r="I399" s="23"/>
      <c r="J399" s="25" t="s">
        <v>31</v>
      </c>
      <c r="K399" s="26">
        <v>0</v>
      </c>
      <c r="L399" s="27" t="s">
        <v>29</v>
      </c>
      <c r="M399" s="25">
        <v>1</v>
      </c>
      <c r="N399" s="43" t="s">
        <v>31</v>
      </c>
      <c r="O399" s="25">
        <f t="shared" si="42"/>
        <v>1</v>
      </c>
      <c r="P399" s="25">
        <f t="shared" si="43"/>
        <v>1</v>
      </c>
      <c r="Q399" s="28">
        <v>127</v>
      </c>
      <c r="R399" s="29">
        <v>6</v>
      </c>
      <c r="S399" s="18">
        <f t="shared" si="44"/>
        <v>21.166666666666668</v>
      </c>
      <c r="T399" s="28">
        <v>3.552</v>
      </c>
      <c r="U399" s="26" t="s">
        <v>31</v>
      </c>
      <c r="V399" s="26" t="s">
        <v>31</v>
      </c>
      <c r="W399" s="17" t="str">
        <f t="shared" si="45"/>
        <v>n/a</v>
      </c>
      <c r="X399" s="30" t="s">
        <v>31</v>
      </c>
      <c r="Y399" s="17" t="str">
        <f t="shared" si="46"/>
        <v>n/a</v>
      </c>
      <c r="Z399" s="17">
        <v>38</v>
      </c>
      <c r="AA399" s="17">
        <f t="shared" si="47"/>
        <v>38</v>
      </c>
      <c r="AB399" s="31" t="s">
        <v>375</v>
      </c>
    </row>
    <row r="400" spans="2:28" ht="24" x14ac:dyDescent="0.3">
      <c r="B400" s="74" t="s">
        <v>843</v>
      </c>
      <c r="C400" s="20" t="str">
        <f t="shared" si="41"/>
        <v>Freight Loco 66/3 General Merchandise</v>
      </c>
      <c r="D400" s="21" t="s">
        <v>4</v>
      </c>
      <c r="E400" s="21" t="s">
        <v>29</v>
      </c>
      <c r="F400" s="22" t="s">
        <v>376</v>
      </c>
      <c r="G400" s="21" t="s">
        <v>350</v>
      </c>
      <c r="H400" s="23" t="s">
        <v>377</v>
      </c>
      <c r="I400" s="23"/>
      <c r="J400" s="25" t="s">
        <v>31</v>
      </c>
      <c r="K400" s="26">
        <v>0</v>
      </c>
      <c r="L400" s="27" t="s">
        <v>29</v>
      </c>
      <c r="M400" s="25">
        <v>1</v>
      </c>
      <c r="N400" s="43" t="s">
        <v>31</v>
      </c>
      <c r="O400" s="25">
        <f t="shared" si="42"/>
        <v>1</v>
      </c>
      <c r="P400" s="25">
        <f t="shared" si="43"/>
        <v>1</v>
      </c>
      <c r="Q400" s="28">
        <v>127</v>
      </c>
      <c r="R400" s="29">
        <v>6</v>
      </c>
      <c r="S400" s="18">
        <f t="shared" si="44"/>
        <v>21.166666666666668</v>
      </c>
      <c r="T400" s="28">
        <v>3.552</v>
      </c>
      <c r="U400" s="26" t="s">
        <v>31</v>
      </c>
      <c r="V400" s="26" t="s">
        <v>31</v>
      </c>
      <c r="W400" s="17" t="str">
        <f t="shared" si="45"/>
        <v>n/a</v>
      </c>
      <c r="X400" s="30" t="s">
        <v>31</v>
      </c>
      <c r="Y400" s="17" t="str">
        <f t="shared" si="46"/>
        <v>n/a</v>
      </c>
      <c r="Z400" s="17">
        <v>30</v>
      </c>
      <c r="AA400" s="17">
        <f t="shared" si="47"/>
        <v>30</v>
      </c>
      <c r="AB400" s="31" t="s">
        <v>375</v>
      </c>
    </row>
    <row r="401" spans="2:28" ht="24" x14ac:dyDescent="0.3">
      <c r="B401" s="74" t="s">
        <v>843</v>
      </c>
      <c r="C401" s="20" t="str">
        <f t="shared" ref="C401:C464" si="48">D401&amp;" "&amp;E401&amp;" "&amp;F401&amp;IF(D401="Freight"," "&amp;G401,"")</f>
        <v>Freight Loco 66/3 Industrial Minerals</v>
      </c>
      <c r="D401" s="21" t="s">
        <v>4</v>
      </c>
      <c r="E401" s="21" t="s">
        <v>29</v>
      </c>
      <c r="F401" s="22" t="s">
        <v>376</v>
      </c>
      <c r="G401" s="21" t="s">
        <v>364</v>
      </c>
      <c r="H401" s="23" t="s">
        <v>377</v>
      </c>
      <c r="I401" s="23"/>
      <c r="J401" s="25" t="s">
        <v>31</v>
      </c>
      <c r="K401" s="26">
        <v>0</v>
      </c>
      <c r="L401" s="27" t="s">
        <v>29</v>
      </c>
      <c r="M401" s="25">
        <v>1</v>
      </c>
      <c r="N401" s="43" t="s">
        <v>31</v>
      </c>
      <c r="O401" s="25">
        <f t="shared" si="42"/>
        <v>1</v>
      </c>
      <c r="P401" s="25">
        <f t="shared" si="43"/>
        <v>1</v>
      </c>
      <c r="Q401" s="28">
        <v>127</v>
      </c>
      <c r="R401" s="29">
        <v>6</v>
      </c>
      <c r="S401" s="18">
        <f t="shared" si="44"/>
        <v>21.166666666666668</v>
      </c>
      <c r="T401" s="28">
        <v>3.552</v>
      </c>
      <c r="U401" s="26" t="s">
        <v>31</v>
      </c>
      <c r="V401" s="26" t="s">
        <v>31</v>
      </c>
      <c r="W401" s="17" t="str">
        <f t="shared" si="45"/>
        <v>n/a</v>
      </c>
      <c r="X401" s="30" t="s">
        <v>31</v>
      </c>
      <c r="Y401" s="17" t="str">
        <f t="shared" si="46"/>
        <v>n/a</v>
      </c>
      <c r="Z401" s="17">
        <v>18</v>
      </c>
      <c r="AA401" s="17">
        <f t="shared" si="47"/>
        <v>18</v>
      </c>
      <c r="AB401" s="31" t="s">
        <v>375</v>
      </c>
    </row>
    <row r="402" spans="2:28" ht="24" x14ac:dyDescent="0.3">
      <c r="B402" s="74" t="s">
        <v>843</v>
      </c>
      <c r="C402" s="20" t="str">
        <f t="shared" si="48"/>
        <v>Freight Loco 66/3 Iron Ore</v>
      </c>
      <c r="D402" s="21" t="s">
        <v>4</v>
      </c>
      <c r="E402" s="21" t="s">
        <v>29</v>
      </c>
      <c r="F402" s="22" t="s">
        <v>376</v>
      </c>
      <c r="G402" s="21" t="s">
        <v>357</v>
      </c>
      <c r="H402" s="23" t="s">
        <v>377</v>
      </c>
      <c r="I402" s="23"/>
      <c r="J402" s="25" t="s">
        <v>31</v>
      </c>
      <c r="K402" s="26">
        <v>0</v>
      </c>
      <c r="L402" s="27" t="s">
        <v>29</v>
      </c>
      <c r="M402" s="25">
        <v>1</v>
      </c>
      <c r="N402" s="43" t="s">
        <v>31</v>
      </c>
      <c r="O402" s="25">
        <f t="shared" si="42"/>
        <v>1</v>
      </c>
      <c r="P402" s="25">
        <f t="shared" si="43"/>
        <v>1</v>
      </c>
      <c r="Q402" s="28">
        <v>127</v>
      </c>
      <c r="R402" s="29">
        <v>6</v>
      </c>
      <c r="S402" s="18">
        <f t="shared" si="44"/>
        <v>21.166666666666668</v>
      </c>
      <c r="T402" s="28">
        <v>3.552</v>
      </c>
      <c r="U402" s="26" t="s">
        <v>31</v>
      </c>
      <c r="V402" s="26" t="s">
        <v>31</v>
      </c>
      <c r="W402" s="17" t="str">
        <f t="shared" si="45"/>
        <v>n/a</v>
      </c>
      <c r="X402" s="30" t="s">
        <v>31</v>
      </c>
      <c r="Y402" s="17" t="str">
        <f t="shared" si="46"/>
        <v>n/a</v>
      </c>
      <c r="Z402" s="17">
        <v>25</v>
      </c>
      <c r="AA402" s="17">
        <f t="shared" si="47"/>
        <v>25</v>
      </c>
      <c r="AB402" s="31" t="s">
        <v>375</v>
      </c>
    </row>
    <row r="403" spans="2:28" ht="24" x14ac:dyDescent="0.3">
      <c r="B403" s="74" t="s">
        <v>843</v>
      </c>
      <c r="C403" s="20" t="str">
        <f t="shared" si="48"/>
        <v>Freight Loco 66/3 Mail and Premium Logistics</v>
      </c>
      <c r="D403" s="21" t="s">
        <v>4</v>
      </c>
      <c r="E403" s="21" t="s">
        <v>29</v>
      </c>
      <c r="F403" s="22" t="s">
        <v>376</v>
      </c>
      <c r="G403" s="21" t="s">
        <v>341</v>
      </c>
      <c r="H403" s="23" t="s">
        <v>377</v>
      </c>
      <c r="I403" s="23"/>
      <c r="J403" s="25" t="s">
        <v>31</v>
      </c>
      <c r="K403" s="26">
        <v>0</v>
      </c>
      <c r="L403" s="27" t="s">
        <v>29</v>
      </c>
      <c r="M403" s="25">
        <v>1</v>
      </c>
      <c r="N403" s="43" t="s">
        <v>31</v>
      </c>
      <c r="O403" s="25">
        <f t="shared" si="42"/>
        <v>1</v>
      </c>
      <c r="P403" s="25">
        <f t="shared" si="43"/>
        <v>1</v>
      </c>
      <c r="Q403" s="28">
        <v>127</v>
      </c>
      <c r="R403" s="29">
        <v>6</v>
      </c>
      <c r="S403" s="18">
        <f t="shared" si="44"/>
        <v>21.166666666666668</v>
      </c>
      <c r="T403" s="28">
        <v>3.552</v>
      </c>
      <c r="U403" s="26" t="s">
        <v>31</v>
      </c>
      <c r="V403" s="26" t="s">
        <v>31</v>
      </c>
      <c r="W403" s="17" t="str">
        <f t="shared" si="45"/>
        <v>n/a</v>
      </c>
      <c r="X403" s="30" t="s">
        <v>31</v>
      </c>
      <c r="Y403" s="17" t="str">
        <f t="shared" si="46"/>
        <v>n/a</v>
      </c>
      <c r="Z403" s="17">
        <v>78</v>
      </c>
      <c r="AA403" s="17">
        <f t="shared" si="47"/>
        <v>78</v>
      </c>
      <c r="AB403" s="31" t="s">
        <v>375</v>
      </c>
    </row>
    <row r="404" spans="2:28" x14ac:dyDescent="0.3">
      <c r="B404" s="74" t="s">
        <v>843</v>
      </c>
      <c r="C404" s="20" t="str">
        <f t="shared" si="48"/>
        <v>Freight Loco 66/3 Other</v>
      </c>
      <c r="D404" s="21" t="s">
        <v>4</v>
      </c>
      <c r="E404" s="21" t="s">
        <v>29</v>
      </c>
      <c r="F404" s="22" t="s">
        <v>376</v>
      </c>
      <c r="G404" s="21" t="s">
        <v>333</v>
      </c>
      <c r="H404" s="23"/>
      <c r="I404" s="24"/>
      <c r="J404" s="25" t="s">
        <v>31</v>
      </c>
      <c r="K404" s="26">
        <v>0</v>
      </c>
      <c r="L404" s="27" t="s">
        <v>29</v>
      </c>
      <c r="M404" s="25">
        <v>1</v>
      </c>
      <c r="N404" s="43" t="s">
        <v>31</v>
      </c>
      <c r="O404" s="25">
        <f t="shared" si="42"/>
        <v>1</v>
      </c>
      <c r="P404" s="25">
        <f t="shared" si="43"/>
        <v>1</v>
      </c>
      <c r="Q404" s="28">
        <v>127</v>
      </c>
      <c r="R404" s="29">
        <v>6</v>
      </c>
      <c r="S404" s="18">
        <f t="shared" si="44"/>
        <v>21.166666666666668</v>
      </c>
      <c r="T404" s="28">
        <v>3.552</v>
      </c>
      <c r="U404" s="26" t="s">
        <v>31</v>
      </c>
      <c r="V404" s="26" t="s">
        <v>31</v>
      </c>
      <c r="W404" s="17" t="str">
        <f t="shared" si="45"/>
        <v>n/a</v>
      </c>
      <c r="X404" s="30" t="s">
        <v>31</v>
      </c>
      <c r="Y404" s="17" t="str">
        <f t="shared" si="46"/>
        <v>n/a</v>
      </c>
      <c r="Z404" s="17">
        <v>25</v>
      </c>
      <c r="AA404" s="17">
        <f t="shared" si="47"/>
        <v>25</v>
      </c>
      <c r="AB404" s="31" t="s">
        <v>375</v>
      </c>
    </row>
    <row r="405" spans="2:28" ht="24" x14ac:dyDescent="0.3">
      <c r="B405" s="74" t="s">
        <v>843</v>
      </c>
      <c r="C405" s="20" t="str">
        <f t="shared" si="48"/>
        <v>Freight Loco 66/3 Petroleum</v>
      </c>
      <c r="D405" s="21" t="s">
        <v>4</v>
      </c>
      <c r="E405" s="21" t="s">
        <v>29</v>
      </c>
      <c r="F405" s="22" t="s">
        <v>376</v>
      </c>
      <c r="G405" s="21" t="s">
        <v>334</v>
      </c>
      <c r="H405" s="23" t="s">
        <v>377</v>
      </c>
      <c r="I405" s="23"/>
      <c r="J405" s="25" t="s">
        <v>31</v>
      </c>
      <c r="K405" s="26">
        <v>0</v>
      </c>
      <c r="L405" s="27" t="s">
        <v>29</v>
      </c>
      <c r="M405" s="25">
        <v>1</v>
      </c>
      <c r="N405" s="43" t="s">
        <v>31</v>
      </c>
      <c r="O405" s="25">
        <f t="shared" si="42"/>
        <v>1</v>
      </c>
      <c r="P405" s="25">
        <f t="shared" si="43"/>
        <v>1</v>
      </c>
      <c r="Q405" s="28">
        <v>127</v>
      </c>
      <c r="R405" s="29">
        <v>6</v>
      </c>
      <c r="S405" s="18">
        <f t="shared" si="44"/>
        <v>21.166666666666668</v>
      </c>
      <c r="T405" s="28">
        <v>3.552</v>
      </c>
      <c r="U405" s="26" t="s">
        <v>31</v>
      </c>
      <c r="V405" s="26" t="s">
        <v>31</v>
      </c>
      <c r="W405" s="17" t="str">
        <f t="shared" si="45"/>
        <v>n/a</v>
      </c>
      <c r="X405" s="30" t="s">
        <v>31</v>
      </c>
      <c r="Y405" s="17" t="str">
        <f t="shared" si="46"/>
        <v>n/a</v>
      </c>
      <c r="Z405" s="17">
        <v>23</v>
      </c>
      <c r="AA405" s="17">
        <f t="shared" si="47"/>
        <v>23</v>
      </c>
      <c r="AB405" s="31" t="s">
        <v>375</v>
      </c>
    </row>
    <row r="406" spans="2:28" ht="24" x14ac:dyDescent="0.3">
      <c r="B406" s="74" t="s">
        <v>843</v>
      </c>
      <c r="C406" s="20" t="str">
        <f t="shared" si="48"/>
        <v>Freight Loco 66/3 Royal Mail</v>
      </c>
      <c r="D406" s="21" t="s">
        <v>4</v>
      </c>
      <c r="E406" s="21" t="s">
        <v>29</v>
      </c>
      <c r="F406" s="22" t="s">
        <v>376</v>
      </c>
      <c r="G406" s="21" t="s">
        <v>365</v>
      </c>
      <c r="H406" s="23" t="s">
        <v>377</v>
      </c>
      <c r="I406" s="23"/>
      <c r="J406" s="25" t="s">
        <v>31</v>
      </c>
      <c r="K406" s="26">
        <v>0</v>
      </c>
      <c r="L406" s="27" t="s">
        <v>29</v>
      </c>
      <c r="M406" s="25">
        <v>1</v>
      </c>
      <c r="N406" s="43" t="s">
        <v>31</v>
      </c>
      <c r="O406" s="25">
        <f t="shared" si="42"/>
        <v>1</v>
      </c>
      <c r="P406" s="25">
        <f t="shared" si="43"/>
        <v>1</v>
      </c>
      <c r="Q406" s="28">
        <v>127</v>
      </c>
      <c r="R406" s="29">
        <v>6</v>
      </c>
      <c r="S406" s="18">
        <f t="shared" si="44"/>
        <v>21.166666666666668</v>
      </c>
      <c r="T406" s="28">
        <v>3.552</v>
      </c>
      <c r="U406" s="26" t="s">
        <v>31</v>
      </c>
      <c r="V406" s="26" t="s">
        <v>31</v>
      </c>
      <c r="W406" s="17" t="str">
        <f t="shared" si="45"/>
        <v>n/a</v>
      </c>
      <c r="X406" s="30" t="s">
        <v>31</v>
      </c>
      <c r="Y406" s="17" t="str">
        <f t="shared" si="46"/>
        <v>n/a</v>
      </c>
      <c r="Z406" s="17">
        <v>78</v>
      </c>
      <c r="AA406" s="17">
        <f t="shared" si="47"/>
        <v>78</v>
      </c>
      <c r="AB406" s="31" t="s">
        <v>375</v>
      </c>
    </row>
    <row r="407" spans="2:28" x14ac:dyDescent="0.3">
      <c r="B407" s="74" t="s">
        <v>843</v>
      </c>
      <c r="C407" s="20" t="str">
        <f t="shared" si="48"/>
        <v>Freight Loco 66/3 Steel</v>
      </c>
      <c r="D407" s="21" t="s">
        <v>4</v>
      </c>
      <c r="E407" s="21" t="s">
        <v>29</v>
      </c>
      <c r="F407" s="22" t="s">
        <v>376</v>
      </c>
      <c r="G407" s="21" t="s">
        <v>342</v>
      </c>
      <c r="H407" s="23"/>
      <c r="I407" s="24"/>
      <c r="J407" s="25" t="s">
        <v>31</v>
      </c>
      <c r="K407" s="26">
        <v>0</v>
      </c>
      <c r="L407" s="27" t="s">
        <v>29</v>
      </c>
      <c r="M407" s="25">
        <v>1</v>
      </c>
      <c r="N407" s="43" t="s">
        <v>31</v>
      </c>
      <c r="O407" s="25">
        <f t="shared" si="42"/>
        <v>1</v>
      </c>
      <c r="P407" s="25">
        <f t="shared" si="43"/>
        <v>1</v>
      </c>
      <c r="Q407" s="28">
        <v>127</v>
      </c>
      <c r="R407" s="29">
        <v>6</v>
      </c>
      <c r="S407" s="18">
        <f t="shared" si="44"/>
        <v>21.166666666666668</v>
      </c>
      <c r="T407" s="28">
        <v>3.552</v>
      </c>
      <c r="U407" s="26" t="s">
        <v>31</v>
      </c>
      <c r="V407" s="26" t="s">
        <v>31</v>
      </c>
      <c r="W407" s="17" t="str">
        <f t="shared" si="45"/>
        <v>n/a</v>
      </c>
      <c r="X407" s="30" t="s">
        <v>31</v>
      </c>
      <c r="Y407" s="17" t="str">
        <f t="shared" si="46"/>
        <v>n/a</v>
      </c>
      <c r="Z407" s="17">
        <v>25</v>
      </c>
      <c r="AA407" s="17">
        <f t="shared" si="47"/>
        <v>25</v>
      </c>
      <c r="AB407" s="31" t="s">
        <v>375</v>
      </c>
    </row>
    <row r="408" spans="2:28" x14ac:dyDescent="0.3">
      <c r="B408" s="74" t="s">
        <v>843</v>
      </c>
      <c r="C408" s="20" t="str">
        <f t="shared" si="48"/>
        <v>Freight Loco 66/4 Biomass</v>
      </c>
      <c r="D408" s="21" t="s">
        <v>4</v>
      </c>
      <c r="E408" s="21" t="s">
        <v>29</v>
      </c>
      <c r="F408" s="22" t="s">
        <v>378</v>
      </c>
      <c r="G408" s="21" t="s">
        <v>351</v>
      </c>
      <c r="H408" s="23"/>
      <c r="I408" s="24"/>
      <c r="J408" s="25" t="s">
        <v>31</v>
      </c>
      <c r="K408" s="26">
        <v>0</v>
      </c>
      <c r="L408" s="27" t="s">
        <v>29</v>
      </c>
      <c r="M408" s="25">
        <v>1</v>
      </c>
      <c r="N408" s="43" t="s">
        <v>31</v>
      </c>
      <c r="O408" s="25">
        <f t="shared" si="42"/>
        <v>1</v>
      </c>
      <c r="P408" s="25">
        <f t="shared" si="43"/>
        <v>1</v>
      </c>
      <c r="Q408" s="28">
        <v>127</v>
      </c>
      <c r="R408" s="29">
        <v>6</v>
      </c>
      <c r="S408" s="18">
        <f t="shared" si="44"/>
        <v>21.166666666666668</v>
      </c>
      <c r="T408" s="28">
        <v>3.552</v>
      </c>
      <c r="U408" s="26" t="s">
        <v>31</v>
      </c>
      <c r="V408" s="26" t="s">
        <v>31</v>
      </c>
      <c r="W408" s="17" t="str">
        <f t="shared" si="45"/>
        <v>n/a</v>
      </c>
      <c r="X408" s="30" t="s">
        <v>31</v>
      </c>
      <c r="Y408" s="17" t="str">
        <f t="shared" si="46"/>
        <v>n/a</v>
      </c>
      <c r="Z408" s="17">
        <v>34</v>
      </c>
      <c r="AA408" s="17">
        <f t="shared" si="47"/>
        <v>34</v>
      </c>
      <c r="AB408" s="31" t="s">
        <v>375</v>
      </c>
    </row>
    <row r="409" spans="2:28" x14ac:dyDescent="0.3">
      <c r="B409" s="74" t="s">
        <v>843</v>
      </c>
      <c r="C409" s="20" t="str">
        <f t="shared" si="48"/>
        <v>Freight Loco 66/4 Chemicals</v>
      </c>
      <c r="D409" s="21" t="s">
        <v>4</v>
      </c>
      <c r="E409" s="21" t="s">
        <v>29</v>
      </c>
      <c r="F409" s="22" t="s">
        <v>378</v>
      </c>
      <c r="G409" s="21" t="s">
        <v>329</v>
      </c>
      <c r="H409" s="23"/>
      <c r="I409" s="24"/>
      <c r="J409" s="25" t="s">
        <v>31</v>
      </c>
      <c r="K409" s="26">
        <v>0</v>
      </c>
      <c r="L409" s="27" t="s">
        <v>29</v>
      </c>
      <c r="M409" s="25">
        <v>1</v>
      </c>
      <c r="N409" s="43" t="s">
        <v>31</v>
      </c>
      <c r="O409" s="25">
        <f t="shared" si="42"/>
        <v>1</v>
      </c>
      <c r="P409" s="25">
        <f t="shared" si="43"/>
        <v>1</v>
      </c>
      <c r="Q409" s="28">
        <v>127</v>
      </c>
      <c r="R409" s="29">
        <v>6</v>
      </c>
      <c r="S409" s="18">
        <f t="shared" si="44"/>
        <v>21.166666666666668</v>
      </c>
      <c r="T409" s="28">
        <v>3.552</v>
      </c>
      <c r="U409" s="26" t="s">
        <v>31</v>
      </c>
      <c r="V409" s="26" t="s">
        <v>31</v>
      </c>
      <c r="W409" s="17" t="str">
        <f t="shared" si="45"/>
        <v>n/a</v>
      </c>
      <c r="X409" s="30" t="s">
        <v>31</v>
      </c>
      <c r="Y409" s="17" t="str">
        <f t="shared" si="46"/>
        <v>n/a</v>
      </c>
      <c r="Z409" s="17">
        <v>16</v>
      </c>
      <c r="AA409" s="17">
        <f t="shared" si="47"/>
        <v>16</v>
      </c>
      <c r="AB409" s="31" t="s">
        <v>375</v>
      </c>
    </row>
    <row r="410" spans="2:28" x14ac:dyDescent="0.3">
      <c r="B410" s="74" t="s">
        <v>843</v>
      </c>
      <c r="C410" s="20" t="str">
        <f t="shared" si="48"/>
        <v>Freight Loco 66/4 Coal ESI</v>
      </c>
      <c r="D410" s="21" t="s">
        <v>4</v>
      </c>
      <c r="E410" s="21" t="s">
        <v>29</v>
      </c>
      <c r="F410" s="22" t="s">
        <v>378</v>
      </c>
      <c r="G410" s="21" t="s">
        <v>336</v>
      </c>
      <c r="H410" s="23"/>
      <c r="I410" s="24"/>
      <c r="J410" s="25" t="s">
        <v>31</v>
      </c>
      <c r="K410" s="26">
        <v>0</v>
      </c>
      <c r="L410" s="27" t="s">
        <v>29</v>
      </c>
      <c r="M410" s="25">
        <v>1</v>
      </c>
      <c r="N410" s="43" t="s">
        <v>31</v>
      </c>
      <c r="O410" s="25">
        <f t="shared" si="42"/>
        <v>1</v>
      </c>
      <c r="P410" s="25">
        <f t="shared" si="43"/>
        <v>1</v>
      </c>
      <c r="Q410" s="28">
        <v>127</v>
      </c>
      <c r="R410" s="29">
        <v>6</v>
      </c>
      <c r="S410" s="18">
        <f t="shared" si="44"/>
        <v>21.166666666666668</v>
      </c>
      <c r="T410" s="28">
        <v>3.552</v>
      </c>
      <c r="U410" s="26" t="s">
        <v>31</v>
      </c>
      <c r="V410" s="26" t="s">
        <v>31</v>
      </c>
      <c r="W410" s="17" t="str">
        <f t="shared" si="45"/>
        <v>n/a</v>
      </c>
      <c r="X410" s="30" t="s">
        <v>31</v>
      </c>
      <c r="Y410" s="17" t="str">
        <f t="shared" si="46"/>
        <v>n/a</v>
      </c>
      <c r="Z410" s="17">
        <v>24</v>
      </c>
      <c r="AA410" s="17">
        <f t="shared" si="47"/>
        <v>24</v>
      </c>
      <c r="AB410" s="31" t="s">
        <v>375</v>
      </c>
    </row>
    <row r="411" spans="2:28" x14ac:dyDescent="0.3">
      <c r="B411" s="74" t="s">
        <v>843</v>
      </c>
      <c r="C411" s="20" t="str">
        <f t="shared" si="48"/>
        <v>Freight Loco 66/4 Coal Other</v>
      </c>
      <c r="D411" s="21" t="s">
        <v>4</v>
      </c>
      <c r="E411" s="21" t="s">
        <v>29</v>
      </c>
      <c r="F411" s="22" t="s">
        <v>378</v>
      </c>
      <c r="G411" s="21" t="s">
        <v>358</v>
      </c>
      <c r="H411" s="23"/>
      <c r="I411" s="24"/>
      <c r="J411" s="25" t="s">
        <v>31</v>
      </c>
      <c r="K411" s="26">
        <v>0</v>
      </c>
      <c r="L411" s="27" t="s">
        <v>29</v>
      </c>
      <c r="M411" s="25">
        <v>1</v>
      </c>
      <c r="N411" s="43" t="s">
        <v>31</v>
      </c>
      <c r="O411" s="25">
        <f t="shared" si="42"/>
        <v>1</v>
      </c>
      <c r="P411" s="25">
        <f t="shared" si="43"/>
        <v>1</v>
      </c>
      <c r="Q411" s="28">
        <v>127</v>
      </c>
      <c r="R411" s="29">
        <v>6</v>
      </c>
      <c r="S411" s="18">
        <f t="shared" si="44"/>
        <v>21.166666666666668</v>
      </c>
      <c r="T411" s="28">
        <v>3.552</v>
      </c>
      <c r="U411" s="26" t="s">
        <v>31</v>
      </c>
      <c r="V411" s="26" t="s">
        <v>31</v>
      </c>
      <c r="W411" s="17" t="str">
        <f t="shared" si="45"/>
        <v>n/a</v>
      </c>
      <c r="X411" s="30" t="s">
        <v>31</v>
      </c>
      <c r="Y411" s="17" t="str">
        <f t="shared" si="46"/>
        <v>n/a</v>
      </c>
      <c r="Z411" s="17">
        <v>25</v>
      </c>
      <c r="AA411" s="17">
        <f t="shared" si="47"/>
        <v>25</v>
      </c>
      <c r="AB411" s="31" t="s">
        <v>375</v>
      </c>
    </row>
    <row r="412" spans="2:28" x14ac:dyDescent="0.3">
      <c r="B412" s="74" t="s">
        <v>843</v>
      </c>
      <c r="C412" s="20" t="str">
        <f t="shared" si="48"/>
        <v>Freight Loco 66/4 Construction Materials</v>
      </c>
      <c r="D412" s="21" t="s">
        <v>4</v>
      </c>
      <c r="E412" s="21" t="s">
        <v>29</v>
      </c>
      <c r="F412" s="22" t="s">
        <v>378</v>
      </c>
      <c r="G412" s="21" t="s">
        <v>331</v>
      </c>
      <c r="H412" s="23"/>
      <c r="I412" s="24"/>
      <c r="J412" s="25" t="s">
        <v>31</v>
      </c>
      <c r="K412" s="26">
        <v>0</v>
      </c>
      <c r="L412" s="27" t="s">
        <v>29</v>
      </c>
      <c r="M412" s="25">
        <v>1</v>
      </c>
      <c r="N412" s="43" t="s">
        <v>31</v>
      </c>
      <c r="O412" s="25">
        <f t="shared" si="42"/>
        <v>1</v>
      </c>
      <c r="P412" s="25">
        <f t="shared" si="43"/>
        <v>1</v>
      </c>
      <c r="Q412" s="28">
        <v>127</v>
      </c>
      <c r="R412" s="29">
        <v>6</v>
      </c>
      <c r="S412" s="18">
        <f t="shared" si="44"/>
        <v>21.166666666666668</v>
      </c>
      <c r="T412" s="28">
        <v>3.552</v>
      </c>
      <c r="U412" s="26" t="s">
        <v>31</v>
      </c>
      <c r="V412" s="26" t="s">
        <v>31</v>
      </c>
      <c r="W412" s="17" t="str">
        <f t="shared" si="45"/>
        <v>n/a</v>
      </c>
      <c r="X412" s="30" t="s">
        <v>31</v>
      </c>
      <c r="Y412" s="17" t="str">
        <f t="shared" si="46"/>
        <v>n/a</v>
      </c>
      <c r="Z412" s="17">
        <v>29</v>
      </c>
      <c r="AA412" s="17">
        <f t="shared" si="47"/>
        <v>29</v>
      </c>
      <c r="AB412" s="31" t="s">
        <v>375</v>
      </c>
    </row>
    <row r="413" spans="2:28" x14ac:dyDescent="0.3">
      <c r="B413" s="74" t="s">
        <v>843</v>
      </c>
      <c r="C413" s="20" t="str">
        <f t="shared" si="48"/>
        <v>Freight Loco 66/4 Domestic Automotive</v>
      </c>
      <c r="D413" s="21" t="s">
        <v>4</v>
      </c>
      <c r="E413" s="21" t="s">
        <v>29</v>
      </c>
      <c r="F413" s="22" t="s">
        <v>378</v>
      </c>
      <c r="G413" s="21" t="s">
        <v>348</v>
      </c>
      <c r="H413" s="23"/>
      <c r="I413" s="24"/>
      <c r="J413" s="25" t="s">
        <v>31</v>
      </c>
      <c r="K413" s="26">
        <v>0</v>
      </c>
      <c r="L413" s="27" t="s">
        <v>29</v>
      </c>
      <c r="M413" s="25">
        <v>1</v>
      </c>
      <c r="N413" s="43" t="s">
        <v>31</v>
      </c>
      <c r="O413" s="25">
        <f t="shared" si="42"/>
        <v>1</v>
      </c>
      <c r="P413" s="25">
        <f t="shared" si="43"/>
        <v>1</v>
      </c>
      <c r="Q413" s="28">
        <v>127</v>
      </c>
      <c r="R413" s="29">
        <v>6</v>
      </c>
      <c r="S413" s="18">
        <f t="shared" si="44"/>
        <v>21.166666666666668</v>
      </c>
      <c r="T413" s="28">
        <v>3.552</v>
      </c>
      <c r="U413" s="26" t="s">
        <v>31</v>
      </c>
      <c r="V413" s="26" t="s">
        <v>31</v>
      </c>
      <c r="W413" s="17" t="str">
        <f t="shared" si="45"/>
        <v>n/a</v>
      </c>
      <c r="X413" s="30" t="s">
        <v>31</v>
      </c>
      <c r="Y413" s="17" t="str">
        <f t="shared" si="46"/>
        <v>n/a</v>
      </c>
      <c r="Z413" s="17">
        <v>25</v>
      </c>
      <c r="AA413" s="17">
        <f t="shared" si="47"/>
        <v>25</v>
      </c>
      <c r="AB413" s="31" t="s">
        <v>375</v>
      </c>
    </row>
    <row r="414" spans="2:28" x14ac:dyDescent="0.3">
      <c r="B414" s="74" t="s">
        <v>843</v>
      </c>
      <c r="C414" s="20" t="str">
        <f t="shared" si="48"/>
        <v>Freight Loco 66/4 Domestic Intermodal</v>
      </c>
      <c r="D414" s="21" t="s">
        <v>4</v>
      </c>
      <c r="E414" s="21" t="s">
        <v>29</v>
      </c>
      <c r="F414" s="22" t="s">
        <v>378</v>
      </c>
      <c r="G414" s="21" t="s">
        <v>332</v>
      </c>
      <c r="H414" s="23"/>
      <c r="I414" s="24"/>
      <c r="J414" s="25" t="s">
        <v>31</v>
      </c>
      <c r="K414" s="26">
        <v>0</v>
      </c>
      <c r="L414" s="27" t="s">
        <v>29</v>
      </c>
      <c r="M414" s="25">
        <v>1</v>
      </c>
      <c r="N414" s="43" t="s">
        <v>31</v>
      </c>
      <c r="O414" s="25">
        <f t="shared" si="42"/>
        <v>1</v>
      </c>
      <c r="P414" s="25">
        <f t="shared" si="43"/>
        <v>1</v>
      </c>
      <c r="Q414" s="28">
        <v>127</v>
      </c>
      <c r="R414" s="29">
        <v>6</v>
      </c>
      <c r="S414" s="18">
        <f t="shared" si="44"/>
        <v>21.166666666666668</v>
      </c>
      <c r="T414" s="28">
        <v>3.552</v>
      </c>
      <c r="U414" s="26" t="s">
        <v>31</v>
      </c>
      <c r="V414" s="26" t="s">
        <v>31</v>
      </c>
      <c r="W414" s="17" t="str">
        <f t="shared" si="45"/>
        <v>n/a</v>
      </c>
      <c r="X414" s="30" t="s">
        <v>31</v>
      </c>
      <c r="Y414" s="17" t="str">
        <f t="shared" si="46"/>
        <v>n/a</v>
      </c>
      <c r="Z414" s="17">
        <v>33</v>
      </c>
      <c r="AA414" s="17">
        <f t="shared" si="47"/>
        <v>33</v>
      </c>
      <c r="AB414" s="31" t="s">
        <v>375</v>
      </c>
    </row>
    <row r="415" spans="2:28" x14ac:dyDescent="0.3">
      <c r="B415" s="74" t="s">
        <v>843</v>
      </c>
      <c r="C415" s="20" t="str">
        <f t="shared" si="48"/>
        <v>Freight Loco 66/4 Domestic Waste</v>
      </c>
      <c r="D415" s="21" t="s">
        <v>4</v>
      </c>
      <c r="E415" s="21" t="s">
        <v>29</v>
      </c>
      <c r="F415" s="22" t="s">
        <v>378</v>
      </c>
      <c r="G415" s="21" t="s">
        <v>354</v>
      </c>
      <c r="H415" s="23"/>
      <c r="I415" s="24"/>
      <c r="J415" s="25" t="s">
        <v>31</v>
      </c>
      <c r="K415" s="26">
        <v>0</v>
      </c>
      <c r="L415" s="27" t="s">
        <v>29</v>
      </c>
      <c r="M415" s="25">
        <v>1</v>
      </c>
      <c r="N415" s="43" t="s">
        <v>31</v>
      </c>
      <c r="O415" s="25">
        <f t="shared" si="42"/>
        <v>1</v>
      </c>
      <c r="P415" s="25">
        <f t="shared" si="43"/>
        <v>1</v>
      </c>
      <c r="Q415" s="28">
        <v>127</v>
      </c>
      <c r="R415" s="29">
        <v>6</v>
      </c>
      <c r="S415" s="18">
        <f t="shared" si="44"/>
        <v>21.166666666666668</v>
      </c>
      <c r="T415" s="28">
        <v>3.552</v>
      </c>
      <c r="U415" s="26" t="s">
        <v>31</v>
      </c>
      <c r="V415" s="26" t="s">
        <v>31</v>
      </c>
      <c r="W415" s="17" t="str">
        <f t="shared" si="45"/>
        <v>n/a</v>
      </c>
      <c r="X415" s="30" t="s">
        <v>31</v>
      </c>
      <c r="Y415" s="17" t="str">
        <f t="shared" si="46"/>
        <v>n/a</v>
      </c>
      <c r="Z415" s="17">
        <v>24</v>
      </c>
      <c r="AA415" s="17">
        <f t="shared" si="47"/>
        <v>24</v>
      </c>
      <c r="AB415" s="31" t="s">
        <v>375</v>
      </c>
    </row>
    <row r="416" spans="2:28" x14ac:dyDescent="0.3">
      <c r="B416" s="74" t="s">
        <v>843</v>
      </c>
      <c r="C416" s="20" t="str">
        <f t="shared" si="48"/>
        <v>Freight Loco 66/4 Enterprise</v>
      </c>
      <c r="D416" s="21" t="s">
        <v>4</v>
      </c>
      <c r="E416" s="21" t="s">
        <v>29</v>
      </c>
      <c r="F416" s="22" t="s">
        <v>378</v>
      </c>
      <c r="G416" s="21" t="s">
        <v>338</v>
      </c>
      <c r="H416" s="23"/>
      <c r="I416" s="24"/>
      <c r="J416" s="25" t="s">
        <v>31</v>
      </c>
      <c r="K416" s="26">
        <v>0</v>
      </c>
      <c r="L416" s="27" t="s">
        <v>29</v>
      </c>
      <c r="M416" s="25">
        <v>1</v>
      </c>
      <c r="N416" s="43" t="s">
        <v>31</v>
      </c>
      <c r="O416" s="25">
        <f t="shared" si="42"/>
        <v>1</v>
      </c>
      <c r="P416" s="25">
        <f t="shared" si="43"/>
        <v>1</v>
      </c>
      <c r="Q416" s="28">
        <v>127</v>
      </c>
      <c r="R416" s="29">
        <v>6</v>
      </c>
      <c r="S416" s="18">
        <f t="shared" si="44"/>
        <v>21.166666666666668</v>
      </c>
      <c r="T416" s="28">
        <v>3.552</v>
      </c>
      <c r="U416" s="26" t="s">
        <v>31</v>
      </c>
      <c r="V416" s="26" t="s">
        <v>31</v>
      </c>
      <c r="W416" s="17" t="str">
        <f t="shared" si="45"/>
        <v>n/a</v>
      </c>
      <c r="X416" s="30" t="s">
        <v>31</v>
      </c>
      <c r="Y416" s="17" t="str">
        <f t="shared" si="46"/>
        <v>n/a</v>
      </c>
      <c r="Z416" s="17">
        <v>27</v>
      </c>
      <c r="AA416" s="17">
        <f t="shared" si="47"/>
        <v>27</v>
      </c>
      <c r="AB416" s="31" t="s">
        <v>375</v>
      </c>
    </row>
    <row r="417" spans="2:28" x14ac:dyDescent="0.3">
      <c r="B417" s="74" t="s">
        <v>843</v>
      </c>
      <c r="C417" s="20" t="str">
        <f t="shared" si="48"/>
        <v>Freight Loco 66/4 European Conventional</v>
      </c>
      <c r="D417" s="21" t="s">
        <v>4</v>
      </c>
      <c r="E417" s="21" t="s">
        <v>29</v>
      </c>
      <c r="F417" s="22" t="s">
        <v>378</v>
      </c>
      <c r="G417" s="21" t="s">
        <v>363</v>
      </c>
      <c r="H417" s="23"/>
      <c r="I417" s="24"/>
      <c r="J417" s="25" t="s">
        <v>31</v>
      </c>
      <c r="K417" s="26">
        <v>0</v>
      </c>
      <c r="L417" s="27" t="s">
        <v>29</v>
      </c>
      <c r="M417" s="25">
        <v>1</v>
      </c>
      <c r="N417" s="43" t="s">
        <v>31</v>
      </c>
      <c r="O417" s="25">
        <f t="shared" si="42"/>
        <v>1</v>
      </c>
      <c r="P417" s="25">
        <f t="shared" si="43"/>
        <v>1</v>
      </c>
      <c r="Q417" s="28">
        <v>127</v>
      </c>
      <c r="R417" s="29">
        <v>6</v>
      </c>
      <c r="S417" s="18">
        <f t="shared" si="44"/>
        <v>21.166666666666668</v>
      </c>
      <c r="T417" s="28">
        <v>3.552</v>
      </c>
      <c r="U417" s="26" t="s">
        <v>31</v>
      </c>
      <c r="V417" s="26" t="s">
        <v>31</v>
      </c>
      <c r="W417" s="17" t="str">
        <f t="shared" si="45"/>
        <v>n/a</v>
      </c>
      <c r="X417" s="30" t="s">
        <v>31</v>
      </c>
      <c r="Y417" s="17" t="str">
        <f t="shared" si="46"/>
        <v>n/a</v>
      </c>
      <c r="Z417" s="17">
        <v>31</v>
      </c>
      <c r="AA417" s="17">
        <f t="shared" si="47"/>
        <v>31</v>
      </c>
      <c r="AB417" s="31" t="s">
        <v>375</v>
      </c>
    </row>
    <row r="418" spans="2:28" x14ac:dyDescent="0.3">
      <c r="B418" s="74" t="s">
        <v>843</v>
      </c>
      <c r="C418" s="20" t="str">
        <f t="shared" si="48"/>
        <v>Freight Loco 66/4 European Intermodal</v>
      </c>
      <c r="D418" s="21" t="s">
        <v>4</v>
      </c>
      <c r="E418" s="21" t="s">
        <v>29</v>
      </c>
      <c r="F418" s="22" t="s">
        <v>378</v>
      </c>
      <c r="G418" s="21" t="s">
        <v>349</v>
      </c>
      <c r="H418" s="23"/>
      <c r="I418" s="24"/>
      <c r="J418" s="25" t="s">
        <v>31</v>
      </c>
      <c r="K418" s="26">
        <v>0</v>
      </c>
      <c r="L418" s="27" t="s">
        <v>29</v>
      </c>
      <c r="M418" s="25">
        <v>1</v>
      </c>
      <c r="N418" s="43" t="s">
        <v>31</v>
      </c>
      <c r="O418" s="25">
        <f t="shared" si="42"/>
        <v>1</v>
      </c>
      <c r="P418" s="25">
        <f t="shared" si="43"/>
        <v>1</v>
      </c>
      <c r="Q418" s="28">
        <v>127</v>
      </c>
      <c r="R418" s="29">
        <v>6</v>
      </c>
      <c r="S418" s="18">
        <f t="shared" si="44"/>
        <v>21.166666666666668</v>
      </c>
      <c r="T418" s="28">
        <v>3.552</v>
      </c>
      <c r="U418" s="26" t="s">
        <v>31</v>
      </c>
      <c r="V418" s="26" t="s">
        <v>31</v>
      </c>
      <c r="W418" s="17" t="str">
        <f t="shared" si="45"/>
        <v>n/a</v>
      </c>
      <c r="X418" s="30" t="s">
        <v>31</v>
      </c>
      <c r="Y418" s="17" t="str">
        <f t="shared" si="46"/>
        <v>n/a</v>
      </c>
      <c r="Z418" s="17">
        <v>38</v>
      </c>
      <c r="AA418" s="17">
        <f t="shared" si="47"/>
        <v>38</v>
      </c>
      <c r="AB418" s="31" t="s">
        <v>375</v>
      </c>
    </row>
    <row r="419" spans="2:28" x14ac:dyDescent="0.3">
      <c r="B419" s="74" t="s">
        <v>843</v>
      </c>
      <c r="C419" s="20" t="str">
        <f t="shared" si="48"/>
        <v>Freight Loco 66/4 Industrial Minerals</v>
      </c>
      <c r="D419" s="21" t="s">
        <v>4</v>
      </c>
      <c r="E419" s="21" t="s">
        <v>29</v>
      </c>
      <c r="F419" s="22" t="s">
        <v>378</v>
      </c>
      <c r="G419" s="21" t="s">
        <v>364</v>
      </c>
      <c r="H419" s="23"/>
      <c r="I419" s="24"/>
      <c r="J419" s="25" t="s">
        <v>31</v>
      </c>
      <c r="K419" s="26">
        <v>0</v>
      </c>
      <c r="L419" s="27" t="s">
        <v>29</v>
      </c>
      <c r="M419" s="25">
        <v>1</v>
      </c>
      <c r="N419" s="43" t="s">
        <v>31</v>
      </c>
      <c r="O419" s="25">
        <f t="shared" si="42"/>
        <v>1</v>
      </c>
      <c r="P419" s="25">
        <f t="shared" si="43"/>
        <v>1</v>
      </c>
      <c r="Q419" s="28">
        <v>127</v>
      </c>
      <c r="R419" s="29">
        <v>6</v>
      </c>
      <c r="S419" s="18">
        <f t="shared" si="44"/>
        <v>21.166666666666668</v>
      </c>
      <c r="T419" s="28">
        <v>3.552</v>
      </c>
      <c r="U419" s="26" t="s">
        <v>31</v>
      </c>
      <c r="V419" s="26" t="s">
        <v>31</v>
      </c>
      <c r="W419" s="17" t="str">
        <f t="shared" si="45"/>
        <v>n/a</v>
      </c>
      <c r="X419" s="30" t="s">
        <v>31</v>
      </c>
      <c r="Y419" s="17" t="str">
        <f t="shared" si="46"/>
        <v>n/a</v>
      </c>
      <c r="Z419" s="17">
        <v>18</v>
      </c>
      <c r="AA419" s="17">
        <f t="shared" si="47"/>
        <v>18</v>
      </c>
      <c r="AB419" s="31" t="s">
        <v>375</v>
      </c>
    </row>
    <row r="420" spans="2:28" x14ac:dyDescent="0.3">
      <c r="B420" s="74" t="s">
        <v>843</v>
      </c>
      <c r="C420" s="20" t="str">
        <f t="shared" si="48"/>
        <v>Freight Loco 66/4 Iron Ore</v>
      </c>
      <c r="D420" s="21" t="s">
        <v>4</v>
      </c>
      <c r="E420" s="21" t="s">
        <v>29</v>
      </c>
      <c r="F420" s="22" t="s">
        <v>378</v>
      </c>
      <c r="G420" s="21" t="s">
        <v>357</v>
      </c>
      <c r="H420" s="23"/>
      <c r="I420" s="24"/>
      <c r="J420" s="25" t="s">
        <v>31</v>
      </c>
      <c r="K420" s="26">
        <v>0</v>
      </c>
      <c r="L420" s="27" t="s">
        <v>29</v>
      </c>
      <c r="M420" s="25">
        <v>1</v>
      </c>
      <c r="N420" s="43" t="s">
        <v>31</v>
      </c>
      <c r="O420" s="25">
        <f t="shared" si="42"/>
        <v>1</v>
      </c>
      <c r="P420" s="25">
        <f t="shared" si="43"/>
        <v>1</v>
      </c>
      <c r="Q420" s="28">
        <v>127</v>
      </c>
      <c r="R420" s="29">
        <v>6</v>
      </c>
      <c r="S420" s="18">
        <f t="shared" si="44"/>
        <v>21.166666666666668</v>
      </c>
      <c r="T420" s="28">
        <v>3.552</v>
      </c>
      <c r="U420" s="26" t="s">
        <v>31</v>
      </c>
      <c r="V420" s="26" t="s">
        <v>31</v>
      </c>
      <c r="W420" s="17" t="str">
        <f t="shared" si="45"/>
        <v>n/a</v>
      </c>
      <c r="X420" s="30" t="s">
        <v>31</v>
      </c>
      <c r="Y420" s="17" t="str">
        <f t="shared" si="46"/>
        <v>n/a</v>
      </c>
      <c r="Z420" s="17">
        <v>25</v>
      </c>
      <c r="AA420" s="17">
        <f t="shared" si="47"/>
        <v>25</v>
      </c>
      <c r="AB420" s="31" t="s">
        <v>375</v>
      </c>
    </row>
    <row r="421" spans="2:28" x14ac:dyDescent="0.3">
      <c r="B421" s="74" t="s">
        <v>843</v>
      </c>
      <c r="C421" s="20" t="str">
        <f t="shared" si="48"/>
        <v>Freight Loco 66/4 Other</v>
      </c>
      <c r="D421" s="21" t="s">
        <v>4</v>
      </c>
      <c r="E421" s="21" t="s">
        <v>29</v>
      </c>
      <c r="F421" s="22" t="s">
        <v>378</v>
      </c>
      <c r="G421" s="21" t="s">
        <v>333</v>
      </c>
      <c r="H421" s="23"/>
      <c r="I421" s="24"/>
      <c r="J421" s="25" t="s">
        <v>31</v>
      </c>
      <c r="K421" s="26">
        <v>0</v>
      </c>
      <c r="L421" s="27" t="s">
        <v>29</v>
      </c>
      <c r="M421" s="25">
        <v>1</v>
      </c>
      <c r="N421" s="43" t="s">
        <v>31</v>
      </c>
      <c r="O421" s="25">
        <f t="shared" si="42"/>
        <v>1</v>
      </c>
      <c r="P421" s="25">
        <f t="shared" si="43"/>
        <v>1</v>
      </c>
      <c r="Q421" s="28">
        <v>127</v>
      </c>
      <c r="R421" s="29">
        <v>6</v>
      </c>
      <c r="S421" s="18">
        <f t="shared" si="44"/>
        <v>21.166666666666668</v>
      </c>
      <c r="T421" s="28">
        <v>3.552</v>
      </c>
      <c r="U421" s="26" t="s">
        <v>31</v>
      </c>
      <c r="V421" s="26" t="s">
        <v>31</v>
      </c>
      <c r="W421" s="17" t="str">
        <f t="shared" si="45"/>
        <v>n/a</v>
      </c>
      <c r="X421" s="30" t="s">
        <v>31</v>
      </c>
      <c r="Y421" s="17" t="str">
        <f t="shared" si="46"/>
        <v>n/a</v>
      </c>
      <c r="Z421" s="17">
        <v>25</v>
      </c>
      <c r="AA421" s="17">
        <f t="shared" si="47"/>
        <v>25</v>
      </c>
      <c r="AB421" s="31" t="s">
        <v>375</v>
      </c>
    </row>
    <row r="422" spans="2:28" x14ac:dyDescent="0.3">
      <c r="B422" s="74" t="s">
        <v>843</v>
      </c>
      <c r="C422" s="20" t="str">
        <f t="shared" si="48"/>
        <v>Freight Loco 66/4 Petroleum</v>
      </c>
      <c r="D422" s="21" t="s">
        <v>4</v>
      </c>
      <c r="E422" s="21" t="s">
        <v>29</v>
      </c>
      <c r="F422" s="22" t="s">
        <v>378</v>
      </c>
      <c r="G422" s="21" t="s">
        <v>334</v>
      </c>
      <c r="H422" s="23"/>
      <c r="I422" s="24"/>
      <c r="J422" s="25" t="s">
        <v>31</v>
      </c>
      <c r="K422" s="26">
        <v>0</v>
      </c>
      <c r="L422" s="27" t="s">
        <v>29</v>
      </c>
      <c r="M422" s="25">
        <v>1</v>
      </c>
      <c r="N422" s="43" t="s">
        <v>31</v>
      </c>
      <c r="O422" s="25">
        <f t="shared" si="42"/>
        <v>1</v>
      </c>
      <c r="P422" s="25">
        <f t="shared" si="43"/>
        <v>1</v>
      </c>
      <c r="Q422" s="28">
        <v>127</v>
      </c>
      <c r="R422" s="29">
        <v>6</v>
      </c>
      <c r="S422" s="18">
        <f t="shared" si="44"/>
        <v>21.166666666666668</v>
      </c>
      <c r="T422" s="28">
        <v>3.552</v>
      </c>
      <c r="U422" s="26" t="s">
        <v>31</v>
      </c>
      <c r="V422" s="26" t="s">
        <v>31</v>
      </c>
      <c r="W422" s="17" t="str">
        <f t="shared" si="45"/>
        <v>n/a</v>
      </c>
      <c r="X422" s="30" t="s">
        <v>31</v>
      </c>
      <c r="Y422" s="17" t="str">
        <f t="shared" si="46"/>
        <v>n/a</v>
      </c>
      <c r="Z422" s="17">
        <v>23</v>
      </c>
      <c r="AA422" s="17">
        <f t="shared" si="47"/>
        <v>23</v>
      </c>
      <c r="AB422" s="31" t="s">
        <v>375</v>
      </c>
    </row>
    <row r="423" spans="2:28" x14ac:dyDescent="0.3">
      <c r="B423" s="74" t="s">
        <v>843</v>
      </c>
      <c r="C423" s="20" t="str">
        <f t="shared" si="48"/>
        <v>Freight Loco 66/4 Steel</v>
      </c>
      <c r="D423" s="21" t="s">
        <v>4</v>
      </c>
      <c r="E423" s="21" t="s">
        <v>29</v>
      </c>
      <c r="F423" s="22" t="s">
        <v>378</v>
      </c>
      <c r="G423" s="21" t="s">
        <v>342</v>
      </c>
      <c r="H423" s="23"/>
      <c r="I423" s="24"/>
      <c r="J423" s="25" t="s">
        <v>31</v>
      </c>
      <c r="K423" s="26">
        <v>0</v>
      </c>
      <c r="L423" s="27" t="s">
        <v>29</v>
      </c>
      <c r="M423" s="25">
        <v>1</v>
      </c>
      <c r="N423" s="43" t="s">
        <v>31</v>
      </c>
      <c r="O423" s="25">
        <f t="shared" si="42"/>
        <v>1</v>
      </c>
      <c r="P423" s="25">
        <f t="shared" si="43"/>
        <v>1</v>
      </c>
      <c r="Q423" s="28">
        <v>127</v>
      </c>
      <c r="R423" s="29">
        <v>6</v>
      </c>
      <c r="S423" s="18">
        <f t="shared" si="44"/>
        <v>21.166666666666668</v>
      </c>
      <c r="T423" s="28">
        <v>3.552</v>
      </c>
      <c r="U423" s="26" t="s">
        <v>31</v>
      </c>
      <c r="V423" s="26" t="s">
        <v>31</v>
      </c>
      <c r="W423" s="17" t="str">
        <f t="shared" si="45"/>
        <v>n/a</v>
      </c>
      <c r="X423" s="30" t="s">
        <v>31</v>
      </c>
      <c r="Y423" s="17" t="str">
        <f t="shared" si="46"/>
        <v>n/a</v>
      </c>
      <c r="Z423" s="17">
        <v>25</v>
      </c>
      <c r="AA423" s="17">
        <f t="shared" si="47"/>
        <v>25</v>
      </c>
      <c r="AB423" s="31" t="s">
        <v>375</v>
      </c>
    </row>
    <row r="424" spans="2:28" x14ac:dyDescent="0.3">
      <c r="B424" s="74" t="s">
        <v>843</v>
      </c>
      <c r="C424" s="20" t="str">
        <f t="shared" si="48"/>
        <v>Freight Loco 66/5 Biomass</v>
      </c>
      <c r="D424" s="21" t="s">
        <v>4</v>
      </c>
      <c r="E424" s="21" t="s">
        <v>29</v>
      </c>
      <c r="F424" s="22" t="s">
        <v>379</v>
      </c>
      <c r="G424" s="21" t="s">
        <v>351</v>
      </c>
      <c r="H424" s="23"/>
      <c r="I424" s="24"/>
      <c r="J424" s="25" t="s">
        <v>31</v>
      </c>
      <c r="K424" s="26">
        <v>0</v>
      </c>
      <c r="L424" s="27" t="s">
        <v>29</v>
      </c>
      <c r="M424" s="25">
        <v>1</v>
      </c>
      <c r="N424" s="43" t="s">
        <v>31</v>
      </c>
      <c r="O424" s="25">
        <f t="shared" si="42"/>
        <v>1</v>
      </c>
      <c r="P424" s="25">
        <f t="shared" si="43"/>
        <v>1</v>
      </c>
      <c r="Q424" s="28">
        <v>127</v>
      </c>
      <c r="R424" s="29">
        <v>6</v>
      </c>
      <c r="S424" s="18">
        <f t="shared" si="44"/>
        <v>21.166666666666668</v>
      </c>
      <c r="T424" s="28">
        <v>3.552</v>
      </c>
      <c r="U424" s="26" t="s">
        <v>31</v>
      </c>
      <c r="V424" s="26" t="s">
        <v>31</v>
      </c>
      <c r="W424" s="17" t="str">
        <f t="shared" si="45"/>
        <v>n/a</v>
      </c>
      <c r="X424" s="30" t="s">
        <v>31</v>
      </c>
      <c r="Y424" s="17" t="str">
        <f t="shared" si="46"/>
        <v>n/a</v>
      </c>
      <c r="Z424" s="17">
        <v>34</v>
      </c>
      <c r="AA424" s="17">
        <f t="shared" si="47"/>
        <v>34</v>
      </c>
      <c r="AB424" s="31" t="s">
        <v>375</v>
      </c>
    </row>
    <row r="425" spans="2:28" x14ac:dyDescent="0.3">
      <c r="B425" s="74" t="s">
        <v>843</v>
      </c>
      <c r="C425" s="20" t="str">
        <f t="shared" si="48"/>
        <v>Freight Loco 66/5 Chemicals</v>
      </c>
      <c r="D425" s="21" t="s">
        <v>4</v>
      </c>
      <c r="E425" s="21" t="s">
        <v>29</v>
      </c>
      <c r="F425" s="22" t="s">
        <v>379</v>
      </c>
      <c r="G425" s="21" t="s">
        <v>329</v>
      </c>
      <c r="H425" s="23"/>
      <c r="I425" s="24"/>
      <c r="J425" s="25" t="s">
        <v>31</v>
      </c>
      <c r="K425" s="26">
        <v>0</v>
      </c>
      <c r="L425" s="27" t="s">
        <v>29</v>
      </c>
      <c r="M425" s="25">
        <v>1</v>
      </c>
      <c r="N425" s="43" t="s">
        <v>31</v>
      </c>
      <c r="O425" s="25">
        <f t="shared" ref="O425:O488" si="49">IF(N425="n/a",M425,N425)</f>
        <v>1</v>
      </c>
      <c r="P425" s="25">
        <f t="shared" ref="P425:P488" si="50">IF($D425="Passenger",J425,O425)</f>
        <v>1</v>
      </c>
      <c r="Q425" s="28">
        <v>127</v>
      </c>
      <c r="R425" s="29">
        <v>6</v>
      </c>
      <c r="S425" s="18">
        <f t="shared" ref="S425:S488" si="51">Q425/R425</f>
        <v>21.166666666666668</v>
      </c>
      <c r="T425" s="28">
        <v>3.552</v>
      </c>
      <c r="U425" s="26" t="s">
        <v>31</v>
      </c>
      <c r="V425" s="26" t="s">
        <v>31</v>
      </c>
      <c r="W425" s="17" t="str">
        <f t="shared" ref="W425:W488" si="52">IF($D425="Passenger",0.021*(MIN(U425,V425)^1.71),"n/a")</f>
        <v>n/a</v>
      </c>
      <c r="X425" s="30" t="s">
        <v>31</v>
      </c>
      <c r="Y425" s="17" t="str">
        <f t="shared" ref="Y425:Y488" si="53">IF($D425="Passenger",IF(X425=0,W425,X425),"n/a")</f>
        <v>n/a</v>
      </c>
      <c r="Z425" s="17">
        <v>16</v>
      </c>
      <c r="AA425" s="17">
        <f t="shared" ref="AA425:AA488" si="54">IF($D425="Passenger",Y425,Z425)</f>
        <v>16</v>
      </c>
      <c r="AB425" s="31" t="s">
        <v>375</v>
      </c>
    </row>
    <row r="426" spans="2:28" x14ac:dyDescent="0.3">
      <c r="B426" s="74" t="s">
        <v>843</v>
      </c>
      <c r="C426" s="20" t="str">
        <f t="shared" si="48"/>
        <v>Freight Loco 66/5 Coal ESI</v>
      </c>
      <c r="D426" s="21" t="s">
        <v>4</v>
      </c>
      <c r="E426" s="21" t="s">
        <v>29</v>
      </c>
      <c r="F426" s="22" t="s">
        <v>379</v>
      </c>
      <c r="G426" s="21" t="s">
        <v>336</v>
      </c>
      <c r="H426" s="23"/>
      <c r="I426" s="24"/>
      <c r="J426" s="25" t="s">
        <v>31</v>
      </c>
      <c r="K426" s="26">
        <v>0</v>
      </c>
      <c r="L426" s="27" t="s">
        <v>29</v>
      </c>
      <c r="M426" s="25">
        <v>1</v>
      </c>
      <c r="N426" s="43" t="s">
        <v>31</v>
      </c>
      <c r="O426" s="25">
        <f t="shared" si="49"/>
        <v>1</v>
      </c>
      <c r="P426" s="25">
        <f t="shared" si="50"/>
        <v>1</v>
      </c>
      <c r="Q426" s="28">
        <v>127</v>
      </c>
      <c r="R426" s="29">
        <v>6</v>
      </c>
      <c r="S426" s="18">
        <f t="shared" si="51"/>
        <v>21.166666666666668</v>
      </c>
      <c r="T426" s="28">
        <v>3.552</v>
      </c>
      <c r="U426" s="26" t="s">
        <v>31</v>
      </c>
      <c r="V426" s="26" t="s">
        <v>31</v>
      </c>
      <c r="W426" s="17" t="str">
        <f t="shared" si="52"/>
        <v>n/a</v>
      </c>
      <c r="X426" s="30" t="s">
        <v>31</v>
      </c>
      <c r="Y426" s="17" t="str">
        <f t="shared" si="53"/>
        <v>n/a</v>
      </c>
      <c r="Z426" s="17">
        <v>24</v>
      </c>
      <c r="AA426" s="17">
        <f t="shared" si="54"/>
        <v>24</v>
      </c>
      <c r="AB426" s="31" t="s">
        <v>375</v>
      </c>
    </row>
    <row r="427" spans="2:28" x14ac:dyDescent="0.3">
      <c r="B427" s="74" t="s">
        <v>843</v>
      </c>
      <c r="C427" s="20" t="str">
        <f t="shared" si="48"/>
        <v>Freight Loco 66/5 Coal Other</v>
      </c>
      <c r="D427" s="21" t="s">
        <v>4</v>
      </c>
      <c r="E427" s="21" t="s">
        <v>29</v>
      </c>
      <c r="F427" s="22" t="s">
        <v>379</v>
      </c>
      <c r="G427" s="21" t="s">
        <v>358</v>
      </c>
      <c r="H427" s="23"/>
      <c r="I427" s="24"/>
      <c r="J427" s="25" t="s">
        <v>31</v>
      </c>
      <c r="K427" s="26">
        <v>0</v>
      </c>
      <c r="L427" s="27" t="s">
        <v>29</v>
      </c>
      <c r="M427" s="25">
        <v>1</v>
      </c>
      <c r="N427" s="43" t="s">
        <v>31</v>
      </c>
      <c r="O427" s="25">
        <f t="shared" si="49"/>
        <v>1</v>
      </c>
      <c r="P427" s="25">
        <f t="shared" si="50"/>
        <v>1</v>
      </c>
      <c r="Q427" s="28">
        <v>127</v>
      </c>
      <c r="R427" s="29">
        <v>6</v>
      </c>
      <c r="S427" s="18">
        <f t="shared" si="51"/>
        <v>21.166666666666668</v>
      </c>
      <c r="T427" s="28">
        <v>3.552</v>
      </c>
      <c r="U427" s="26" t="s">
        <v>31</v>
      </c>
      <c r="V427" s="26" t="s">
        <v>31</v>
      </c>
      <c r="W427" s="17" t="str">
        <f t="shared" si="52"/>
        <v>n/a</v>
      </c>
      <c r="X427" s="30" t="s">
        <v>31</v>
      </c>
      <c r="Y427" s="17" t="str">
        <f t="shared" si="53"/>
        <v>n/a</v>
      </c>
      <c r="Z427" s="17">
        <v>25</v>
      </c>
      <c r="AA427" s="17">
        <f t="shared" si="54"/>
        <v>25</v>
      </c>
      <c r="AB427" s="31" t="s">
        <v>375</v>
      </c>
    </row>
    <row r="428" spans="2:28" x14ac:dyDescent="0.3">
      <c r="B428" s="74" t="s">
        <v>843</v>
      </c>
      <c r="C428" s="20" t="str">
        <f t="shared" si="48"/>
        <v>Freight Loco 66/5 Construction Materials</v>
      </c>
      <c r="D428" s="21" t="s">
        <v>4</v>
      </c>
      <c r="E428" s="21" t="s">
        <v>29</v>
      </c>
      <c r="F428" s="22" t="s">
        <v>379</v>
      </c>
      <c r="G428" s="21" t="s">
        <v>331</v>
      </c>
      <c r="H428" s="23"/>
      <c r="I428" s="24"/>
      <c r="J428" s="25" t="s">
        <v>31</v>
      </c>
      <c r="K428" s="26">
        <v>0</v>
      </c>
      <c r="L428" s="27" t="s">
        <v>29</v>
      </c>
      <c r="M428" s="25">
        <v>1</v>
      </c>
      <c r="N428" s="43" t="s">
        <v>31</v>
      </c>
      <c r="O428" s="25">
        <f t="shared" si="49"/>
        <v>1</v>
      </c>
      <c r="P428" s="25">
        <f t="shared" si="50"/>
        <v>1</v>
      </c>
      <c r="Q428" s="28">
        <v>127</v>
      </c>
      <c r="R428" s="29">
        <v>6</v>
      </c>
      <c r="S428" s="18">
        <f t="shared" si="51"/>
        <v>21.166666666666668</v>
      </c>
      <c r="T428" s="28">
        <v>3.552</v>
      </c>
      <c r="U428" s="26" t="s">
        <v>31</v>
      </c>
      <c r="V428" s="26" t="s">
        <v>31</v>
      </c>
      <c r="W428" s="17" t="str">
        <f t="shared" si="52"/>
        <v>n/a</v>
      </c>
      <c r="X428" s="30" t="s">
        <v>31</v>
      </c>
      <c r="Y428" s="17" t="str">
        <f t="shared" si="53"/>
        <v>n/a</v>
      </c>
      <c r="Z428" s="17">
        <v>29</v>
      </c>
      <c r="AA428" s="17">
        <f t="shared" si="54"/>
        <v>29</v>
      </c>
      <c r="AB428" s="31" t="s">
        <v>375</v>
      </c>
    </row>
    <row r="429" spans="2:28" x14ac:dyDescent="0.3">
      <c r="B429" s="74" t="s">
        <v>843</v>
      </c>
      <c r="C429" s="20" t="str">
        <f t="shared" si="48"/>
        <v>Freight Loco 66/5 Domestic Automotive</v>
      </c>
      <c r="D429" s="21" t="s">
        <v>4</v>
      </c>
      <c r="E429" s="21" t="s">
        <v>29</v>
      </c>
      <c r="F429" s="22" t="s">
        <v>379</v>
      </c>
      <c r="G429" s="21" t="s">
        <v>348</v>
      </c>
      <c r="H429" s="23"/>
      <c r="I429" s="24"/>
      <c r="J429" s="25" t="s">
        <v>31</v>
      </c>
      <c r="K429" s="26">
        <v>0</v>
      </c>
      <c r="L429" s="27" t="s">
        <v>29</v>
      </c>
      <c r="M429" s="25">
        <v>1</v>
      </c>
      <c r="N429" s="43" t="s">
        <v>31</v>
      </c>
      <c r="O429" s="25">
        <f t="shared" si="49"/>
        <v>1</v>
      </c>
      <c r="P429" s="25">
        <f t="shared" si="50"/>
        <v>1</v>
      </c>
      <c r="Q429" s="28">
        <v>127</v>
      </c>
      <c r="R429" s="29">
        <v>6</v>
      </c>
      <c r="S429" s="18">
        <f t="shared" si="51"/>
        <v>21.166666666666668</v>
      </c>
      <c r="T429" s="28">
        <v>3.552</v>
      </c>
      <c r="U429" s="26" t="s">
        <v>31</v>
      </c>
      <c r="V429" s="26" t="s">
        <v>31</v>
      </c>
      <c r="W429" s="17" t="str">
        <f t="shared" si="52"/>
        <v>n/a</v>
      </c>
      <c r="X429" s="30" t="s">
        <v>31</v>
      </c>
      <c r="Y429" s="17" t="str">
        <f t="shared" si="53"/>
        <v>n/a</v>
      </c>
      <c r="Z429" s="17">
        <v>25</v>
      </c>
      <c r="AA429" s="17">
        <f t="shared" si="54"/>
        <v>25</v>
      </c>
      <c r="AB429" s="31" t="s">
        <v>375</v>
      </c>
    </row>
    <row r="430" spans="2:28" x14ac:dyDescent="0.3">
      <c r="B430" s="74" t="s">
        <v>843</v>
      </c>
      <c r="C430" s="20" t="str">
        <f t="shared" si="48"/>
        <v>Freight Loco 66/5 Domestic Intermodal</v>
      </c>
      <c r="D430" s="21" t="s">
        <v>4</v>
      </c>
      <c r="E430" s="21" t="s">
        <v>29</v>
      </c>
      <c r="F430" s="22" t="s">
        <v>379</v>
      </c>
      <c r="G430" s="21" t="s">
        <v>332</v>
      </c>
      <c r="H430" s="23"/>
      <c r="I430" s="24"/>
      <c r="J430" s="25" t="s">
        <v>31</v>
      </c>
      <c r="K430" s="26">
        <v>0</v>
      </c>
      <c r="L430" s="27" t="s">
        <v>29</v>
      </c>
      <c r="M430" s="25">
        <v>1</v>
      </c>
      <c r="N430" s="43" t="s">
        <v>31</v>
      </c>
      <c r="O430" s="25">
        <f t="shared" si="49"/>
        <v>1</v>
      </c>
      <c r="P430" s="25">
        <f t="shared" si="50"/>
        <v>1</v>
      </c>
      <c r="Q430" s="28">
        <v>127</v>
      </c>
      <c r="R430" s="29">
        <v>6</v>
      </c>
      <c r="S430" s="18">
        <f t="shared" si="51"/>
        <v>21.166666666666668</v>
      </c>
      <c r="T430" s="28">
        <v>3.552</v>
      </c>
      <c r="U430" s="26" t="s">
        <v>31</v>
      </c>
      <c r="V430" s="26" t="s">
        <v>31</v>
      </c>
      <c r="W430" s="17" t="str">
        <f t="shared" si="52"/>
        <v>n/a</v>
      </c>
      <c r="X430" s="30" t="s">
        <v>31</v>
      </c>
      <c r="Y430" s="17" t="str">
        <f t="shared" si="53"/>
        <v>n/a</v>
      </c>
      <c r="Z430" s="17">
        <v>33</v>
      </c>
      <c r="AA430" s="17">
        <f t="shared" si="54"/>
        <v>33</v>
      </c>
      <c r="AB430" s="31" t="s">
        <v>375</v>
      </c>
    </row>
    <row r="431" spans="2:28" x14ac:dyDescent="0.3">
      <c r="B431" s="74" t="s">
        <v>843</v>
      </c>
      <c r="C431" s="20" t="str">
        <f t="shared" si="48"/>
        <v>Freight Loco 66/5 Domestic Waste</v>
      </c>
      <c r="D431" s="21" t="s">
        <v>4</v>
      </c>
      <c r="E431" s="21" t="s">
        <v>29</v>
      </c>
      <c r="F431" s="22" t="s">
        <v>379</v>
      </c>
      <c r="G431" s="21" t="s">
        <v>354</v>
      </c>
      <c r="H431" s="23"/>
      <c r="I431" s="24"/>
      <c r="J431" s="25" t="s">
        <v>31</v>
      </c>
      <c r="K431" s="26">
        <v>0</v>
      </c>
      <c r="L431" s="27" t="s">
        <v>29</v>
      </c>
      <c r="M431" s="25">
        <v>1</v>
      </c>
      <c r="N431" s="43" t="s">
        <v>31</v>
      </c>
      <c r="O431" s="25">
        <f t="shared" si="49"/>
        <v>1</v>
      </c>
      <c r="P431" s="25">
        <f t="shared" si="50"/>
        <v>1</v>
      </c>
      <c r="Q431" s="28">
        <v>127</v>
      </c>
      <c r="R431" s="29">
        <v>6</v>
      </c>
      <c r="S431" s="18">
        <f t="shared" si="51"/>
        <v>21.166666666666668</v>
      </c>
      <c r="T431" s="28">
        <v>3.552</v>
      </c>
      <c r="U431" s="26" t="s">
        <v>31</v>
      </c>
      <c r="V431" s="26" t="s">
        <v>31</v>
      </c>
      <c r="W431" s="17" t="str">
        <f t="shared" si="52"/>
        <v>n/a</v>
      </c>
      <c r="X431" s="30" t="s">
        <v>31</v>
      </c>
      <c r="Y431" s="17" t="str">
        <f t="shared" si="53"/>
        <v>n/a</v>
      </c>
      <c r="Z431" s="17">
        <v>24</v>
      </c>
      <c r="AA431" s="17">
        <f t="shared" si="54"/>
        <v>24</v>
      </c>
      <c r="AB431" s="31" t="s">
        <v>375</v>
      </c>
    </row>
    <row r="432" spans="2:28" x14ac:dyDescent="0.3">
      <c r="B432" s="74" t="s">
        <v>843</v>
      </c>
      <c r="C432" s="20" t="str">
        <f t="shared" si="48"/>
        <v>Freight Loco 66/5 Enterprise</v>
      </c>
      <c r="D432" s="21" t="s">
        <v>4</v>
      </c>
      <c r="E432" s="21" t="s">
        <v>29</v>
      </c>
      <c r="F432" s="22" t="s">
        <v>379</v>
      </c>
      <c r="G432" s="21" t="s">
        <v>338</v>
      </c>
      <c r="H432" s="23"/>
      <c r="I432" s="24"/>
      <c r="J432" s="25" t="s">
        <v>31</v>
      </c>
      <c r="K432" s="26">
        <v>0</v>
      </c>
      <c r="L432" s="27" t="s">
        <v>29</v>
      </c>
      <c r="M432" s="25">
        <v>1</v>
      </c>
      <c r="N432" s="43" t="s">
        <v>31</v>
      </c>
      <c r="O432" s="25">
        <f t="shared" si="49"/>
        <v>1</v>
      </c>
      <c r="P432" s="25">
        <f t="shared" si="50"/>
        <v>1</v>
      </c>
      <c r="Q432" s="28">
        <v>127</v>
      </c>
      <c r="R432" s="29">
        <v>6</v>
      </c>
      <c r="S432" s="18">
        <f t="shared" si="51"/>
        <v>21.166666666666668</v>
      </c>
      <c r="T432" s="28">
        <v>3.552</v>
      </c>
      <c r="U432" s="26" t="s">
        <v>31</v>
      </c>
      <c r="V432" s="26" t="s">
        <v>31</v>
      </c>
      <c r="W432" s="17" t="str">
        <f t="shared" si="52"/>
        <v>n/a</v>
      </c>
      <c r="X432" s="30" t="s">
        <v>31</v>
      </c>
      <c r="Y432" s="17" t="str">
        <f t="shared" si="53"/>
        <v>n/a</v>
      </c>
      <c r="Z432" s="17">
        <v>27</v>
      </c>
      <c r="AA432" s="17">
        <f t="shared" si="54"/>
        <v>27</v>
      </c>
      <c r="AB432" s="31" t="s">
        <v>375</v>
      </c>
    </row>
    <row r="433" spans="2:28" x14ac:dyDescent="0.3">
      <c r="B433" s="74" t="s">
        <v>843</v>
      </c>
      <c r="C433" s="20" t="str">
        <f t="shared" si="48"/>
        <v>Freight Loco 66/5 European Conventional</v>
      </c>
      <c r="D433" s="21" t="s">
        <v>4</v>
      </c>
      <c r="E433" s="21" t="s">
        <v>29</v>
      </c>
      <c r="F433" s="22" t="s">
        <v>379</v>
      </c>
      <c r="G433" s="21" t="s">
        <v>363</v>
      </c>
      <c r="H433" s="23"/>
      <c r="I433" s="24"/>
      <c r="J433" s="25" t="s">
        <v>31</v>
      </c>
      <c r="K433" s="26">
        <v>0</v>
      </c>
      <c r="L433" s="27" t="s">
        <v>29</v>
      </c>
      <c r="M433" s="25">
        <v>1</v>
      </c>
      <c r="N433" s="43" t="s">
        <v>31</v>
      </c>
      <c r="O433" s="25">
        <f t="shared" si="49"/>
        <v>1</v>
      </c>
      <c r="P433" s="25">
        <f t="shared" si="50"/>
        <v>1</v>
      </c>
      <c r="Q433" s="28">
        <v>127</v>
      </c>
      <c r="R433" s="29">
        <v>6</v>
      </c>
      <c r="S433" s="18">
        <f t="shared" si="51"/>
        <v>21.166666666666668</v>
      </c>
      <c r="T433" s="28">
        <v>3.552</v>
      </c>
      <c r="U433" s="26" t="s">
        <v>31</v>
      </c>
      <c r="V433" s="26" t="s">
        <v>31</v>
      </c>
      <c r="W433" s="17" t="str">
        <f t="shared" si="52"/>
        <v>n/a</v>
      </c>
      <c r="X433" s="30" t="s">
        <v>31</v>
      </c>
      <c r="Y433" s="17" t="str">
        <f t="shared" si="53"/>
        <v>n/a</v>
      </c>
      <c r="Z433" s="17">
        <v>31</v>
      </c>
      <c r="AA433" s="17">
        <f t="shared" si="54"/>
        <v>31</v>
      </c>
      <c r="AB433" s="31" t="s">
        <v>375</v>
      </c>
    </row>
    <row r="434" spans="2:28" x14ac:dyDescent="0.3">
      <c r="B434" s="74" t="s">
        <v>843</v>
      </c>
      <c r="C434" s="20" t="str">
        <f t="shared" si="48"/>
        <v>Freight Loco 66/5 European Intermodal</v>
      </c>
      <c r="D434" s="21" t="s">
        <v>4</v>
      </c>
      <c r="E434" s="21" t="s">
        <v>29</v>
      </c>
      <c r="F434" s="22" t="s">
        <v>379</v>
      </c>
      <c r="G434" s="21" t="s">
        <v>349</v>
      </c>
      <c r="H434" s="23"/>
      <c r="I434" s="24"/>
      <c r="J434" s="25" t="s">
        <v>31</v>
      </c>
      <c r="K434" s="26">
        <v>0</v>
      </c>
      <c r="L434" s="27" t="s">
        <v>29</v>
      </c>
      <c r="M434" s="25">
        <v>1</v>
      </c>
      <c r="N434" s="43" t="s">
        <v>31</v>
      </c>
      <c r="O434" s="25">
        <f t="shared" si="49"/>
        <v>1</v>
      </c>
      <c r="P434" s="25">
        <f t="shared" si="50"/>
        <v>1</v>
      </c>
      <c r="Q434" s="28">
        <v>127</v>
      </c>
      <c r="R434" s="29">
        <v>6</v>
      </c>
      <c r="S434" s="18">
        <f t="shared" si="51"/>
        <v>21.166666666666668</v>
      </c>
      <c r="T434" s="28">
        <v>3.552</v>
      </c>
      <c r="U434" s="26" t="s">
        <v>31</v>
      </c>
      <c r="V434" s="26" t="s">
        <v>31</v>
      </c>
      <c r="W434" s="17" t="str">
        <f t="shared" si="52"/>
        <v>n/a</v>
      </c>
      <c r="X434" s="30" t="s">
        <v>31</v>
      </c>
      <c r="Y434" s="17" t="str">
        <f t="shared" si="53"/>
        <v>n/a</v>
      </c>
      <c r="Z434" s="17">
        <v>38</v>
      </c>
      <c r="AA434" s="17">
        <f t="shared" si="54"/>
        <v>38</v>
      </c>
      <c r="AB434" s="31" t="s">
        <v>375</v>
      </c>
    </row>
    <row r="435" spans="2:28" x14ac:dyDescent="0.3">
      <c r="B435" s="74" t="s">
        <v>843</v>
      </c>
      <c r="C435" s="20" t="str">
        <f t="shared" si="48"/>
        <v>Freight Loco 66/5 Industrial Minerals</v>
      </c>
      <c r="D435" s="21" t="s">
        <v>4</v>
      </c>
      <c r="E435" s="21" t="s">
        <v>29</v>
      </c>
      <c r="F435" s="22" t="s">
        <v>379</v>
      </c>
      <c r="G435" s="21" t="s">
        <v>364</v>
      </c>
      <c r="H435" s="23"/>
      <c r="I435" s="24"/>
      <c r="J435" s="25" t="s">
        <v>31</v>
      </c>
      <c r="K435" s="26">
        <v>0</v>
      </c>
      <c r="L435" s="27" t="s">
        <v>29</v>
      </c>
      <c r="M435" s="25">
        <v>1</v>
      </c>
      <c r="N435" s="43" t="s">
        <v>31</v>
      </c>
      <c r="O435" s="25">
        <f t="shared" si="49"/>
        <v>1</v>
      </c>
      <c r="P435" s="25">
        <f t="shared" si="50"/>
        <v>1</v>
      </c>
      <c r="Q435" s="28">
        <v>127</v>
      </c>
      <c r="R435" s="29">
        <v>6</v>
      </c>
      <c r="S435" s="18">
        <f t="shared" si="51"/>
        <v>21.166666666666668</v>
      </c>
      <c r="T435" s="28">
        <v>3.552</v>
      </c>
      <c r="U435" s="26" t="s">
        <v>31</v>
      </c>
      <c r="V435" s="26" t="s">
        <v>31</v>
      </c>
      <c r="W435" s="17" t="str">
        <f t="shared" si="52"/>
        <v>n/a</v>
      </c>
      <c r="X435" s="30" t="s">
        <v>31</v>
      </c>
      <c r="Y435" s="17" t="str">
        <f t="shared" si="53"/>
        <v>n/a</v>
      </c>
      <c r="Z435" s="17">
        <v>18</v>
      </c>
      <c r="AA435" s="17">
        <f t="shared" si="54"/>
        <v>18</v>
      </c>
      <c r="AB435" s="31" t="s">
        <v>375</v>
      </c>
    </row>
    <row r="436" spans="2:28" x14ac:dyDescent="0.3">
      <c r="B436" s="74" t="s">
        <v>843</v>
      </c>
      <c r="C436" s="20" t="str">
        <f t="shared" si="48"/>
        <v>Freight Loco 66/5 Iron Ore</v>
      </c>
      <c r="D436" s="21" t="s">
        <v>4</v>
      </c>
      <c r="E436" s="21" t="s">
        <v>29</v>
      </c>
      <c r="F436" s="22" t="s">
        <v>379</v>
      </c>
      <c r="G436" s="21" t="s">
        <v>357</v>
      </c>
      <c r="H436" s="23"/>
      <c r="I436" s="24"/>
      <c r="J436" s="25" t="s">
        <v>31</v>
      </c>
      <c r="K436" s="26">
        <v>0</v>
      </c>
      <c r="L436" s="27" t="s">
        <v>29</v>
      </c>
      <c r="M436" s="25">
        <v>1</v>
      </c>
      <c r="N436" s="43" t="s">
        <v>31</v>
      </c>
      <c r="O436" s="25">
        <f t="shared" si="49"/>
        <v>1</v>
      </c>
      <c r="P436" s="25">
        <f t="shared" si="50"/>
        <v>1</v>
      </c>
      <c r="Q436" s="28">
        <v>127</v>
      </c>
      <c r="R436" s="29">
        <v>6</v>
      </c>
      <c r="S436" s="18">
        <f t="shared" si="51"/>
        <v>21.166666666666668</v>
      </c>
      <c r="T436" s="28">
        <v>3.552</v>
      </c>
      <c r="U436" s="26" t="s">
        <v>31</v>
      </c>
      <c r="V436" s="26" t="s">
        <v>31</v>
      </c>
      <c r="W436" s="17" t="str">
        <f t="shared" si="52"/>
        <v>n/a</v>
      </c>
      <c r="X436" s="30" t="s">
        <v>31</v>
      </c>
      <c r="Y436" s="17" t="str">
        <f t="shared" si="53"/>
        <v>n/a</v>
      </c>
      <c r="Z436" s="17">
        <v>25</v>
      </c>
      <c r="AA436" s="17">
        <f t="shared" si="54"/>
        <v>25</v>
      </c>
      <c r="AB436" s="31" t="s">
        <v>375</v>
      </c>
    </row>
    <row r="437" spans="2:28" x14ac:dyDescent="0.3">
      <c r="B437" s="74" t="s">
        <v>843</v>
      </c>
      <c r="C437" s="20" t="str">
        <f t="shared" si="48"/>
        <v>Freight Loco 66/5 Other</v>
      </c>
      <c r="D437" s="21" t="s">
        <v>4</v>
      </c>
      <c r="E437" s="21" t="s">
        <v>29</v>
      </c>
      <c r="F437" s="22" t="s">
        <v>379</v>
      </c>
      <c r="G437" s="21" t="s">
        <v>333</v>
      </c>
      <c r="H437" s="23"/>
      <c r="I437" s="24"/>
      <c r="J437" s="25" t="s">
        <v>31</v>
      </c>
      <c r="K437" s="26">
        <v>0</v>
      </c>
      <c r="L437" s="27" t="s">
        <v>29</v>
      </c>
      <c r="M437" s="25">
        <v>1</v>
      </c>
      <c r="N437" s="43" t="s">
        <v>31</v>
      </c>
      <c r="O437" s="25">
        <f t="shared" si="49"/>
        <v>1</v>
      </c>
      <c r="P437" s="25">
        <f t="shared" si="50"/>
        <v>1</v>
      </c>
      <c r="Q437" s="28">
        <v>127</v>
      </c>
      <c r="R437" s="29">
        <v>6</v>
      </c>
      <c r="S437" s="18">
        <f t="shared" si="51"/>
        <v>21.166666666666668</v>
      </c>
      <c r="T437" s="28">
        <v>3.552</v>
      </c>
      <c r="U437" s="26" t="s">
        <v>31</v>
      </c>
      <c r="V437" s="26" t="s">
        <v>31</v>
      </c>
      <c r="W437" s="17" t="str">
        <f t="shared" si="52"/>
        <v>n/a</v>
      </c>
      <c r="X437" s="30" t="s">
        <v>31</v>
      </c>
      <c r="Y437" s="17" t="str">
        <f t="shared" si="53"/>
        <v>n/a</v>
      </c>
      <c r="Z437" s="17">
        <v>25</v>
      </c>
      <c r="AA437" s="17">
        <f t="shared" si="54"/>
        <v>25</v>
      </c>
      <c r="AB437" s="31" t="s">
        <v>375</v>
      </c>
    </row>
    <row r="438" spans="2:28" x14ac:dyDescent="0.3">
      <c r="B438" s="74" t="s">
        <v>843</v>
      </c>
      <c r="C438" s="20" t="str">
        <f t="shared" si="48"/>
        <v>Freight Loco 66/5 Petroleum</v>
      </c>
      <c r="D438" s="21" t="s">
        <v>4</v>
      </c>
      <c r="E438" s="21" t="s">
        <v>29</v>
      </c>
      <c r="F438" s="22" t="s">
        <v>379</v>
      </c>
      <c r="G438" s="21" t="s">
        <v>334</v>
      </c>
      <c r="H438" s="23"/>
      <c r="I438" s="24"/>
      <c r="J438" s="25" t="s">
        <v>31</v>
      </c>
      <c r="K438" s="26">
        <v>0</v>
      </c>
      <c r="L438" s="27" t="s">
        <v>29</v>
      </c>
      <c r="M438" s="25">
        <v>1</v>
      </c>
      <c r="N438" s="43" t="s">
        <v>31</v>
      </c>
      <c r="O438" s="25">
        <f t="shared" si="49"/>
        <v>1</v>
      </c>
      <c r="P438" s="25">
        <f t="shared" si="50"/>
        <v>1</v>
      </c>
      <c r="Q438" s="28">
        <v>127</v>
      </c>
      <c r="R438" s="29">
        <v>6</v>
      </c>
      <c r="S438" s="18">
        <f t="shared" si="51"/>
        <v>21.166666666666668</v>
      </c>
      <c r="T438" s="28">
        <v>3.552</v>
      </c>
      <c r="U438" s="26" t="s">
        <v>31</v>
      </c>
      <c r="V438" s="26" t="s">
        <v>31</v>
      </c>
      <c r="W438" s="17" t="str">
        <f t="shared" si="52"/>
        <v>n/a</v>
      </c>
      <c r="X438" s="30" t="s">
        <v>31</v>
      </c>
      <c r="Y438" s="17" t="str">
        <f t="shared" si="53"/>
        <v>n/a</v>
      </c>
      <c r="Z438" s="17">
        <v>23</v>
      </c>
      <c r="AA438" s="17">
        <f t="shared" si="54"/>
        <v>23</v>
      </c>
      <c r="AB438" s="31" t="s">
        <v>375</v>
      </c>
    </row>
    <row r="439" spans="2:28" x14ac:dyDescent="0.3">
      <c r="B439" s="74" t="s">
        <v>843</v>
      </c>
      <c r="C439" s="20" t="str">
        <f t="shared" si="48"/>
        <v>Freight Loco 66/5 Royal Mail</v>
      </c>
      <c r="D439" s="21" t="s">
        <v>4</v>
      </c>
      <c r="E439" s="21" t="s">
        <v>29</v>
      </c>
      <c r="F439" s="22" t="s">
        <v>379</v>
      </c>
      <c r="G439" s="21" t="s">
        <v>365</v>
      </c>
      <c r="H439" s="23"/>
      <c r="I439" s="24"/>
      <c r="J439" s="25" t="s">
        <v>31</v>
      </c>
      <c r="K439" s="26">
        <v>0</v>
      </c>
      <c r="L439" s="27" t="s">
        <v>29</v>
      </c>
      <c r="M439" s="25">
        <v>1</v>
      </c>
      <c r="N439" s="43" t="s">
        <v>31</v>
      </c>
      <c r="O439" s="25">
        <f t="shared" si="49"/>
        <v>1</v>
      </c>
      <c r="P439" s="25">
        <f t="shared" si="50"/>
        <v>1</v>
      </c>
      <c r="Q439" s="28">
        <v>127</v>
      </c>
      <c r="R439" s="29">
        <v>6</v>
      </c>
      <c r="S439" s="18">
        <f t="shared" si="51"/>
        <v>21.166666666666668</v>
      </c>
      <c r="T439" s="28">
        <v>3.552</v>
      </c>
      <c r="U439" s="26" t="s">
        <v>31</v>
      </c>
      <c r="V439" s="26" t="s">
        <v>31</v>
      </c>
      <c r="W439" s="17" t="str">
        <f t="shared" si="52"/>
        <v>n/a</v>
      </c>
      <c r="X439" s="30" t="s">
        <v>31</v>
      </c>
      <c r="Y439" s="17" t="str">
        <f t="shared" si="53"/>
        <v>n/a</v>
      </c>
      <c r="Z439" s="17">
        <v>78</v>
      </c>
      <c r="AA439" s="17">
        <f t="shared" si="54"/>
        <v>78</v>
      </c>
      <c r="AB439" s="31" t="s">
        <v>375</v>
      </c>
    </row>
    <row r="440" spans="2:28" x14ac:dyDescent="0.3">
      <c r="B440" s="74" t="s">
        <v>843</v>
      </c>
      <c r="C440" s="20" t="str">
        <f t="shared" si="48"/>
        <v>Freight Loco 66/5 Steel</v>
      </c>
      <c r="D440" s="21" t="s">
        <v>4</v>
      </c>
      <c r="E440" s="21" t="s">
        <v>29</v>
      </c>
      <c r="F440" s="22" t="s">
        <v>379</v>
      </c>
      <c r="G440" s="21" t="s">
        <v>342</v>
      </c>
      <c r="H440" s="23"/>
      <c r="I440" s="24"/>
      <c r="J440" s="25" t="s">
        <v>31</v>
      </c>
      <c r="K440" s="26">
        <v>0</v>
      </c>
      <c r="L440" s="27" t="s">
        <v>29</v>
      </c>
      <c r="M440" s="25">
        <v>1</v>
      </c>
      <c r="N440" s="43" t="s">
        <v>31</v>
      </c>
      <c r="O440" s="25">
        <f t="shared" si="49"/>
        <v>1</v>
      </c>
      <c r="P440" s="25">
        <f t="shared" si="50"/>
        <v>1</v>
      </c>
      <c r="Q440" s="28">
        <v>127</v>
      </c>
      <c r="R440" s="29">
        <v>6</v>
      </c>
      <c r="S440" s="18">
        <f t="shared" si="51"/>
        <v>21.166666666666668</v>
      </c>
      <c r="T440" s="28">
        <v>3.552</v>
      </c>
      <c r="U440" s="26" t="s">
        <v>31</v>
      </c>
      <c r="V440" s="26" t="s">
        <v>31</v>
      </c>
      <c r="W440" s="17" t="str">
        <f t="shared" si="52"/>
        <v>n/a</v>
      </c>
      <c r="X440" s="30" t="s">
        <v>31</v>
      </c>
      <c r="Y440" s="17" t="str">
        <f t="shared" si="53"/>
        <v>n/a</v>
      </c>
      <c r="Z440" s="17">
        <v>25</v>
      </c>
      <c r="AA440" s="17">
        <f t="shared" si="54"/>
        <v>25</v>
      </c>
      <c r="AB440" s="31" t="s">
        <v>375</v>
      </c>
    </row>
    <row r="441" spans="2:28" x14ac:dyDescent="0.3">
      <c r="B441" s="74" t="s">
        <v>843</v>
      </c>
      <c r="C441" s="20" t="str">
        <f t="shared" si="48"/>
        <v>Freight Loco 66/6 Biomass</v>
      </c>
      <c r="D441" s="21" t="s">
        <v>4</v>
      </c>
      <c r="E441" s="21" t="s">
        <v>29</v>
      </c>
      <c r="F441" s="22" t="s">
        <v>380</v>
      </c>
      <c r="G441" s="21" t="s">
        <v>351</v>
      </c>
      <c r="H441" s="23"/>
      <c r="I441" s="24"/>
      <c r="J441" s="25" t="s">
        <v>31</v>
      </c>
      <c r="K441" s="26">
        <v>0</v>
      </c>
      <c r="L441" s="27" t="s">
        <v>29</v>
      </c>
      <c r="M441" s="25">
        <v>1</v>
      </c>
      <c r="N441" s="43" t="s">
        <v>31</v>
      </c>
      <c r="O441" s="25">
        <f t="shared" si="49"/>
        <v>1</v>
      </c>
      <c r="P441" s="25">
        <f t="shared" si="50"/>
        <v>1</v>
      </c>
      <c r="Q441" s="28">
        <v>127</v>
      </c>
      <c r="R441" s="29">
        <v>6</v>
      </c>
      <c r="S441" s="18">
        <f t="shared" si="51"/>
        <v>21.166666666666668</v>
      </c>
      <c r="T441" s="28">
        <v>3.552</v>
      </c>
      <c r="U441" s="26" t="s">
        <v>31</v>
      </c>
      <c r="V441" s="26" t="s">
        <v>31</v>
      </c>
      <c r="W441" s="17" t="str">
        <f t="shared" si="52"/>
        <v>n/a</v>
      </c>
      <c r="X441" s="30" t="s">
        <v>31</v>
      </c>
      <c r="Y441" s="17" t="str">
        <f t="shared" si="53"/>
        <v>n/a</v>
      </c>
      <c r="Z441" s="17">
        <v>34</v>
      </c>
      <c r="AA441" s="17">
        <f t="shared" si="54"/>
        <v>34</v>
      </c>
      <c r="AB441" s="31" t="s">
        <v>375</v>
      </c>
    </row>
    <row r="442" spans="2:28" x14ac:dyDescent="0.3">
      <c r="B442" s="74" t="s">
        <v>843</v>
      </c>
      <c r="C442" s="20" t="str">
        <f t="shared" si="48"/>
        <v>Freight Loco 66/6 Coal ESI</v>
      </c>
      <c r="D442" s="21" t="s">
        <v>4</v>
      </c>
      <c r="E442" s="21" t="s">
        <v>29</v>
      </c>
      <c r="F442" s="22" t="s">
        <v>380</v>
      </c>
      <c r="G442" s="21" t="s">
        <v>336</v>
      </c>
      <c r="H442" s="23"/>
      <c r="I442" s="24"/>
      <c r="J442" s="25" t="s">
        <v>31</v>
      </c>
      <c r="K442" s="26">
        <v>0</v>
      </c>
      <c r="L442" s="27" t="s">
        <v>29</v>
      </c>
      <c r="M442" s="25">
        <v>1</v>
      </c>
      <c r="N442" s="43" t="s">
        <v>31</v>
      </c>
      <c r="O442" s="25">
        <f t="shared" si="49"/>
        <v>1</v>
      </c>
      <c r="P442" s="25">
        <f t="shared" si="50"/>
        <v>1</v>
      </c>
      <c r="Q442" s="28">
        <v>127</v>
      </c>
      <c r="R442" s="29">
        <v>6</v>
      </c>
      <c r="S442" s="18">
        <f t="shared" si="51"/>
        <v>21.166666666666668</v>
      </c>
      <c r="T442" s="28">
        <v>3.552</v>
      </c>
      <c r="U442" s="26" t="s">
        <v>31</v>
      </c>
      <c r="V442" s="26" t="s">
        <v>31</v>
      </c>
      <c r="W442" s="17" t="str">
        <f t="shared" si="52"/>
        <v>n/a</v>
      </c>
      <c r="X442" s="30" t="s">
        <v>31</v>
      </c>
      <c r="Y442" s="17" t="str">
        <f t="shared" si="53"/>
        <v>n/a</v>
      </c>
      <c r="Z442" s="17">
        <v>24</v>
      </c>
      <c r="AA442" s="17">
        <f t="shared" si="54"/>
        <v>24</v>
      </c>
      <c r="AB442" s="31" t="s">
        <v>375</v>
      </c>
    </row>
    <row r="443" spans="2:28" x14ac:dyDescent="0.3">
      <c r="B443" s="74" t="s">
        <v>843</v>
      </c>
      <c r="C443" s="20" t="str">
        <f t="shared" si="48"/>
        <v>Freight Loco 66/6 Coal Other</v>
      </c>
      <c r="D443" s="21" t="s">
        <v>4</v>
      </c>
      <c r="E443" s="21" t="s">
        <v>29</v>
      </c>
      <c r="F443" s="22" t="s">
        <v>380</v>
      </c>
      <c r="G443" s="21" t="s">
        <v>358</v>
      </c>
      <c r="H443" s="23"/>
      <c r="I443" s="24"/>
      <c r="J443" s="25" t="s">
        <v>31</v>
      </c>
      <c r="K443" s="26">
        <v>0</v>
      </c>
      <c r="L443" s="27" t="s">
        <v>29</v>
      </c>
      <c r="M443" s="25">
        <v>1</v>
      </c>
      <c r="N443" s="43" t="s">
        <v>31</v>
      </c>
      <c r="O443" s="25">
        <f t="shared" si="49"/>
        <v>1</v>
      </c>
      <c r="P443" s="25">
        <f t="shared" si="50"/>
        <v>1</v>
      </c>
      <c r="Q443" s="28">
        <v>127</v>
      </c>
      <c r="R443" s="29">
        <v>6</v>
      </c>
      <c r="S443" s="18">
        <f t="shared" si="51"/>
        <v>21.166666666666668</v>
      </c>
      <c r="T443" s="28">
        <v>3.552</v>
      </c>
      <c r="U443" s="26" t="s">
        <v>31</v>
      </c>
      <c r="V443" s="26" t="s">
        <v>31</v>
      </c>
      <c r="W443" s="17" t="str">
        <f t="shared" si="52"/>
        <v>n/a</v>
      </c>
      <c r="X443" s="30" t="s">
        <v>31</v>
      </c>
      <c r="Y443" s="17" t="str">
        <f t="shared" si="53"/>
        <v>n/a</v>
      </c>
      <c r="Z443" s="17">
        <v>25</v>
      </c>
      <c r="AA443" s="17">
        <f t="shared" si="54"/>
        <v>25</v>
      </c>
      <c r="AB443" s="31" t="s">
        <v>375</v>
      </c>
    </row>
    <row r="444" spans="2:28" x14ac:dyDescent="0.3">
      <c r="B444" s="74" t="s">
        <v>843</v>
      </c>
      <c r="C444" s="20" t="str">
        <f t="shared" si="48"/>
        <v>Freight Loco 66/6 Construction Materials</v>
      </c>
      <c r="D444" s="21" t="s">
        <v>4</v>
      </c>
      <c r="E444" s="21" t="s">
        <v>29</v>
      </c>
      <c r="F444" s="22" t="s">
        <v>380</v>
      </c>
      <c r="G444" s="21" t="s">
        <v>331</v>
      </c>
      <c r="H444" s="23"/>
      <c r="I444" s="24"/>
      <c r="J444" s="25" t="s">
        <v>31</v>
      </c>
      <c r="K444" s="26">
        <v>0</v>
      </c>
      <c r="L444" s="27" t="s">
        <v>29</v>
      </c>
      <c r="M444" s="25">
        <v>1</v>
      </c>
      <c r="N444" s="43" t="s">
        <v>31</v>
      </c>
      <c r="O444" s="25">
        <f t="shared" si="49"/>
        <v>1</v>
      </c>
      <c r="P444" s="25">
        <f t="shared" si="50"/>
        <v>1</v>
      </c>
      <c r="Q444" s="28">
        <v>127</v>
      </c>
      <c r="R444" s="29">
        <v>6</v>
      </c>
      <c r="S444" s="18">
        <f t="shared" si="51"/>
        <v>21.166666666666668</v>
      </c>
      <c r="T444" s="28">
        <v>3.552</v>
      </c>
      <c r="U444" s="26" t="s">
        <v>31</v>
      </c>
      <c r="V444" s="26" t="s">
        <v>31</v>
      </c>
      <c r="W444" s="17" t="str">
        <f t="shared" si="52"/>
        <v>n/a</v>
      </c>
      <c r="X444" s="30" t="s">
        <v>31</v>
      </c>
      <c r="Y444" s="17" t="str">
        <f t="shared" si="53"/>
        <v>n/a</v>
      </c>
      <c r="Z444" s="17">
        <v>29</v>
      </c>
      <c r="AA444" s="17">
        <f t="shared" si="54"/>
        <v>29</v>
      </c>
      <c r="AB444" s="31" t="s">
        <v>375</v>
      </c>
    </row>
    <row r="445" spans="2:28" x14ac:dyDescent="0.3">
      <c r="B445" s="74" t="s">
        <v>843</v>
      </c>
      <c r="C445" s="20" t="str">
        <f t="shared" si="48"/>
        <v>Freight Loco 66/6 Domestic Intermodal</v>
      </c>
      <c r="D445" s="21" t="s">
        <v>4</v>
      </c>
      <c r="E445" s="21" t="s">
        <v>29</v>
      </c>
      <c r="F445" s="22" t="s">
        <v>380</v>
      </c>
      <c r="G445" s="21" t="s">
        <v>332</v>
      </c>
      <c r="H445" s="23"/>
      <c r="I445" s="24"/>
      <c r="J445" s="25" t="s">
        <v>31</v>
      </c>
      <c r="K445" s="26">
        <v>0</v>
      </c>
      <c r="L445" s="27" t="s">
        <v>29</v>
      </c>
      <c r="M445" s="25">
        <v>1</v>
      </c>
      <c r="N445" s="43" t="s">
        <v>31</v>
      </c>
      <c r="O445" s="25">
        <f t="shared" si="49"/>
        <v>1</v>
      </c>
      <c r="P445" s="25">
        <f t="shared" si="50"/>
        <v>1</v>
      </c>
      <c r="Q445" s="28">
        <v>127</v>
      </c>
      <c r="R445" s="29">
        <v>6</v>
      </c>
      <c r="S445" s="18">
        <f t="shared" si="51"/>
        <v>21.166666666666668</v>
      </c>
      <c r="T445" s="28">
        <v>3.552</v>
      </c>
      <c r="U445" s="26" t="s">
        <v>31</v>
      </c>
      <c r="V445" s="26" t="s">
        <v>31</v>
      </c>
      <c r="W445" s="17" t="str">
        <f t="shared" si="52"/>
        <v>n/a</v>
      </c>
      <c r="X445" s="30" t="s">
        <v>31</v>
      </c>
      <c r="Y445" s="17" t="str">
        <f t="shared" si="53"/>
        <v>n/a</v>
      </c>
      <c r="Z445" s="17">
        <v>33</v>
      </c>
      <c r="AA445" s="17">
        <f t="shared" si="54"/>
        <v>33</v>
      </c>
      <c r="AB445" s="31" t="s">
        <v>375</v>
      </c>
    </row>
    <row r="446" spans="2:28" x14ac:dyDescent="0.3">
      <c r="B446" s="74" t="s">
        <v>843</v>
      </c>
      <c r="C446" s="20" t="str">
        <f t="shared" si="48"/>
        <v>Freight Loco 66/6 Domestic Waste</v>
      </c>
      <c r="D446" s="21" t="s">
        <v>4</v>
      </c>
      <c r="E446" s="21" t="s">
        <v>29</v>
      </c>
      <c r="F446" s="22" t="s">
        <v>380</v>
      </c>
      <c r="G446" s="21" t="s">
        <v>354</v>
      </c>
      <c r="H446" s="23"/>
      <c r="I446" s="24"/>
      <c r="J446" s="25" t="s">
        <v>31</v>
      </c>
      <c r="K446" s="26">
        <v>0</v>
      </c>
      <c r="L446" s="27" t="s">
        <v>29</v>
      </c>
      <c r="M446" s="25">
        <v>1</v>
      </c>
      <c r="N446" s="43" t="s">
        <v>31</v>
      </c>
      <c r="O446" s="25">
        <f t="shared" si="49"/>
        <v>1</v>
      </c>
      <c r="P446" s="25">
        <f t="shared" si="50"/>
        <v>1</v>
      </c>
      <c r="Q446" s="28">
        <v>127</v>
      </c>
      <c r="R446" s="29">
        <v>6</v>
      </c>
      <c r="S446" s="18">
        <f t="shared" si="51"/>
        <v>21.166666666666668</v>
      </c>
      <c r="T446" s="28">
        <v>3.552</v>
      </c>
      <c r="U446" s="26" t="s">
        <v>31</v>
      </c>
      <c r="V446" s="26" t="s">
        <v>31</v>
      </c>
      <c r="W446" s="17" t="str">
        <f t="shared" si="52"/>
        <v>n/a</v>
      </c>
      <c r="X446" s="30" t="s">
        <v>31</v>
      </c>
      <c r="Y446" s="17" t="str">
        <f t="shared" si="53"/>
        <v>n/a</v>
      </c>
      <c r="Z446" s="17">
        <v>24</v>
      </c>
      <c r="AA446" s="17">
        <f t="shared" si="54"/>
        <v>24</v>
      </c>
      <c r="AB446" s="31" t="s">
        <v>375</v>
      </c>
    </row>
    <row r="447" spans="2:28" x14ac:dyDescent="0.3">
      <c r="B447" s="74" t="s">
        <v>843</v>
      </c>
      <c r="C447" s="20" t="str">
        <f t="shared" si="48"/>
        <v>Freight Loco 66/6 Industrial Minerals</v>
      </c>
      <c r="D447" s="21" t="s">
        <v>4</v>
      </c>
      <c r="E447" s="21" t="s">
        <v>29</v>
      </c>
      <c r="F447" s="22" t="s">
        <v>380</v>
      </c>
      <c r="G447" s="21" t="s">
        <v>364</v>
      </c>
      <c r="H447" s="23"/>
      <c r="I447" s="24"/>
      <c r="J447" s="25" t="s">
        <v>31</v>
      </c>
      <c r="K447" s="26">
        <v>0</v>
      </c>
      <c r="L447" s="27" t="s">
        <v>29</v>
      </c>
      <c r="M447" s="25">
        <v>1</v>
      </c>
      <c r="N447" s="43" t="s">
        <v>31</v>
      </c>
      <c r="O447" s="25">
        <f t="shared" si="49"/>
        <v>1</v>
      </c>
      <c r="P447" s="25">
        <f t="shared" si="50"/>
        <v>1</v>
      </c>
      <c r="Q447" s="28">
        <v>127</v>
      </c>
      <c r="R447" s="29">
        <v>6</v>
      </c>
      <c r="S447" s="18">
        <f t="shared" si="51"/>
        <v>21.166666666666668</v>
      </c>
      <c r="T447" s="28">
        <v>3.552</v>
      </c>
      <c r="U447" s="26" t="s">
        <v>31</v>
      </c>
      <c r="V447" s="26" t="s">
        <v>31</v>
      </c>
      <c r="W447" s="17" t="str">
        <f t="shared" si="52"/>
        <v>n/a</v>
      </c>
      <c r="X447" s="30" t="s">
        <v>31</v>
      </c>
      <c r="Y447" s="17" t="str">
        <f t="shared" si="53"/>
        <v>n/a</v>
      </c>
      <c r="Z447" s="17">
        <v>18</v>
      </c>
      <c r="AA447" s="17">
        <f t="shared" si="54"/>
        <v>18</v>
      </c>
      <c r="AB447" s="31" t="s">
        <v>375</v>
      </c>
    </row>
    <row r="448" spans="2:28" x14ac:dyDescent="0.3">
      <c r="B448" s="74" t="s">
        <v>843</v>
      </c>
      <c r="C448" s="20" t="str">
        <f t="shared" si="48"/>
        <v>Freight Loco 66/6 Iron Ore</v>
      </c>
      <c r="D448" s="21" t="s">
        <v>4</v>
      </c>
      <c r="E448" s="21" t="s">
        <v>29</v>
      </c>
      <c r="F448" s="22" t="s">
        <v>380</v>
      </c>
      <c r="G448" s="21" t="s">
        <v>357</v>
      </c>
      <c r="H448" s="23"/>
      <c r="I448" s="24"/>
      <c r="J448" s="25" t="s">
        <v>31</v>
      </c>
      <c r="K448" s="26">
        <v>0</v>
      </c>
      <c r="L448" s="27" t="s">
        <v>29</v>
      </c>
      <c r="M448" s="25">
        <v>1</v>
      </c>
      <c r="N448" s="43" t="s">
        <v>31</v>
      </c>
      <c r="O448" s="25">
        <f t="shared" si="49"/>
        <v>1</v>
      </c>
      <c r="P448" s="25">
        <f t="shared" si="50"/>
        <v>1</v>
      </c>
      <c r="Q448" s="28">
        <v>127</v>
      </c>
      <c r="R448" s="29">
        <v>6</v>
      </c>
      <c r="S448" s="18">
        <f t="shared" si="51"/>
        <v>21.166666666666668</v>
      </c>
      <c r="T448" s="28">
        <v>3.552</v>
      </c>
      <c r="U448" s="26" t="s">
        <v>31</v>
      </c>
      <c r="V448" s="26" t="s">
        <v>31</v>
      </c>
      <c r="W448" s="17" t="str">
        <f t="shared" si="52"/>
        <v>n/a</v>
      </c>
      <c r="X448" s="30" t="s">
        <v>31</v>
      </c>
      <c r="Y448" s="17" t="str">
        <f t="shared" si="53"/>
        <v>n/a</v>
      </c>
      <c r="Z448" s="17">
        <v>25</v>
      </c>
      <c r="AA448" s="17">
        <f t="shared" si="54"/>
        <v>25</v>
      </c>
      <c r="AB448" s="31" t="s">
        <v>375</v>
      </c>
    </row>
    <row r="449" spans="2:28" x14ac:dyDescent="0.3">
      <c r="B449" s="74" t="s">
        <v>843</v>
      </c>
      <c r="C449" s="20" t="str">
        <f t="shared" si="48"/>
        <v>Freight Loco 66/6 Other</v>
      </c>
      <c r="D449" s="21" t="s">
        <v>4</v>
      </c>
      <c r="E449" s="21" t="s">
        <v>29</v>
      </c>
      <c r="F449" s="22" t="s">
        <v>380</v>
      </c>
      <c r="G449" s="21" t="s">
        <v>333</v>
      </c>
      <c r="H449" s="23"/>
      <c r="I449" s="24"/>
      <c r="J449" s="25" t="s">
        <v>31</v>
      </c>
      <c r="K449" s="26">
        <v>0</v>
      </c>
      <c r="L449" s="27" t="s">
        <v>29</v>
      </c>
      <c r="M449" s="25">
        <v>1</v>
      </c>
      <c r="N449" s="43" t="s">
        <v>31</v>
      </c>
      <c r="O449" s="25">
        <f t="shared" si="49"/>
        <v>1</v>
      </c>
      <c r="P449" s="25">
        <f t="shared" si="50"/>
        <v>1</v>
      </c>
      <c r="Q449" s="28">
        <v>127</v>
      </c>
      <c r="R449" s="29">
        <v>6</v>
      </c>
      <c r="S449" s="18">
        <f t="shared" si="51"/>
        <v>21.166666666666668</v>
      </c>
      <c r="T449" s="28">
        <v>3.552</v>
      </c>
      <c r="U449" s="26" t="s">
        <v>31</v>
      </c>
      <c r="V449" s="26" t="s">
        <v>31</v>
      </c>
      <c r="W449" s="17" t="str">
        <f t="shared" si="52"/>
        <v>n/a</v>
      </c>
      <c r="X449" s="30" t="s">
        <v>31</v>
      </c>
      <c r="Y449" s="17" t="str">
        <f t="shared" si="53"/>
        <v>n/a</v>
      </c>
      <c r="Z449" s="17">
        <v>25</v>
      </c>
      <c r="AA449" s="17">
        <f t="shared" si="54"/>
        <v>25</v>
      </c>
      <c r="AB449" s="31" t="s">
        <v>375</v>
      </c>
    </row>
    <row r="450" spans="2:28" x14ac:dyDescent="0.3">
      <c r="B450" s="74" t="s">
        <v>843</v>
      </c>
      <c r="C450" s="20" t="str">
        <f t="shared" si="48"/>
        <v>Freight Loco 66/6 Petroleum</v>
      </c>
      <c r="D450" s="21" t="s">
        <v>4</v>
      </c>
      <c r="E450" s="21" t="s">
        <v>29</v>
      </c>
      <c r="F450" s="22" t="s">
        <v>380</v>
      </c>
      <c r="G450" s="21" t="s">
        <v>334</v>
      </c>
      <c r="H450" s="23"/>
      <c r="I450" s="24"/>
      <c r="J450" s="25" t="s">
        <v>31</v>
      </c>
      <c r="K450" s="26">
        <v>0</v>
      </c>
      <c r="L450" s="27" t="s">
        <v>29</v>
      </c>
      <c r="M450" s="25">
        <v>1</v>
      </c>
      <c r="N450" s="43" t="s">
        <v>31</v>
      </c>
      <c r="O450" s="25">
        <f t="shared" si="49"/>
        <v>1</v>
      </c>
      <c r="P450" s="25">
        <f t="shared" si="50"/>
        <v>1</v>
      </c>
      <c r="Q450" s="28">
        <v>127</v>
      </c>
      <c r="R450" s="29">
        <v>6</v>
      </c>
      <c r="S450" s="18">
        <f t="shared" si="51"/>
        <v>21.166666666666668</v>
      </c>
      <c r="T450" s="28">
        <v>3.552</v>
      </c>
      <c r="U450" s="26" t="s">
        <v>31</v>
      </c>
      <c r="V450" s="26" t="s">
        <v>31</v>
      </c>
      <c r="W450" s="17" t="str">
        <f t="shared" si="52"/>
        <v>n/a</v>
      </c>
      <c r="X450" s="30" t="s">
        <v>31</v>
      </c>
      <c r="Y450" s="17" t="str">
        <f t="shared" si="53"/>
        <v>n/a</v>
      </c>
      <c r="Z450" s="17">
        <v>23</v>
      </c>
      <c r="AA450" s="17">
        <f t="shared" si="54"/>
        <v>23</v>
      </c>
      <c r="AB450" s="31" t="s">
        <v>375</v>
      </c>
    </row>
    <row r="451" spans="2:28" x14ac:dyDescent="0.3">
      <c r="B451" s="74" t="s">
        <v>843</v>
      </c>
      <c r="C451" s="20" t="str">
        <f t="shared" si="48"/>
        <v>Freight Loco 66/6 Steel</v>
      </c>
      <c r="D451" s="21" t="s">
        <v>4</v>
      </c>
      <c r="E451" s="21" t="s">
        <v>29</v>
      </c>
      <c r="F451" s="22" t="s">
        <v>380</v>
      </c>
      <c r="G451" s="21" t="s">
        <v>342</v>
      </c>
      <c r="H451" s="23"/>
      <c r="I451" s="24"/>
      <c r="J451" s="25" t="s">
        <v>31</v>
      </c>
      <c r="K451" s="26">
        <v>0</v>
      </c>
      <c r="L451" s="27" t="s">
        <v>29</v>
      </c>
      <c r="M451" s="25">
        <v>1</v>
      </c>
      <c r="N451" s="43" t="s">
        <v>31</v>
      </c>
      <c r="O451" s="25">
        <f t="shared" si="49"/>
        <v>1</v>
      </c>
      <c r="P451" s="25">
        <f t="shared" si="50"/>
        <v>1</v>
      </c>
      <c r="Q451" s="28">
        <v>127</v>
      </c>
      <c r="R451" s="29">
        <v>6</v>
      </c>
      <c r="S451" s="18">
        <f t="shared" si="51"/>
        <v>21.166666666666668</v>
      </c>
      <c r="T451" s="28">
        <v>3.552</v>
      </c>
      <c r="U451" s="26" t="s">
        <v>31</v>
      </c>
      <c r="V451" s="26" t="s">
        <v>31</v>
      </c>
      <c r="W451" s="17" t="str">
        <f t="shared" si="52"/>
        <v>n/a</v>
      </c>
      <c r="X451" s="30" t="s">
        <v>31</v>
      </c>
      <c r="Y451" s="17" t="str">
        <f t="shared" si="53"/>
        <v>n/a</v>
      </c>
      <c r="Z451" s="17">
        <v>25</v>
      </c>
      <c r="AA451" s="17">
        <f t="shared" si="54"/>
        <v>25</v>
      </c>
      <c r="AB451" s="31" t="s">
        <v>375</v>
      </c>
    </row>
    <row r="452" spans="2:28" x14ac:dyDescent="0.3">
      <c r="B452" s="74" t="s">
        <v>843</v>
      </c>
      <c r="C452" s="20" t="str">
        <f t="shared" si="48"/>
        <v>Freight Loco 66/7 Biomass</v>
      </c>
      <c r="D452" s="21" t="s">
        <v>4</v>
      </c>
      <c r="E452" s="21" t="s">
        <v>29</v>
      </c>
      <c r="F452" s="22" t="s">
        <v>381</v>
      </c>
      <c r="G452" s="21" t="s">
        <v>351</v>
      </c>
      <c r="H452" s="23"/>
      <c r="I452" s="24"/>
      <c r="J452" s="25" t="s">
        <v>31</v>
      </c>
      <c r="K452" s="26">
        <v>0</v>
      </c>
      <c r="L452" s="27" t="s">
        <v>29</v>
      </c>
      <c r="M452" s="25">
        <v>1</v>
      </c>
      <c r="N452" s="43" t="s">
        <v>31</v>
      </c>
      <c r="O452" s="25">
        <f t="shared" si="49"/>
        <v>1</v>
      </c>
      <c r="P452" s="25">
        <f t="shared" si="50"/>
        <v>1</v>
      </c>
      <c r="Q452" s="28">
        <v>127</v>
      </c>
      <c r="R452" s="29">
        <v>6</v>
      </c>
      <c r="S452" s="18">
        <f t="shared" si="51"/>
        <v>21.166666666666668</v>
      </c>
      <c r="T452" s="28">
        <v>3.552</v>
      </c>
      <c r="U452" s="26" t="s">
        <v>31</v>
      </c>
      <c r="V452" s="26" t="s">
        <v>31</v>
      </c>
      <c r="W452" s="17" t="str">
        <f t="shared" si="52"/>
        <v>n/a</v>
      </c>
      <c r="X452" s="30" t="s">
        <v>31</v>
      </c>
      <c r="Y452" s="17" t="str">
        <f t="shared" si="53"/>
        <v>n/a</v>
      </c>
      <c r="Z452" s="17">
        <v>34</v>
      </c>
      <c r="AA452" s="17">
        <f t="shared" si="54"/>
        <v>34</v>
      </c>
      <c r="AB452" s="31" t="s">
        <v>375</v>
      </c>
    </row>
    <row r="453" spans="2:28" x14ac:dyDescent="0.3">
      <c r="B453" s="74" t="s">
        <v>843</v>
      </c>
      <c r="C453" s="20" t="str">
        <f t="shared" si="48"/>
        <v>Freight Loco 66/7 Chemicals</v>
      </c>
      <c r="D453" s="21" t="s">
        <v>4</v>
      </c>
      <c r="E453" s="21" t="s">
        <v>29</v>
      </c>
      <c r="F453" s="22" t="s">
        <v>381</v>
      </c>
      <c r="G453" s="21" t="s">
        <v>329</v>
      </c>
      <c r="H453" s="23"/>
      <c r="I453" s="24"/>
      <c r="J453" s="25" t="s">
        <v>31</v>
      </c>
      <c r="K453" s="26">
        <v>0</v>
      </c>
      <c r="L453" s="27" t="s">
        <v>29</v>
      </c>
      <c r="M453" s="25">
        <v>1</v>
      </c>
      <c r="N453" s="43" t="s">
        <v>31</v>
      </c>
      <c r="O453" s="25">
        <f t="shared" si="49"/>
        <v>1</v>
      </c>
      <c r="P453" s="25">
        <f t="shared" si="50"/>
        <v>1</v>
      </c>
      <c r="Q453" s="28">
        <v>127</v>
      </c>
      <c r="R453" s="29">
        <v>6</v>
      </c>
      <c r="S453" s="18">
        <f t="shared" si="51"/>
        <v>21.166666666666668</v>
      </c>
      <c r="T453" s="28">
        <v>3.552</v>
      </c>
      <c r="U453" s="26" t="s">
        <v>31</v>
      </c>
      <c r="V453" s="26" t="s">
        <v>31</v>
      </c>
      <c r="W453" s="17" t="str">
        <f t="shared" si="52"/>
        <v>n/a</v>
      </c>
      <c r="X453" s="30" t="s">
        <v>31</v>
      </c>
      <c r="Y453" s="17" t="str">
        <f t="shared" si="53"/>
        <v>n/a</v>
      </c>
      <c r="Z453" s="17">
        <v>16</v>
      </c>
      <c r="AA453" s="17">
        <f t="shared" si="54"/>
        <v>16</v>
      </c>
      <c r="AB453" s="31" t="s">
        <v>375</v>
      </c>
    </row>
    <row r="454" spans="2:28" x14ac:dyDescent="0.3">
      <c r="B454" s="74" t="s">
        <v>843</v>
      </c>
      <c r="C454" s="20" t="str">
        <f t="shared" si="48"/>
        <v>Freight Loco 66/7 Coal ESI</v>
      </c>
      <c r="D454" s="21" t="s">
        <v>4</v>
      </c>
      <c r="E454" s="21" t="s">
        <v>29</v>
      </c>
      <c r="F454" s="22" t="s">
        <v>381</v>
      </c>
      <c r="G454" s="21" t="s">
        <v>336</v>
      </c>
      <c r="H454" s="23"/>
      <c r="I454" s="24"/>
      <c r="J454" s="25" t="s">
        <v>31</v>
      </c>
      <c r="K454" s="26">
        <v>0</v>
      </c>
      <c r="L454" s="27" t="s">
        <v>29</v>
      </c>
      <c r="M454" s="25">
        <v>1</v>
      </c>
      <c r="N454" s="43" t="s">
        <v>31</v>
      </c>
      <c r="O454" s="25">
        <f t="shared" si="49"/>
        <v>1</v>
      </c>
      <c r="P454" s="25">
        <f t="shared" si="50"/>
        <v>1</v>
      </c>
      <c r="Q454" s="28">
        <v>127</v>
      </c>
      <c r="R454" s="29">
        <v>6</v>
      </c>
      <c r="S454" s="18">
        <f t="shared" si="51"/>
        <v>21.166666666666668</v>
      </c>
      <c r="T454" s="28">
        <v>3.552</v>
      </c>
      <c r="U454" s="26" t="s">
        <v>31</v>
      </c>
      <c r="V454" s="26" t="s">
        <v>31</v>
      </c>
      <c r="W454" s="17" t="str">
        <f t="shared" si="52"/>
        <v>n/a</v>
      </c>
      <c r="X454" s="30" t="s">
        <v>31</v>
      </c>
      <c r="Y454" s="17" t="str">
        <f t="shared" si="53"/>
        <v>n/a</v>
      </c>
      <c r="Z454" s="17">
        <v>24</v>
      </c>
      <c r="AA454" s="17">
        <f t="shared" si="54"/>
        <v>24</v>
      </c>
      <c r="AB454" s="31" t="s">
        <v>375</v>
      </c>
    </row>
    <row r="455" spans="2:28" x14ac:dyDescent="0.3">
      <c r="B455" s="74" t="s">
        <v>843</v>
      </c>
      <c r="C455" s="20" t="str">
        <f t="shared" si="48"/>
        <v>Freight Loco 66/7 Coal Other</v>
      </c>
      <c r="D455" s="21" t="s">
        <v>4</v>
      </c>
      <c r="E455" s="21" t="s">
        <v>29</v>
      </c>
      <c r="F455" s="22" t="s">
        <v>381</v>
      </c>
      <c r="G455" s="21" t="s">
        <v>358</v>
      </c>
      <c r="H455" s="23"/>
      <c r="I455" s="24"/>
      <c r="J455" s="25" t="s">
        <v>31</v>
      </c>
      <c r="K455" s="26">
        <v>0</v>
      </c>
      <c r="L455" s="27" t="s">
        <v>29</v>
      </c>
      <c r="M455" s="25">
        <v>1</v>
      </c>
      <c r="N455" s="43" t="s">
        <v>31</v>
      </c>
      <c r="O455" s="25">
        <f t="shared" si="49"/>
        <v>1</v>
      </c>
      <c r="P455" s="25">
        <f t="shared" si="50"/>
        <v>1</v>
      </c>
      <c r="Q455" s="28">
        <v>127</v>
      </c>
      <c r="R455" s="29">
        <v>6</v>
      </c>
      <c r="S455" s="18">
        <f t="shared" si="51"/>
        <v>21.166666666666668</v>
      </c>
      <c r="T455" s="28">
        <v>3.552</v>
      </c>
      <c r="U455" s="26" t="s">
        <v>31</v>
      </c>
      <c r="V455" s="26" t="s">
        <v>31</v>
      </c>
      <c r="W455" s="17" t="str">
        <f t="shared" si="52"/>
        <v>n/a</v>
      </c>
      <c r="X455" s="30" t="s">
        <v>31</v>
      </c>
      <c r="Y455" s="17" t="str">
        <f t="shared" si="53"/>
        <v>n/a</v>
      </c>
      <c r="Z455" s="17">
        <v>25</v>
      </c>
      <c r="AA455" s="17">
        <f t="shared" si="54"/>
        <v>25</v>
      </c>
      <c r="AB455" s="31" t="s">
        <v>375</v>
      </c>
    </row>
    <row r="456" spans="2:28" x14ac:dyDescent="0.3">
      <c r="B456" s="74" t="s">
        <v>843</v>
      </c>
      <c r="C456" s="20" t="str">
        <f t="shared" si="48"/>
        <v>Freight Loco 66/7 Construction Materials</v>
      </c>
      <c r="D456" s="21" t="s">
        <v>4</v>
      </c>
      <c r="E456" s="21" t="s">
        <v>29</v>
      </c>
      <c r="F456" s="22" t="s">
        <v>381</v>
      </c>
      <c r="G456" s="21" t="s">
        <v>331</v>
      </c>
      <c r="H456" s="23"/>
      <c r="I456" s="24"/>
      <c r="J456" s="25" t="s">
        <v>31</v>
      </c>
      <c r="K456" s="26">
        <v>0</v>
      </c>
      <c r="L456" s="27" t="s">
        <v>29</v>
      </c>
      <c r="M456" s="25">
        <v>1</v>
      </c>
      <c r="N456" s="43" t="s">
        <v>31</v>
      </c>
      <c r="O456" s="25">
        <f t="shared" si="49"/>
        <v>1</v>
      </c>
      <c r="P456" s="25">
        <f t="shared" si="50"/>
        <v>1</v>
      </c>
      <c r="Q456" s="28">
        <v>127</v>
      </c>
      <c r="R456" s="29">
        <v>6</v>
      </c>
      <c r="S456" s="18">
        <f t="shared" si="51"/>
        <v>21.166666666666668</v>
      </c>
      <c r="T456" s="28">
        <v>3.552</v>
      </c>
      <c r="U456" s="26" t="s">
        <v>31</v>
      </c>
      <c r="V456" s="26" t="s">
        <v>31</v>
      </c>
      <c r="W456" s="17" t="str">
        <f t="shared" si="52"/>
        <v>n/a</v>
      </c>
      <c r="X456" s="30" t="s">
        <v>31</v>
      </c>
      <c r="Y456" s="17" t="str">
        <f t="shared" si="53"/>
        <v>n/a</v>
      </c>
      <c r="Z456" s="17">
        <v>29</v>
      </c>
      <c r="AA456" s="17">
        <f t="shared" si="54"/>
        <v>29</v>
      </c>
      <c r="AB456" s="31" t="s">
        <v>375</v>
      </c>
    </row>
    <row r="457" spans="2:28" x14ac:dyDescent="0.3">
      <c r="B457" s="74" t="s">
        <v>843</v>
      </c>
      <c r="C457" s="20" t="str">
        <f t="shared" si="48"/>
        <v>Freight Loco 66/7 Domestic Automotive</v>
      </c>
      <c r="D457" s="21" t="s">
        <v>4</v>
      </c>
      <c r="E457" s="21" t="s">
        <v>29</v>
      </c>
      <c r="F457" s="22" t="s">
        <v>381</v>
      </c>
      <c r="G457" s="21" t="s">
        <v>348</v>
      </c>
      <c r="H457" s="23"/>
      <c r="I457" s="24"/>
      <c r="J457" s="25" t="s">
        <v>31</v>
      </c>
      <c r="K457" s="26">
        <v>0</v>
      </c>
      <c r="L457" s="27" t="s">
        <v>29</v>
      </c>
      <c r="M457" s="25">
        <v>1</v>
      </c>
      <c r="N457" s="43" t="s">
        <v>31</v>
      </c>
      <c r="O457" s="25">
        <f t="shared" si="49"/>
        <v>1</v>
      </c>
      <c r="P457" s="25">
        <f t="shared" si="50"/>
        <v>1</v>
      </c>
      <c r="Q457" s="28">
        <v>127</v>
      </c>
      <c r="R457" s="29">
        <v>6</v>
      </c>
      <c r="S457" s="18">
        <f t="shared" si="51"/>
        <v>21.166666666666668</v>
      </c>
      <c r="T457" s="28">
        <v>3.552</v>
      </c>
      <c r="U457" s="26" t="s">
        <v>31</v>
      </c>
      <c r="V457" s="26" t="s">
        <v>31</v>
      </c>
      <c r="W457" s="17" t="str">
        <f t="shared" si="52"/>
        <v>n/a</v>
      </c>
      <c r="X457" s="30" t="s">
        <v>31</v>
      </c>
      <c r="Y457" s="17" t="str">
        <f t="shared" si="53"/>
        <v>n/a</v>
      </c>
      <c r="Z457" s="17">
        <v>25</v>
      </c>
      <c r="AA457" s="17">
        <f t="shared" si="54"/>
        <v>25</v>
      </c>
      <c r="AB457" s="31" t="s">
        <v>375</v>
      </c>
    </row>
    <row r="458" spans="2:28" x14ac:dyDescent="0.3">
      <c r="B458" s="74" t="s">
        <v>843</v>
      </c>
      <c r="C458" s="20" t="str">
        <f t="shared" si="48"/>
        <v>Freight Loco 66/7 Domestic Intermodal</v>
      </c>
      <c r="D458" s="21" t="s">
        <v>4</v>
      </c>
      <c r="E458" s="21" t="s">
        <v>29</v>
      </c>
      <c r="F458" s="22" t="s">
        <v>381</v>
      </c>
      <c r="G458" s="21" t="s">
        <v>332</v>
      </c>
      <c r="H458" s="23"/>
      <c r="I458" s="24"/>
      <c r="J458" s="25" t="s">
        <v>31</v>
      </c>
      <c r="K458" s="26">
        <v>0</v>
      </c>
      <c r="L458" s="27" t="s">
        <v>29</v>
      </c>
      <c r="M458" s="25">
        <v>1</v>
      </c>
      <c r="N458" s="43" t="s">
        <v>31</v>
      </c>
      <c r="O458" s="25">
        <f t="shared" si="49"/>
        <v>1</v>
      </c>
      <c r="P458" s="25">
        <f t="shared" si="50"/>
        <v>1</v>
      </c>
      <c r="Q458" s="28">
        <v>127</v>
      </c>
      <c r="R458" s="29">
        <v>6</v>
      </c>
      <c r="S458" s="18">
        <f t="shared" si="51"/>
        <v>21.166666666666668</v>
      </c>
      <c r="T458" s="28">
        <v>3.552</v>
      </c>
      <c r="U458" s="26" t="s">
        <v>31</v>
      </c>
      <c r="V458" s="26" t="s">
        <v>31</v>
      </c>
      <c r="W458" s="17" t="str">
        <f t="shared" si="52"/>
        <v>n/a</v>
      </c>
      <c r="X458" s="30" t="s">
        <v>31</v>
      </c>
      <c r="Y458" s="17" t="str">
        <f t="shared" si="53"/>
        <v>n/a</v>
      </c>
      <c r="Z458" s="17">
        <v>33</v>
      </c>
      <c r="AA458" s="17">
        <f t="shared" si="54"/>
        <v>33</v>
      </c>
      <c r="AB458" s="31" t="s">
        <v>375</v>
      </c>
    </row>
    <row r="459" spans="2:28" x14ac:dyDescent="0.3">
      <c r="B459" s="74" t="s">
        <v>843</v>
      </c>
      <c r="C459" s="20" t="str">
        <f t="shared" si="48"/>
        <v>Freight Loco 66/7 Domestic Waste</v>
      </c>
      <c r="D459" s="21" t="s">
        <v>4</v>
      </c>
      <c r="E459" s="21" t="s">
        <v>29</v>
      </c>
      <c r="F459" s="22" t="s">
        <v>381</v>
      </c>
      <c r="G459" s="21" t="s">
        <v>354</v>
      </c>
      <c r="H459" s="23"/>
      <c r="I459" s="24"/>
      <c r="J459" s="25" t="s">
        <v>31</v>
      </c>
      <c r="K459" s="26">
        <v>0</v>
      </c>
      <c r="L459" s="27" t="s">
        <v>29</v>
      </c>
      <c r="M459" s="25">
        <v>1</v>
      </c>
      <c r="N459" s="43" t="s">
        <v>31</v>
      </c>
      <c r="O459" s="25">
        <f t="shared" si="49"/>
        <v>1</v>
      </c>
      <c r="P459" s="25">
        <f t="shared" si="50"/>
        <v>1</v>
      </c>
      <c r="Q459" s="28">
        <v>127</v>
      </c>
      <c r="R459" s="29">
        <v>6</v>
      </c>
      <c r="S459" s="18">
        <f t="shared" si="51"/>
        <v>21.166666666666668</v>
      </c>
      <c r="T459" s="28">
        <v>3.552</v>
      </c>
      <c r="U459" s="26" t="s">
        <v>31</v>
      </c>
      <c r="V459" s="26" t="s">
        <v>31</v>
      </c>
      <c r="W459" s="17" t="str">
        <f t="shared" si="52"/>
        <v>n/a</v>
      </c>
      <c r="X459" s="30" t="s">
        <v>31</v>
      </c>
      <c r="Y459" s="17" t="str">
        <f t="shared" si="53"/>
        <v>n/a</v>
      </c>
      <c r="Z459" s="17">
        <v>24</v>
      </c>
      <c r="AA459" s="17">
        <f t="shared" si="54"/>
        <v>24</v>
      </c>
      <c r="AB459" s="31" t="s">
        <v>375</v>
      </c>
    </row>
    <row r="460" spans="2:28" ht="24" x14ac:dyDescent="0.3">
      <c r="B460" s="74" t="s">
        <v>843</v>
      </c>
      <c r="C460" s="20" t="str">
        <f t="shared" si="48"/>
        <v>Freight Loco 66/7 European Automotive</v>
      </c>
      <c r="D460" s="21" t="s">
        <v>4</v>
      </c>
      <c r="E460" s="21" t="s">
        <v>29</v>
      </c>
      <c r="F460" s="22" t="s">
        <v>381</v>
      </c>
      <c r="G460" s="21" t="s">
        <v>362</v>
      </c>
      <c r="H460" s="23" t="s">
        <v>382</v>
      </c>
      <c r="I460" s="23"/>
      <c r="J460" s="25" t="s">
        <v>31</v>
      </c>
      <c r="K460" s="26">
        <v>0</v>
      </c>
      <c r="L460" s="27" t="s">
        <v>29</v>
      </c>
      <c r="M460" s="25">
        <v>1</v>
      </c>
      <c r="N460" s="43" t="s">
        <v>31</v>
      </c>
      <c r="O460" s="25">
        <f t="shared" si="49"/>
        <v>1</v>
      </c>
      <c r="P460" s="25">
        <f t="shared" si="50"/>
        <v>1</v>
      </c>
      <c r="Q460" s="28">
        <v>127</v>
      </c>
      <c r="R460" s="29">
        <v>6</v>
      </c>
      <c r="S460" s="18">
        <f t="shared" si="51"/>
        <v>21.166666666666668</v>
      </c>
      <c r="T460" s="28">
        <v>3.552</v>
      </c>
      <c r="U460" s="26" t="s">
        <v>31</v>
      </c>
      <c r="V460" s="26" t="s">
        <v>31</v>
      </c>
      <c r="W460" s="17" t="str">
        <f t="shared" si="52"/>
        <v>n/a</v>
      </c>
      <c r="X460" s="30" t="s">
        <v>31</v>
      </c>
      <c r="Y460" s="17" t="str">
        <f t="shared" si="53"/>
        <v>n/a</v>
      </c>
      <c r="Z460" s="17">
        <v>31</v>
      </c>
      <c r="AA460" s="17">
        <f t="shared" si="54"/>
        <v>31</v>
      </c>
      <c r="AB460" s="31" t="s">
        <v>375</v>
      </c>
    </row>
    <row r="461" spans="2:28" x14ac:dyDescent="0.3">
      <c r="B461" s="74" t="s">
        <v>843</v>
      </c>
      <c r="C461" s="20" t="str">
        <f t="shared" si="48"/>
        <v>Freight Loco 66/7 European Conventional</v>
      </c>
      <c r="D461" s="21" t="s">
        <v>4</v>
      </c>
      <c r="E461" s="21" t="s">
        <v>29</v>
      </c>
      <c r="F461" s="22" t="s">
        <v>381</v>
      </c>
      <c r="G461" s="21" t="s">
        <v>363</v>
      </c>
      <c r="H461" s="23"/>
      <c r="I461" s="24"/>
      <c r="J461" s="25" t="s">
        <v>31</v>
      </c>
      <c r="K461" s="26">
        <v>0</v>
      </c>
      <c r="L461" s="27" t="s">
        <v>29</v>
      </c>
      <c r="M461" s="25">
        <v>1</v>
      </c>
      <c r="N461" s="43" t="s">
        <v>31</v>
      </c>
      <c r="O461" s="25">
        <f t="shared" si="49"/>
        <v>1</v>
      </c>
      <c r="P461" s="25">
        <f t="shared" si="50"/>
        <v>1</v>
      </c>
      <c r="Q461" s="28">
        <v>127</v>
      </c>
      <c r="R461" s="29">
        <v>6</v>
      </c>
      <c r="S461" s="18">
        <f t="shared" si="51"/>
        <v>21.166666666666668</v>
      </c>
      <c r="T461" s="28">
        <v>3.552</v>
      </c>
      <c r="U461" s="26" t="s">
        <v>31</v>
      </c>
      <c r="V461" s="26" t="s">
        <v>31</v>
      </c>
      <c r="W461" s="17" t="str">
        <f t="shared" si="52"/>
        <v>n/a</v>
      </c>
      <c r="X461" s="30" t="s">
        <v>31</v>
      </c>
      <c r="Y461" s="17" t="str">
        <f t="shared" si="53"/>
        <v>n/a</v>
      </c>
      <c r="Z461" s="17">
        <v>31</v>
      </c>
      <c r="AA461" s="17">
        <f t="shared" si="54"/>
        <v>31</v>
      </c>
      <c r="AB461" s="31" t="s">
        <v>375</v>
      </c>
    </row>
    <row r="462" spans="2:28" x14ac:dyDescent="0.3">
      <c r="B462" s="74" t="s">
        <v>843</v>
      </c>
      <c r="C462" s="20" t="str">
        <f t="shared" si="48"/>
        <v>Freight Loco 66/7 European Intermodal</v>
      </c>
      <c r="D462" s="21" t="s">
        <v>4</v>
      </c>
      <c r="E462" s="21" t="s">
        <v>29</v>
      </c>
      <c r="F462" s="22" t="s">
        <v>381</v>
      </c>
      <c r="G462" s="21" t="s">
        <v>349</v>
      </c>
      <c r="H462" s="23"/>
      <c r="I462" s="24"/>
      <c r="J462" s="25" t="s">
        <v>31</v>
      </c>
      <c r="K462" s="26">
        <v>0</v>
      </c>
      <c r="L462" s="27" t="s">
        <v>29</v>
      </c>
      <c r="M462" s="25">
        <v>1</v>
      </c>
      <c r="N462" s="43" t="s">
        <v>31</v>
      </c>
      <c r="O462" s="25">
        <f t="shared" si="49"/>
        <v>1</v>
      </c>
      <c r="P462" s="25">
        <f t="shared" si="50"/>
        <v>1</v>
      </c>
      <c r="Q462" s="28">
        <v>127</v>
      </c>
      <c r="R462" s="29">
        <v>6</v>
      </c>
      <c r="S462" s="18">
        <f t="shared" si="51"/>
        <v>21.166666666666668</v>
      </c>
      <c r="T462" s="28">
        <v>3.552</v>
      </c>
      <c r="U462" s="26" t="s">
        <v>31</v>
      </c>
      <c r="V462" s="26" t="s">
        <v>31</v>
      </c>
      <c r="W462" s="17" t="str">
        <f t="shared" si="52"/>
        <v>n/a</v>
      </c>
      <c r="X462" s="30" t="s">
        <v>31</v>
      </c>
      <c r="Y462" s="17" t="str">
        <f t="shared" si="53"/>
        <v>n/a</v>
      </c>
      <c r="Z462" s="17">
        <v>38</v>
      </c>
      <c r="AA462" s="17">
        <f t="shared" si="54"/>
        <v>38</v>
      </c>
      <c r="AB462" s="31" t="s">
        <v>375</v>
      </c>
    </row>
    <row r="463" spans="2:28" x14ac:dyDescent="0.3">
      <c r="B463" s="74" t="s">
        <v>843</v>
      </c>
      <c r="C463" s="20" t="str">
        <f t="shared" si="48"/>
        <v>Freight Loco 66/7 Industrial Minerals</v>
      </c>
      <c r="D463" s="21" t="s">
        <v>4</v>
      </c>
      <c r="E463" s="21" t="s">
        <v>29</v>
      </c>
      <c r="F463" s="22" t="s">
        <v>381</v>
      </c>
      <c r="G463" s="21" t="s">
        <v>364</v>
      </c>
      <c r="H463" s="23"/>
      <c r="I463" s="24"/>
      <c r="J463" s="25" t="s">
        <v>31</v>
      </c>
      <c r="K463" s="26">
        <v>0</v>
      </c>
      <c r="L463" s="27" t="s">
        <v>29</v>
      </c>
      <c r="M463" s="25">
        <v>1</v>
      </c>
      <c r="N463" s="43" t="s">
        <v>31</v>
      </c>
      <c r="O463" s="25">
        <f t="shared" si="49"/>
        <v>1</v>
      </c>
      <c r="P463" s="25">
        <f t="shared" si="50"/>
        <v>1</v>
      </c>
      <c r="Q463" s="28">
        <v>127</v>
      </c>
      <c r="R463" s="29">
        <v>6</v>
      </c>
      <c r="S463" s="18">
        <f t="shared" si="51"/>
        <v>21.166666666666668</v>
      </c>
      <c r="T463" s="28">
        <v>3.552</v>
      </c>
      <c r="U463" s="26" t="s">
        <v>31</v>
      </c>
      <c r="V463" s="26" t="s">
        <v>31</v>
      </c>
      <c r="W463" s="17" t="str">
        <f t="shared" si="52"/>
        <v>n/a</v>
      </c>
      <c r="X463" s="30" t="s">
        <v>31</v>
      </c>
      <c r="Y463" s="17" t="str">
        <f t="shared" si="53"/>
        <v>n/a</v>
      </c>
      <c r="Z463" s="17">
        <v>18</v>
      </c>
      <c r="AA463" s="17">
        <f t="shared" si="54"/>
        <v>18</v>
      </c>
      <c r="AB463" s="31" t="s">
        <v>375</v>
      </c>
    </row>
    <row r="464" spans="2:28" ht="24" x14ac:dyDescent="0.3">
      <c r="B464" s="74" t="s">
        <v>843</v>
      </c>
      <c r="C464" s="20" t="str">
        <f t="shared" si="48"/>
        <v>Freight Loco 66/7 Iron Ore</v>
      </c>
      <c r="D464" s="21" t="s">
        <v>4</v>
      </c>
      <c r="E464" s="21" t="s">
        <v>29</v>
      </c>
      <c r="F464" s="22" t="s">
        <v>381</v>
      </c>
      <c r="G464" s="21" t="s">
        <v>357</v>
      </c>
      <c r="H464" s="23" t="s">
        <v>382</v>
      </c>
      <c r="I464" s="23"/>
      <c r="J464" s="25" t="s">
        <v>31</v>
      </c>
      <c r="K464" s="26">
        <v>0</v>
      </c>
      <c r="L464" s="27" t="s">
        <v>29</v>
      </c>
      <c r="M464" s="25">
        <v>1</v>
      </c>
      <c r="N464" s="43" t="s">
        <v>31</v>
      </c>
      <c r="O464" s="25">
        <f t="shared" si="49"/>
        <v>1</v>
      </c>
      <c r="P464" s="25">
        <f t="shared" si="50"/>
        <v>1</v>
      </c>
      <c r="Q464" s="28">
        <v>127</v>
      </c>
      <c r="R464" s="29">
        <v>6</v>
      </c>
      <c r="S464" s="18">
        <f t="shared" si="51"/>
        <v>21.166666666666668</v>
      </c>
      <c r="T464" s="28">
        <v>3.552</v>
      </c>
      <c r="U464" s="26" t="s">
        <v>31</v>
      </c>
      <c r="V464" s="26" t="s">
        <v>31</v>
      </c>
      <c r="W464" s="17" t="str">
        <f t="shared" si="52"/>
        <v>n/a</v>
      </c>
      <c r="X464" s="30" t="s">
        <v>31</v>
      </c>
      <c r="Y464" s="17" t="str">
        <f t="shared" si="53"/>
        <v>n/a</v>
      </c>
      <c r="Z464" s="17">
        <v>25</v>
      </c>
      <c r="AA464" s="17">
        <f t="shared" si="54"/>
        <v>25</v>
      </c>
      <c r="AB464" s="31" t="s">
        <v>375</v>
      </c>
    </row>
    <row r="465" spans="2:28" ht="24" x14ac:dyDescent="0.3">
      <c r="B465" s="74" t="s">
        <v>843</v>
      </c>
      <c r="C465" s="20" t="str">
        <f t="shared" ref="C465:C528" si="55">D465&amp;" "&amp;E465&amp;" "&amp;F465&amp;IF(D465="Freight"," "&amp;G465,"")</f>
        <v>Freight Loco 66/7 Mail and Premium Logistics</v>
      </c>
      <c r="D465" s="21" t="s">
        <v>4</v>
      </c>
      <c r="E465" s="21" t="s">
        <v>29</v>
      </c>
      <c r="F465" s="22" t="s">
        <v>381</v>
      </c>
      <c r="G465" s="21" t="s">
        <v>341</v>
      </c>
      <c r="H465" s="23" t="s">
        <v>382</v>
      </c>
      <c r="I465" s="23"/>
      <c r="J465" s="25" t="s">
        <v>31</v>
      </c>
      <c r="K465" s="26">
        <v>0</v>
      </c>
      <c r="L465" s="27" t="s">
        <v>29</v>
      </c>
      <c r="M465" s="25">
        <v>1</v>
      </c>
      <c r="N465" s="43" t="s">
        <v>31</v>
      </c>
      <c r="O465" s="25">
        <f t="shared" si="49"/>
        <v>1</v>
      </c>
      <c r="P465" s="25">
        <f t="shared" si="50"/>
        <v>1</v>
      </c>
      <c r="Q465" s="28">
        <v>127</v>
      </c>
      <c r="R465" s="29">
        <v>6</v>
      </c>
      <c r="S465" s="18">
        <f t="shared" si="51"/>
        <v>21.166666666666668</v>
      </c>
      <c r="T465" s="28">
        <v>3.552</v>
      </c>
      <c r="U465" s="26" t="s">
        <v>31</v>
      </c>
      <c r="V465" s="26" t="s">
        <v>31</v>
      </c>
      <c r="W465" s="17" t="str">
        <f t="shared" si="52"/>
        <v>n/a</v>
      </c>
      <c r="X465" s="30" t="s">
        <v>31</v>
      </c>
      <c r="Y465" s="17" t="str">
        <f t="shared" si="53"/>
        <v>n/a</v>
      </c>
      <c r="Z465" s="17">
        <v>78</v>
      </c>
      <c r="AA465" s="17">
        <f t="shared" si="54"/>
        <v>78</v>
      </c>
      <c r="AB465" s="31" t="s">
        <v>375</v>
      </c>
    </row>
    <row r="466" spans="2:28" x14ac:dyDescent="0.3">
      <c r="B466" s="74" t="s">
        <v>843</v>
      </c>
      <c r="C466" s="20" t="str">
        <f t="shared" si="55"/>
        <v>Freight Loco 66/7 Other</v>
      </c>
      <c r="D466" s="21" t="s">
        <v>4</v>
      </c>
      <c r="E466" s="21" t="s">
        <v>29</v>
      </c>
      <c r="F466" s="22" t="s">
        <v>381</v>
      </c>
      <c r="G466" s="21" t="s">
        <v>333</v>
      </c>
      <c r="H466" s="23"/>
      <c r="I466" s="24"/>
      <c r="J466" s="25" t="s">
        <v>31</v>
      </c>
      <c r="K466" s="26">
        <v>0</v>
      </c>
      <c r="L466" s="27" t="s">
        <v>29</v>
      </c>
      <c r="M466" s="25">
        <v>1</v>
      </c>
      <c r="N466" s="43" t="s">
        <v>31</v>
      </c>
      <c r="O466" s="25">
        <f t="shared" si="49"/>
        <v>1</v>
      </c>
      <c r="P466" s="25">
        <f t="shared" si="50"/>
        <v>1</v>
      </c>
      <c r="Q466" s="28">
        <v>127</v>
      </c>
      <c r="R466" s="29">
        <v>6</v>
      </c>
      <c r="S466" s="18">
        <f t="shared" si="51"/>
        <v>21.166666666666668</v>
      </c>
      <c r="T466" s="28">
        <v>3.552</v>
      </c>
      <c r="U466" s="26" t="s">
        <v>31</v>
      </c>
      <c r="V466" s="26" t="s">
        <v>31</v>
      </c>
      <c r="W466" s="17" t="str">
        <f t="shared" si="52"/>
        <v>n/a</v>
      </c>
      <c r="X466" s="30" t="s">
        <v>31</v>
      </c>
      <c r="Y466" s="17" t="str">
        <f t="shared" si="53"/>
        <v>n/a</v>
      </c>
      <c r="Z466" s="17">
        <v>25</v>
      </c>
      <c r="AA466" s="17">
        <f t="shared" si="54"/>
        <v>25</v>
      </c>
      <c r="AB466" s="31" t="s">
        <v>375</v>
      </c>
    </row>
    <row r="467" spans="2:28" x14ac:dyDescent="0.3">
      <c r="B467" s="74" t="s">
        <v>843</v>
      </c>
      <c r="C467" s="20" t="str">
        <f t="shared" si="55"/>
        <v>Freight Loco 66/7 Petroleum</v>
      </c>
      <c r="D467" s="21" t="s">
        <v>4</v>
      </c>
      <c r="E467" s="21" t="s">
        <v>29</v>
      </c>
      <c r="F467" s="22" t="s">
        <v>381</v>
      </c>
      <c r="G467" s="21" t="s">
        <v>334</v>
      </c>
      <c r="H467" s="23"/>
      <c r="I467" s="24"/>
      <c r="J467" s="25" t="s">
        <v>31</v>
      </c>
      <c r="K467" s="26">
        <v>0</v>
      </c>
      <c r="L467" s="27" t="s">
        <v>29</v>
      </c>
      <c r="M467" s="25">
        <v>1</v>
      </c>
      <c r="N467" s="43" t="s">
        <v>31</v>
      </c>
      <c r="O467" s="25">
        <f t="shared" si="49"/>
        <v>1</v>
      </c>
      <c r="P467" s="25">
        <f t="shared" si="50"/>
        <v>1</v>
      </c>
      <c r="Q467" s="28">
        <v>127</v>
      </c>
      <c r="R467" s="29">
        <v>6</v>
      </c>
      <c r="S467" s="18">
        <f t="shared" si="51"/>
        <v>21.166666666666668</v>
      </c>
      <c r="T467" s="28">
        <v>3.552</v>
      </c>
      <c r="U467" s="26" t="s">
        <v>31</v>
      </c>
      <c r="V467" s="26" t="s">
        <v>31</v>
      </c>
      <c r="W467" s="17" t="str">
        <f t="shared" si="52"/>
        <v>n/a</v>
      </c>
      <c r="X467" s="30" t="s">
        <v>31</v>
      </c>
      <c r="Y467" s="17" t="str">
        <f t="shared" si="53"/>
        <v>n/a</v>
      </c>
      <c r="Z467" s="17">
        <v>23</v>
      </c>
      <c r="AA467" s="17">
        <f t="shared" si="54"/>
        <v>23</v>
      </c>
      <c r="AB467" s="31" t="s">
        <v>375</v>
      </c>
    </row>
    <row r="468" spans="2:28" ht="24" x14ac:dyDescent="0.3">
      <c r="B468" s="74" t="s">
        <v>843</v>
      </c>
      <c r="C468" s="20" t="str">
        <f t="shared" si="55"/>
        <v>Freight Loco 66/7 Royal Mail</v>
      </c>
      <c r="D468" s="21" t="s">
        <v>4</v>
      </c>
      <c r="E468" s="21" t="s">
        <v>29</v>
      </c>
      <c r="F468" s="22" t="s">
        <v>381</v>
      </c>
      <c r="G468" s="21" t="s">
        <v>365</v>
      </c>
      <c r="H468" s="23" t="s">
        <v>382</v>
      </c>
      <c r="I468" s="23"/>
      <c r="J468" s="25" t="s">
        <v>31</v>
      </c>
      <c r="K468" s="26">
        <v>0</v>
      </c>
      <c r="L468" s="27" t="s">
        <v>29</v>
      </c>
      <c r="M468" s="25">
        <v>1</v>
      </c>
      <c r="N468" s="43" t="s">
        <v>31</v>
      </c>
      <c r="O468" s="25">
        <f t="shared" si="49"/>
        <v>1</v>
      </c>
      <c r="P468" s="25">
        <f t="shared" si="50"/>
        <v>1</v>
      </c>
      <c r="Q468" s="28">
        <v>127</v>
      </c>
      <c r="R468" s="29">
        <v>6</v>
      </c>
      <c r="S468" s="18">
        <f t="shared" si="51"/>
        <v>21.166666666666668</v>
      </c>
      <c r="T468" s="28">
        <v>3.552</v>
      </c>
      <c r="U468" s="26" t="s">
        <v>31</v>
      </c>
      <c r="V468" s="26" t="s">
        <v>31</v>
      </c>
      <c r="W468" s="17" t="str">
        <f t="shared" si="52"/>
        <v>n/a</v>
      </c>
      <c r="X468" s="30" t="s">
        <v>31</v>
      </c>
      <c r="Y468" s="17" t="str">
        <f t="shared" si="53"/>
        <v>n/a</v>
      </c>
      <c r="Z468" s="17">
        <v>78</v>
      </c>
      <c r="AA468" s="17">
        <f t="shared" si="54"/>
        <v>78</v>
      </c>
      <c r="AB468" s="31" t="s">
        <v>375</v>
      </c>
    </row>
    <row r="469" spans="2:28" x14ac:dyDescent="0.3">
      <c r="B469" s="74" t="s">
        <v>843</v>
      </c>
      <c r="C469" s="20" t="str">
        <f t="shared" si="55"/>
        <v>Freight Loco 66/7 Steel</v>
      </c>
      <c r="D469" s="21" t="s">
        <v>4</v>
      </c>
      <c r="E469" s="21" t="s">
        <v>29</v>
      </c>
      <c r="F469" s="22" t="s">
        <v>381</v>
      </c>
      <c r="G469" s="21" t="s">
        <v>342</v>
      </c>
      <c r="H469" s="23"/>
      <c r="I469" s="24"/>
      <c r="J469" s="25" t="s">
        <v>31</v>
      </c>
      <c r="K469" s="26">
        <v>0</v>
      </c>
      <c r="L469" s="27" t="s">
        <v>29</v>
      </c>
      <c r="M469" s="25">
        <v>1</v>
      </c>
      <c r="N469" s="43" t="s">
        <v>31</v>
      </c>
      <c r="O469" s="25">
        <f t="shared" si="49"/>
        <v>1</v>
      </c>
      <c r="P469" s="25">
        <f t="shared" si="50"/>
        <v>1</v>
      </c>
      <c r="Q469" s="28">
        <v>127</v>
      </c>
      <c r="R469" s="29">
        <v>6</v>
      </c>
      <c r="S469" s="18">
        <f t="shared" si="51"/>
        <v>21.166666666666668</v>
      </c>
      <c r="T469" s="28">
        <v>3.552</v>
      </c>
      <c r="U469" s="26" t="s">
        <v>31</v>
      </c>
      <c r="V469" s="26" t="s">
        <v>31</v>
      </c>
      <c r="W469" s="17" t="str">
        <f t="shared" si="52"/>
        <v>n/a</v>
      </c>
      <c r="X469" s="30" t="s">
        <v>31</v>
      </c>
      <c r="Y469" s="17" t="str">
        <f t="shared" si="53"/>
        <v>n/a</v>
      </c>
      <c r="Z469" s="17">
        <v>25</v>
      </c>
      <c r="AA469" s="17">
        <f t="shared" si="54"/>
        <v>25</v>
      </c>
      <c r="AB469" s="31" t="s">
        <v>375</v>
      </c>
    </row>
    <row r="470" spans="2:28" x14ac:dyDescent="0.3">
      <c r="B470" s="74" t="s">
        <v>843</v>
      </c>
      <c r="C470" s="20" t="str">
        <f t="shared" si="55"/>
        <v>Freight Loco 66/8 Biomass</v>
      </c>
      <c r="D470" s="21" t="s">
        <v>4</v>
      </c>
      <c r="E470" s="21" t="s">
        <v>29</v>
      </c>
      <c r="F470" s="22" t="s">
        <v>383</v>
      </c>
      <c r="G470" s="21" t="s">
        <v>351</v>
      </c>
      <c r="H470" s="23"/>
      <c r="I470" s="24"/>
      <c r="J470" s="25" t="s">
        <v>31</v>
      </c>
      <c r="K470" s="26">
        <v>0</v>
      </c>
      <c r="L470" s="27" t="s">
        <v>29</v>
      </c>
      <c r="M470" s="25">
        <v>1</v>
      </c>
      <c r="N470" s="43" t="s">
        <v>31</v>
      </c>
      <c r="O470" s="25">
        <f t="shared" si="49"/>
        <v>1</v>
      </c>
      <c r="P470" s="25">
        <f t="shared" si="50"/>
        <v>1</v>
      </c>
      <c r="Q470" s="28">
        <v>127</v>
      </c>
      <c r="R470" s="29">
        <v>6</v>
      </c>
      <c r="S470" s="18">
        <f t="shared" si="51"/>
        <v>21.166666666666668</v>
      </c>
      <c r="T470" s="28">
        <v>3.552</v>
      </c>
      <c r="U470" s="26" t="s">
        <v>31</v>
      </c>
      <c r="V470" s="26" t="s">
        <v>31</v>
      </c>
      <c r="W470" s="17" t="str">
        <f t="shared" si="52"/>
        <v>n/a</v>
      </c>
      <c r="X470" s="30" t="s">
        <v>31</v>
      </c>
      <c r="Y470" s="17" t="str">
        <f t="shared" si="53"/>
        <v>n/a</v>
      </c>
      <c r="Z470" s="17">
        <v>34</v>
      </c>
      <c r="AA470" s="17">
        <f t="shared" si="54"/>
        <v>34</v>
      </c>
      <c r="AB470" s="31" t="s">
        <v>375</v>
      </c>
    </row>
    <row r="471" spans="2:28" x14ac:dyDescent="0.3">
      <c r="B471" s="74" t="s">
        <v>843</v>
      </c>
      <c r="C471" s="20" t="str">
        <f t="shared" si="55"/>
        <v>Freight Loco 66/8 Coal ESI</v>
      </c>
      <c r="D471" s="21" t="s">
        <v>4</v>
      </c>
      <c r="E471" s="21" t="s">
        <v>29</v>
      </c>
      <c r="F471" s="22" t="s">
        <v>383</v>
      </c>
      <c r="G471" s="21" t="s">
        <v>336</v>
      </c>
      <c r="H471" s="23"/>
      <c r="I471" s="24"/>
      <c r="J471" s="25" t="s">
        <v>31</v>
      </c>
      <c r="K471" s="26">
        <v>0</v>
      </c>
      <c r="L471" s="27" t="s">
        <v>29</v>
      </c>
      <c r="M471" s="25">
        <v>1</v>
      </c>
      <c r="N471" s="43" t="s">
        <v>31</v>
      </c>
      <c r="O471" s="25">
        <f t="shared" si="49"/>
        <v>1</v>
      </c>
      <c r="P471" s="25">
        <f t="shared" si="50"/>
        <v>1</v>
      </c>
      <c r="Q471" s="28">
        <v>127</v>
      </c>
      <c r="R471" s="29">
        <v>6</v>
      </c>
      <c r="S471" s="18">
        <f t="shared" si="51"/>
        <v>21.166666666666668</v>
      </c>
      <c r="T471" s="28">
        <v>3.552</v>
      </c>
      <c r="U471" s="26" t="s">
        <v>31</v>
      </c>
      <c r="V471" s="26" t="s">
        <v>31</v>
      </c>
      <c r="W471" s="17" t="str">
        <f t="shared" si="52"/>
        <v>n/a</v>
      </c>
      <c r="X471" s="30" t="s">
        <v>31</v>
      </c>
      <c r="Y471" s="17" t="str">
        <f t="shared" si="53"/>
        <v>n/a</v>
      </c>
      <c r="Z471" s="17">
        <v>24</v>
      </c>
      <c r="AA471" s="17">
        <f t="shared" si="54"/>
        <v>24</v>
      </c>
      <c r="AB471" s="31" t="s">
        <v>375</v>
      </c>
    </row>
    <row r="472" spans="2:28" x14ac:dyDescent="0.3">
      <c r="B472" s="74" t="s">
        <v>843</v>
      </c>
      <c r="C472" s="20" t="str">
        <f t="shared" si="55"/>
        <v>Freight Loco 66/8 Coal Other</v>
      </c>
      <c r="D472" s="21" t="s">
        <v>4</v>
      </c>
      <c r="E472" s="21" t="s">
        <v>29</v>
      </c>
      <c r="F472" s="22" t="s">
        <v>383</v>
      </c>
      <c r="G472" s="21" t="s">
        <v>358</v>
      </c>
      <c r="H472" s="23"/>
      <c r="I472" s="24"/>
      <c r="J472" s="25" t="s">
        <v>31</v>
      </c>
      <c r="K472" s="26">
        <v>0</v>
      </c>
      <c r="L472" s="27" t="s">
        <v>29</v>
      </c>
      <c r="M472" s="25">
        <v>1</v>
      </c>
      <c r="N472" s="43" t="s">
        <v>31</v>
      </c>
      <c r="O472" s="25">
        <f t="shared" si="49"/>
        <v>1</v>
      </c>
      <c r="P472" s="25">
        <f t="shared" si="50"/>
        <v>1</v>
      </c>
      <c r="Q472" s="28">
        <v>127</v>
      </c>
      <c r="R472" s="29">
        <v>6</v>
      </c>
      <c r="S472" s="18">
        <f t="shared" si="51"/>
        <v>21.166666666666668</v>
      </c>
      <c r="T472" s="28">
        <v>3.552</v>
      </c>
      <c r="U472" s="26" t="s">
        <v>31</v>
      </c>
      <c r="V472" s="26" t="s">
        <v>31</v>
      </c>
      <c r="W472" s="17" t="str">
        <f t="shared" si="52"/>
        <v>n/a</v>
      </c>
      <c r="X472" s="30" t="s">
        <v>31</v>
      </c>
      <c r="Y472" s="17" t="str">
        <f t="shared" si="53"/>
        <v>n/a</v>
      </c>
      <c r="Z472" s="17">
        <v>25</v>
      </c>
      <c r="AA472" s="17">
        <f t="shared" si="54"/>
        <v>25</v>
      </c>
      <c r="AB472" s="31" t="s">
        <v>375</v>
      </c>
    </row>
    <row r="473" spans="2:28" x14ac:dyDescent="0.3">
      <c r="B473" s="74" t="s">
        <v>843</v>
      </c>
      <c r="C473" s="20" t="str">
        <f t="shared" si="55"/>
        <v>Freight Loco 66/8 Construction Materials</v>
      </c>
      <c r="D473" s="21" t="s">
        <v>4</v>
      </c>
      <c r="E473" s="21" t="s">
        <v>29</v>
      </c>
      <c r="F473" s="22" t="s">
        <v>383</v>
      </c>
      <c r="G473" s="21" t="s">
        <v>331</v>
      </c>
      <c r="H473" s="23"/>
      <c r="I473" s="24"/>
      <c r="J473" s="25" t="s">
        <v>31</v>
      </c>
      <c r="K473" s="26">
        <v>0</v>
      </c>
      <c r="L473" s="27" t="s">
        <v>29</v>
      </c>
      <c r="M473" s="25">
        <v>1</v>
      </c>
      <c r="N473" s="43" t="s">
        <v>31</v>
      </c>
      <c r="O473" s="25">
        <f t="shared" si="49"/>
        <v>1</v>
      </c>
      <c r="P473" s="25">
        <f t="shared" si="50"/>
        <v>1</v>
      </c>
      <c r="Q473" s="28">
        <v>127</v>
      </c>
      <c r="R473" s="29">
        <v>6</v>
      </c>
      <c r="S473" s="18">
        <f t="shared" si="51"/>
        <v>21.166666666666668</v>
      </c>
      <c r="T473" s="28">
        <v>3.552</v>
      </c>
      <c r="U473" s="26" t="s">
        <v>31</v>
      </c>
      <c r="V473" s="26" t="s">
        <v>31</v>
      </c>
      <c r="W473" s="17" t="str">
        <f t="shared" si="52"/>
        <v>n/a</v>
      </c>
      <c r="X473" s="30" t="s">
        <v>31</v>
      </c>
      <c r="Y473" s="17" t="str">
        <f t="shared" si="53"/>
        <v>n/a</v>
      </c>
      <c r="Z473" s="17">
        <v>29</v>
      </c>
      <c r="AA473" s="17">
        <f t="shared" si="54"/>
        <v>29</v>
      </c>
      <c r="AB473" s="31" t="s">
        <v>375</v>
      </c>
    </row>
    <row r="474" spans="2:28" x14ac:dyDescent="0.3">
      <c r="B474" s="74" t="s">
        <v>843</v>
      </c>
      <c r="C474" s="20" t="str">
        <f t="shared" si="55"/>
        <v>Freight Loco 66/8 Domestic Automotive</v>
      </c>
      <c r="D474" s="21" t="s">
        <v>4</v>
      </c>
      <c r="E474" s="21" t="s">
        <v>29</v>
      </c>
      <c r="F474" s="22" t="s">
        <v>383</v>
      </c>
      <c r="G474" s="21" t="s">
        <v>348</v>
      </c>
      <c r="H474" s="23"/>
      <c r="I474" s="24"/>
      <c r="J474" s="25" t="s">
        <v>31</v>
      </c>
      <c r="K474" s="26">
        <v>0</v>
      </c>
      <c r="L474" s="27" t="s">
        <v>29</v>
      </c>
      <c r="M474" s="25">
        <v>1</v>
      </c>
      <c r="N474" s="43" t="s">
        <v>31</v>
      </c>
      <c r="O474" s="25">
        <f t="shared" si="49"/>
        <v>1</v>
      </c>
      <c r="P474" s="25">
        <f t="shared" si="50"/>
        <v>1</v>
      </c>
      <c r="Q474" s="28">
        <v>127</v>
      </c>
      <c r="R474" s="29">
        <v>6</v>
      </c>
      <c r="S474" s="18">
        <f t="shared" si="51"/>
        <v>21.166666666666668</v>
      </c>
      <c r="T474" s="28">
        <v>3.552</v>
      </c>
      <c r="U474" s="26" t="s">
        <v>31</v>
      </c>
      <c r="V474" s="26" t="s">
        <v>31</v>
      </c>
      <c r="W474" s="17" t="str">
        <f t="shared" si="52"/>
        <v>n/a</v>
      </c>
      <c r="X474" s="30" t="s">
        <v>31</v>
      </c>
      <c r="Y474" s="17" t="str">
        <f t="shared" si="53"/>
        <v>n/a</v>
      </c>
      <c r="Z474" s="17">
        <v>25</v>
      </c>
      <c r="AA474" s="17">
        <f t="shared" si="54"/>
        <v>25</v>
      </c>
      <c r="AB474" s="31" t="s">
        <v>375</v>
      </c>
    </row>
    <row r="475" spans="2:28" x14ac:dyDescent="0.3">
      <c r="B475" s="74" t="s">
        <v>843</v>
      </c>
      <c r="C475" s="20" t="str">
        <f t="shared" si="55"/>
        <v>Freight Loco 66/8 Domestic Intermodal</v>
      </c>
      <c r="D475" s="21" t="s">
        <v>4</v>
      </c>
      <c r="E475" s="21" t="s">
        <v>29</v>
      </c>
      <c r="F475" s="22" t="s">
        <v>383</v>
      </c>
      <c r="G475" s="21" t="s">
        <v>332</v>
      </c>
      <c r="H475" s="23"/>
      <c r="I475" s="24"/>
      <c r="J475" s="25" t="s">
        <v>31</v>
      </c>
      <c r="K475" s="26">
        <v>0</v>
      </c>
      <c r="L475" s="27" t="s">
        <v>29</v>
      </c>
      <c r="M475" s="25">
        <v>1</v>
      </c>
      <c r="N475" s="43" t="s">
        <v>31</v>
      </c>
      <c r="O475" s="25">
        <f t="shared" si="49"/>
        <v>1</v>
      </c>
      <c r="P475" s="25">
        <f t="shared" si="50"/>
        <v>1</v>
      </c>
      <c r="Q475" s="28">
        <v>127</v>
      </c>
      <c r="R475" s="29">
        <v>6</v>
      </c>
      <c r="S475" s="18">
        <f t="shared" si="51"/>
        <v>21.166666666666668</v>
      </c>
      <c r="T475" s="28">
        <v>3.552</v>
      </c>
      <c r="U475" s="26" t="s">
        <v>31</v>
      </c>
      <c r="V475" s="26" t="s">
        <v>31</v>
      </c>
      <c r="W475" s="17" t="str">
        <f t="shared" si="52"/>
        <v>n/a</v>
      </c>
      <c r="X475" s="30" t="s">
        <v>31</v>
      </c>
      <c r="Y475" s="17" t="str">
        <f t="shared" si="53"/>
        <v>n/a</v>
      </c>
      <c r="Z475" s="17">
        <v>33</v>
      </c>
      <c r="AA475" s="17">
        <f t="shared" si="54"/>
        <v>33</v>
      </c>
      <c r="AB475" s="31" t="s">
        <v>375</v>
      </c>
    </row>
    <row r="476" spans="2:28" x14ac:dyDescent="0.3">
      <c r="B476" s="74" t="s">
        <v>843</v>
      </c>
      <c r="C476" s="20" t="str">
        <f t="shared" si="55"/>
        <v>Freight Loco 66/8 Enterprise</v>
      </c>
      <c r="D476" s="21" t="s">
        <v>4</v>
      </c>
      <c r="E476" s="21" t="s">
        <v>29</v>
      </c>
      <c r="F476" s="22" t="s">
        <v>383</v>
      </c>
      <c r="G476" s="21" t="s">
        <v>338</v>
      </c>
      <c r="H476" s="23"/>
      <c r="I476" s="24"/>
      <c r="J476" s="25" t="s">
        <v>31</v>
      </c>
      <c r="K476" s="26">
        <v>0</v>
      </c>
      <c r="L476" s="27" t="s">
        <v>29</v>
      </c>
      <c r="M476" s="25">
        <v>1</v>
      </c>
      <c r="N476" s="43" t="s">
        <v>31</v>
      </c>
      <c r="O476" s="25">
        <f t="shared" si="49"/>
        <v>1</v>
      </c>
      <c r="P476" s="25">
        <f t="shared" si="50"/>
        <v>1</v>
      </c>
      <c r="Q476" s="28">
        <v>127</v>
      </c>
      <c r="R476" s="29">
        <v>6</v>
      </c>
      <c r="S476" s="18">
        <f t="shared" si="51"/>
        <v>21.166666666666668</v>
      </c>
      <c r="T476" s="28">
        <v>3.552</v>
      </c>
      <c r="U476" s="26" t="s">
        <v>31</v>
      </c>
      <c r="V476" s="26" t="s">
        <v>31</v>
      </c>
      <c r="W476" s="17" t="str">
        <f t="shared" si="52"/>
        <v>n/a</v>
      </c>
      <c r="X476" s="30" t="s">
        <v>31</v>
      </c>
      <c r="Y476" s="17" t="str">
        <f t="shared" si="53"/>
        <v>n/a</v>
      </c>
      <c r="Z476" s="17">
        <v>27</v>
      </c>
      <c r="AA476" s="17">
        <f t="shared" si="54"/>
        <v>27</v>
      </c>
      <c r="AB476" s="31" t="s">
        <v>375</v>
      </c>
    </row>
    <row r="477" spans="2:28" x14ac:dyDescent="0.3">
      <c r="B477" s="74" t="s">
        <v>843</v>
      </c>
      <c r="C477" s="20" t="str">
        <f t="shared" si="55"/>
        <v>Freight Loco 66/8 European Conventional</v>
      </c>
      <c r="D477" s="21" t="s">
        <v>4</v>
      </c>
      <c r="E477" s="21" t="s">
        <v>29</v>
      </c>
      <c r="F477" s="22" t="s">
        <v>383</v>
      </c>
      <c r="G477" s="21" t="s">
        <v>363</v>
      </c>
      <c r="H477" s="23"/>
      <c r="I477" s="24"/>
      <c r="J477" s="25" t="s">
        <v>31</v>
      </c>
      <c r="K477" s="26">
        <v>0</v>
      </c>
      <c r="L477" s="27" t="s">
        <v>29</v>
      </c>
      <c r="M477" s="25">
        <v>1</v>
      </c>
      <c r="N477" s="43" t="s">
        <v>31</v>
      </c>
      <c r="O477" s="25">
        <f t="shared" si="49"/>
        <v>1</v>
      </c>
      <c r="P477" s="25">
        <f t="shared" si="50"/>
        <v>1</v>
      </c>
      <c r="Q477" s="28">
        <v>127</v>
      </c>
      <c r="R477" s="29">
        <v>6</v>
      </c>
      <c r="S477" s="18">
        <f t="shared" si="51"/>
        <v>21.166666666666668</v>
      </c>
      <c r="T477" s="28">
        <v>3.552</v>
      </c>
      <c r="U477" s="26" t="s">
        <v>31</v>
      </c>
      <c r="V477" s="26" t="s">
        <v>31</v>
      </c>
      <c r="W477" s="17" t="str">
        <f t="shared" si="52"/>
        <v>n/a</v>
      </c>
      <c r="X477" s="30" t="s">
        <v>31</v>
      </c>
      <c r="Y477" s="17" t="str">
        <f t="shared" si="53"/>
        <v>n/a</v>
      </c>
      <c r="Z477" s="17">
        <v>31</v>
      </c>
      <c r="AA477" s="17">
        <f t="shared" si="54"/>
        <v>31</v>
      </c>
      <c r="AB477" s="31" t="s">
        <v>375</v>
      </c>
    </row>
    <row r="478" spans="2:28" x14ac:dyDescent="0.3">
      <c r="B478" s="74" t="s">
        <v>843</v>
      </c>
      <c r="C478" s="20" t="str">
        <f t="shared" si="55"/>
        <v>Freight Loco 66/8 European Intermodal</v>
      </c>
      <c r="D478" s="21" t="s">
        <v>4</v>
      </c>
      <c r="E478" s="21" t="s">
        <v>29</v>
      </c>
      <c r="F478" s="22" t="s">
        <v>383</v>
      </c>
      <c r="G478" s="21" t="s">
        <v>349</v>
      </c>
      <c r="H478" s="23"/>
      <c r="I478" s="24"/>
      <c r="J478" s="25" t="s">
        <v>31</v>
      </c>
      <c r="K478" s="26">
        <v>0</v>
      </c>
      <c r="L478" s="27" t="s">
        <v>29</v>
      </c>
      <c r="M478" s="25">
        <v>1</v>
      </c>
      <c r="N478" s="43" t="s">
        <v>31</v>
      </c>
      <c r="O478" s="25">
        <f t="shared" si="49"/>
        <v>1</v>
      </c>
      <c r="P478" s="25">
        <f t="shared" si="50"/>
        <v>1</v>
      </c>
      <c r="Q478" s="28">
        <v>127</v>
      </c>
      <c r="R478" s="29">
        <v>6</v>
      </c>
      <c r="S478" s="18">
        <f t="shared" si="51"/>
        <v>21.166666666666668</v>
      </c>
      <c r="T478" s="28">
        <v>3.552</v>
      </c>
      <c r="U478" s="26" t="s">
        <v>31</v>
      </c>
      <c r="V478" s="26" t="s">
        <v>31</v>
      </c>
      <c r="W478" s="17" t="str">
        <f t="shared" si="52"/>
        <v>n/a</v>
      </c>
      <c r="X478" s="30" t="s">
        <v>31</v>
      </c>
      <c r="Y478" s="17" t="str">
        <f t="shared" si="53"/>
        <v>n/a</v>
      </c>
      <c r="Z478" s="17">
        <v>38</v>
      </c>
      <c r="AA478" s="17">
        <f t="shared" si="54"/>
        <v>38</v>
      </c>
      <c r="AB478" s="31" t="s">
        <v>375</v>
      </c>
    </row>
    <row r="479" spans="2:28" x14ac:dyDescent="0.3">
      <c r="B479" s="74" t="s">
        <v>843</v>
      </c>
      <c r="C479" s="20" t="str">
        <f t="shared" si="55"/>
        <v>Freight Loco 66/8 Industrial Minerals</v>
      </c>
      <c r="D479" s="21" t="s">
        <v>4</v>
      </c>
      <c r="E479" s="21" t="s">
        <v>29</v>
      </c>
      <c r="F479" s="22" t="s">
        <v>383</v>
      </c>
      <c r="G479" s="21" t="s">
        <v>364</v>
      </c>
      <c r="H479" s="23"/>
      <c r="I479" s="24"/>
      <c r="J479" s="25" t="s">
        <v>31</v>
      </c>
      <c r="K479" s="26">
        <v>0</v>
      </c>
      <c r="L479" s="27" t="s">
        <v>29</v>
      </c>
      <c r="M479" s="25">
        <v>1</v>
      </c>
      <c r="N479" s="43" t="s">
        <v>31</v>
      </c>
      <c r="O479" s="25">
        <f t="shared" si="49"/>
        <v>1</v>
      </c>
      <c r="P479" s="25">
        <f t="shared" si="50"/>
        <v>1</v>
      </c>
      <c r="Q479" s="28">
        <v>127</v>
      </c>
      <c r="R479" s="29">
        <v>6</v>
      </c>
      <c r="S479" s="18">
        <f t="shared" si="51"/>
        <v>21.166666666666668</v>
      </c>
      <c r="T479" s="28">
        <v>3.552</v>
      </c>
      <c r="U479" s="26" t="s">
        <v>31</v>
      </c>
      <c r="V479" s="26" t="s">
        <v>31</v>
      </c>
      <c r="W479" s="17" t="str">
        <f t="shared" si="52"/>
        <v>n/a</v>
      </c>
      <c r="X479" s="30" t="s">
        <v>31</v>
      </c>
      <c r="Y479" s="17" t="str">
        <f t="shared" si="53"/>
        <v>n/a</v>
      </c>
      <c r="Z479" s="17">
        <v>18</v>
      </c>
      <c r="AA479" s="17">
        <f t="shared" si="54"/>
        <v>18</v>
      </c>
      <c r="AB479" s="31" t="s">
        <v>375</v>
      </c>
    </row>
    <row r="480" spans="2:28" x14ac:dyDescent="0.3">
      <c r="B480" s="74" t="s">
        <v>843</v>
      </c>
      <c r="C480" s="20" t="str">
        <f t="shared" si="55"/>
        <v>Freight Loco 66/8 Other</v>
      </c>
      <c r="D480" s="21" t="s">
        <v>4</v>
      </c>
      <c r="E480" s="21" t="s">
        <v>29</v>
      </c>
      <c r="F480" s="22" t="s">
        <v>383</v>
      </c>
      <c r="G480" s="21" t="s">
        <v>333</v>
      </c>
      <c r="H480" s="23"/>
      <c r="I480" s="24"/>
      <c r="J480" s="25" t="s">
        <v>31</v>
      </c>
      <c r="K480" s="26">
        <v>0</v>
      </c>
      <c r="L480" s="27" t="s">
        <v>29</v>
      </c>
      <c r="M480" s="25">
        <v>1</v>
      </c>
      <c r="N480" s="43" t="s">
        <v>31</v>
      </c>
      <c r="O480" s="25">
        <f t="shared" si="49"/>
        <v>1</v>
      </c>
      <c r="P480" s="25">
        <f t="shared" si="50"/>
        <v>1</v>
      </c>
      <c r="Q480" s="28">
        <v>127</v>
      </c>
      <c r="R480" s="29">
        <v>6</v>
      </c>
      <c r="S480" s="18">
        <f t="shared" si="51"/>
        <v>21.166666666666668</v>
      </c>
      <c r="T480" s="28">
        <v>3.552</v>
      </c>
      <c r="U480" s="26" t="s">
        <v>31</v>
      </c>
      <c r="V480" s="26" t="s">
        <v>31</v>
      </c>
      <c r="W480" s="17" t="str">
        <f t="shared" si="52"/>
        <v>n/a</v>
      </c>
      <c r="X480" s="30" t="s">
        <v>31</v>
      </c>
      <c r="Y480" s="17" t="str">
        <f t="shared" si="53"/>
        <v>n/a</v>
      </c>
      <c r="Z480" s="17">
        <v>25</v>
      </c>
      <c r="AA480" s="17">
        <f t="shared" si="54"/>
        <v>25</v>
      </c>
      <c r="AB480" s="31" t="s">
        <v>375</v>
      </c>
    </row>
    <row r="481" spans="2:28" x14ac:dyDescent="0.3">
      <c r="B481" s="74" t="s">
        <v>843</v>
      </c>
      <c r="C481" s="20" t="str">
        <f t="shared" si="55"/>
        <v>Freight Loco 66/8 Petroleum</v>
      </c>
      <c r="D481" s="21" t="s">
        <v>4</v>
      </c>
      <c r="E481" s="21" t="s">
        <v>29</v>
      </c>
      <c r="F481" s="22" t="s">
        <v>383</v>
      </c>
      <c r="G481" s="21" t="s">
        <v>334</v>
      </c>
      <c r="H481" s="23"/>
      <c r="I481" s="24"/>
      <c r="J481" s="25" t="s">
        <v>31</v>
      </c>
      <c r="K481" s="26">
        <v>0</v>
      </c>
      <c r="L481" s="27" t="s">
        <v>29</v>
      </c>
      <c r="M481" s="25">
        <v>1</v>
      </c>
      <c r="N481" s="43" t="s">
        <v>31</v>
      </c>
      <c r="O481" s="25">
        <f t="shared" si="49"/>
        <v>1</v>
      </c>
      <c r="P481" s="25">
        <f t="shared" si="50"/>
        <v>1</v>
      </c>
      <c r="Q481" s="28">
        <v>127</v>
      </c>
      <c r="R481" s="29">
        <v>6</v>
      </c>
      <c r="S481" s="18">
        <f t="shared" si="51"/>
        <v>21.166666666666668</v>
      </c>
      <c r="T481" s="28">
        <v>3.552</v>
      </c>
      <c r="U481" s="26" t="s">
        <v>31</v>
      </c>
      <c r="V481" s="26" t="s">
        <v>31</v>
      </c>
      <c r="W481" s="17" t="str">
        <f t="shared" si="52"/>
        <v>n/a</v>
      </c>
      <c r="X481" s="30" t="s">
        <v>31</v>
      </c>
      <c r="Y481" s="17" t="str">
        <f t="shared" si="53"/>
        <v>n/a</v>
      </c>
      <c r="Z481" s="17">
        <v>23</v>
      </c>
      <c r="AA481" s="17">
        <f t="shared" si="54"/>
        <v>23</v>
      </c>
      <c r="AB481" s="31" t="s">
        <v>375</v>
      </c>
    </row>
    <row r="482" spans="2:28" x14ac:dyDescent="0.3">
      <c r="B482" s="74" t="s">
        <v>843</v>
      </c>
      <c r="C482" s="20" t="str">
        <f t="shared" si="55"/>
        <v>Freight Loco 66/8 Steel</v>
      </c>
      <c r="D482" s="21" t="s">
        <v>4</v>
      </c>
      <c r="E482" s="21" t="s">
        <v>29</v>
      </c>
      <c r="F482" s="22" t="s">
        <v>383</v>
      </c>
      <c r="G482" s="21" t="s">
        <v>342</v>
      </c>
      <c r="H482" s="23"/>
      <c r="I482" s="24"/>
      <c r="J482" s="25" t="s">
        <v>31</v>
      </c>
      <c r="K482" s="26">
        <v>0</v>
      </c>
      <c r="L482" s="27" t="s">
        <v>29</v>
      </c>
      <c r="M482" s="25">
        <v>1</v>
      </c>
      <c r="N482" s="43" t="s">
        <v>31</v>
      </c>
      <c r="O482" s="25">
        <f t="shared" si="49"/>
        <v>1</v>
      </c>
      <c r="P482" s="25">
        <f t="shared" si="50"/>
        <v>1</v>
      </c>
      <c r="Q482" s="28">
        <v>127</v>
      </c>
      <c r="R482" s="29">
        <v>6</v>
      </c>
      <c r="S482" s="18">
        <f t="shared" si="51"/>
        <v>21.166666666666668</v>
      </c>
      <c r="T482" s="28">
        <v>3.552</v>
      </c>
      <c r="U482" s="26" t="s">
        <v>31</v>
      </c>
      <c r="V482" s="26" t="s">
        <v>31</v>
      </c>
      <c r="W482" s="17" t="str">
        <f t="shared" si="52"/>
        <v>n/a</v>
      </c>
      <c r="X482" s="30" t="s">
        <v>31</v>
      </c>
      <c r="Y482" s="17" t="str">
        <f t="shared" si="53"/>
        <v>n/a</v>
      </c>
      <c r="Z482" s="17">
        <v>25</v>
      </c>
      <c r="AA482" s="17">
        <f t="shared" si="54"/>
        <v>25</v>
      </c>
      <c r="AB482" s="31" t="s">
        <v>375</v>
      </c>
    </row>
    <row r="483" spans="2:28" x14ac:dyDescent="0.3">
      <c r="B483" s="74" t="s">
        <v>843</v>
      </c>
      <c r="C483" s="20" t="str">
        <f t="shared" si="55"/>
        <v>Freight Loco 66/9 Coal ESI</v>
      </c>
      <c r="D483" s="21" t="s">
        <v>4</v>
      </c>
      <c r="E483" s="21" t="s">
        <v>29</v>
      </c>
      <c r="F483" s="22" t="s">
        <v>384</v>
      </c>
      <c r="G483" s="21" t="s">
        <v>336</v>
      </c>
      <c r="H483" s="23"/>
      <c r="I483" s="24"/>
      <c r="J483" s="25" t="s">
        <v>31</v>
      </c>
      <c r="K483" s="26">
        <v>0</v>
      </c>
      <c r="L483" s="27" t="s">
        <v>29</v>
      </c>
      <c r="M483" s="25">
        <v>1</v>
      </c>
      <c r="N483" s="43" t="s">
        <v>31</v>
      </c>
      <c r="O483" s="25">
        <f t="shared" si="49"/>
        <v>1</v>
      </c>
      <c r="P483" s="25">
        <f t="shared" si="50"/>
        <v>1</v>
      </c>
      <c r="Q483" s="28">
        <v>127</v>
      </c>
      <c r="R483" s="29">
        <v>6</v>
      </c>
      <c r="S483" s="18">
        <f t="shared" si="51"/>
        <v>21.166666666666668</v>
      </c>
      <c r="T483" s="28">
        <v>3.552</v>
      </c>
      <c r="U483" s="26" t="s">
        <v>31</v>
      </c>
      <c r="V483" s="26" t="s">
        <v>31</v>
      </c>
      <c r="W483" s="17" t="str">
        <f t="shared" si="52"/>
        <v>n/a</v>
      </c>
      <c r="X483" s="30" t="s">
        <v>31</v>
      </c>
      <c r="Y483" s="17" t="str">
        <f t="shared" si="53"/>
        <v>n/a</v>
      </c>
      <c r="Z483" s="17">
        <v>24</v>
      </c>
      <c r="AA483" s="17">
        <f t="shared" si="54"/>
        <v>24</v>
      </c>
      <c r="AB483" s="31" t="s">
        <v>375</v>
      </c>
    </row>
    <row r="484" spans="2:28" x14ac:dyDescent="0.3">
      <c r="B484" s="74" t="s">
        <v>843</v>
      </c>
      <c r="C484" s="20" t="str">
        <f t="shared" si="55"/>
        <v>Freight Loco 66/9 Coal Other</v>
      </c>
      <c r="D484" s="21" t="s">
        <v>4</v>
      </c>
      <c r="E484" s="21" t="s">
        <v>29</v>
      </c>
      <c r="F484" s="22" t="s">
        <v>384</v>
      </c>
      <c r="G484" s="21" t="s">
        <v>358</v>
      </c>
      <c r="H484" s="23"/>
      <c r="I484" s="24"/>
      <c r="J484" s="25" t="s">
        <v>31</v>
      </c>
      <c r="K484" s="26">
        <v>0</v>
      </c>
      <c r="L484" s="27" t="s">
        <v>29</v>
      </c>
      <c r="M484" s="25">
        <v>1</v>
      </c>
      <c r="N484" s="43" t="s">
        <v>31</v>
      </c>
      <c r="O484" s="25">
        <f t="shared" si="49"/>
        <v>1</v>
      </c>
      <c r="P484" s="25">
        <f t="shared" si="50"/>
        <v>1</v>
      </c>
      <c r="Q484" s="28">
        <v>127</v>
      </c>
      <c r="R484" s="29">
        <v>6</v>
      </c>
      <c r="S484" s="18">
        <f t="shared" si="51"/>
        <v>21.166666666666668</v>
      </c>
      <c r="T484" s="28">
        <v>3.552</v>
      </c>
      <c r="U484" s="26" t="s">
        <v>31</v>
      </c>
      <c r="V484" s="26" t="s">
        <v>31</v>
      </c>
      <c r="W484" s="17" t="str">
        <f t="shared" si="52"/>
        <v>n/a</v>
      </c>
      <c r="X484" s="30" t="s">
        <v>31</v>
      </c>
      <c r="Y484" s="17" t="str">
        <f t="shared" si="53"/>
        <v>n/a</v>
      </c>
      <c r="Z484" s="17">
        <v>25</v>
      </c>
      <c r="AA484" s="17">
        <f t="shared" si="54"/>
        <v>25</v>
      </c>
      <c r="AB484" s="31" t="s">
        <v>375</v>
      </c>
    </row>
    <row r="485" spans="2:28" x14ac:dyDescent="0.3">
      <c r="B485" s="74" t="s">
        <v>843</v>
      </c>
      <c r="C485" s="20" t="str">
        <f t="shared" si="55"/>
        <v>Freight Loco 66/9 Construction Materials</v>
      </c>
      <c r="D485" s="21" t="s">
        <v>4</v>
      </c>
      <c r="E485" s="21" t="s">
        <v>29</v>
      </c>
      <c r="F485" s="22" t="s">
        <v>384</v>
      </c>
      <c r="G485" s="21" t="s">
        <v>331</v>
      </c>
      <c r="H485" s="23"/>
      <c r="I485" s="24"/>
      <c r="J485" s="25" t="s">
        <v>31</v>
      </c>
      <c r="K485" s="26">
        <v>0</v>
      </c>
      <c r="L485" s="27" t="s">
        <v>29</v>
      </c>
      <c r="M485" s="25">
        <v>1</v>
      </c>
      <c r="N485" s="43" t="s">
        <v>31</v>
      </c>
      <c r="O485" s="25">
        <f t="shared" si="49"/>
        <v>1</v>
      </c>
      <c r="P485" s="25">
        <f t="shared" si="50"/>
        <v>1</v>
      </c>
      <c r="Q485" s="28">
        <v>127</v>
      </c>
      <c r="R485" s="29">
        <v>6</v>
      </c>
      <c r="S485" s="18">
        <f t="shared" si="51"/>
        <v>21.166666666666668</v>
      </c>
      <c r="T485" s="28">
        <v>3.552</v>
      </c>
      <c r="U485" s="26" t="s">
        <v>31</v>
      </c>
      <c r="V485" s="26" t="s">
        <v>31</v>
      </c>
      <c r="W485" s="17" t="str">
        <f t="shared" si="52"/>
        <v>n/a</v>
      </c>
      <c r="X485" s="30" t="s">
        <v>31</v>
      </c>
      <c r="Y485" s="17" t="str">
        <f t="shared" si="53"/>
        <v>n/a</v>
      </c>
      <c r="Z485" s="17">
        <v>29</v>
      </c>
      <c r="AA485" s="17">
        <f t="shared" si="54"/>
        <v>29</v>
      </c>
      <c r="AB485" s="31" t="s">
        <v>375</v>
      </c>
    </row>
    <row r="486" spans="2:28" x14ac:dyDescent="0.3">
      <c r="B486" s="74" t="s">
        <v>843</v>
      </c>
      <c r="C486" s="20" t="str">
        <f t="shared" si="55"/>
        <v>Freight Loco 66/9 Domestic Intermodal</v>
      </c>
      <c r="D486" s="21" t="s">
        <v>4</v>
      </c>
      <c r="E486" s="21" t="s">
        <v>29</v>
      </c>
      <c r="F486" s="22" t="s">
        <v>384</v>
      </c>
      <c r="G486" s="21" t="s">
        <v>332</v>
      </c>
      <c r="H486" s="23"/>
      <c r="I486" s="24"/>
      <c r="J486" s="25" t="s">
        <v>31</v>
      </c>
      <c r="K486" s="26">
        <v>0</v>
      </c>
      <c r="L486" s="27" t="s">
        <v>29</v>
      </c>
      <c r="M486" s="25">
        <v>1</v>
      </c>
      <c r="N486" s="43" t="s">
        <v>31</v>
      </c>
      <c r="O486" s="25">
        <f t="shared" si="49"/>
        <v>1</v>
      </c>
      <c r="P486" s="25">
        <f t="shared" si="50"/>
        <v>1</v>
      </c>
      <c r="Q486" s="28">
        <v>127</v>
      </c>
      <c r="R486" s="29">
        <v>6</v>
      </c>
      <c r="S486" s="18">
        <f t="shared" si="51"/>
        <v>21.166666666666668</v>
      </c>
      <c r="T486" s="28">
        <v>3.552</v>
      </c>
      <c r="U486" s="26" t="s">
        <v>31</v>
      </c>
      <c r="V486" s="26" t="s">
        <v>31</v>
      </c>
      <c r="W486" s="17" t="str">
        <f t="shared" si="52"/>
        <v>n/a</v>
      </c>
      <c r="X486" s="30" t="s">
        <v>31</v>
      </c>
      <c r="Y486" s="17" t="str">
        <f t="shared" si="53"/>
        <v>n/a</v>
      </c>
      <c r="Z486" s="17">
        <v>33</v>
      </c>
      <c r="AA486" s="17">
        <f t="shared" si="54"/>
        <v>33</v>
      </c>
      <c r="AB486" s="31" t="s">
        <v>375</v>
      </c>
    </row>
    <row r="487" spans="2:28" x14ac:dyDescent="0.3">
      <c r="B487" s="74" t="s">
        <v>843</v>
      </c>
      <c r="C487" s="20" t="str">
        <f t="shared" si="55"/>
        <v>Freight Loco 66/9 Domestic Waste</v>
      </c>
      <c r="D487" s="21" t="s">
        <v>4</v>
      </c>
      <c r="E487" s="21" t="s">
        <v>29</v>
      </c>
      <c r="F487" s="22" t="s">
        <v>384</v>
      </c>
      <c r="G487" s="21" t="s">
        <v>354</v>
      </c>
      <c r="H487" s="23"/>
      <c r="I487" s="24"/>
      <c r="J487" s="25" t="s">
        <v>31</v>
      </c>
      <c r="K487" s="26">
        <v>0</v>
      </c>
      <c r="L487" s="27" t="s">
        <v>29</v>
      </c>
      <c r="M487" s="25">
        <v>1</v>
      </c>
      <c r="N487" s="43" t="s">
        <v>31</v>
      </c>
      <c r="O487" s="25">
        <f t="shared" si="49"/>
        <v>1</v>
      </c>
      <c r="P487" s="25">
        <f t="shared" si="50"/>
        <v>1</v>
      </c>
      <c r="Q487" s="28">
        <v>127</v>
      </c>
      <c r="R487" s="29">
        <v>6</v>
      </c>
      <c r="S487" s="18">
        <f t="shared" si="51"/>
        <v>21.166666666666668</v>
      </c>
      <c r="T487" s="28">
        <v>3.552</v>
      </c>
      <c r="U487" s="26" t="s">
        <v>31</v>
      </c>
      <c r="V487" s="26" t="s">
        <v>31</v>
      </c>
      <c r="W487" s="17" t="str">
        <f t="shared" si="52"/>
        <v>n/a</v>
      </c>
      <c r="X487" s="30" t="s">
        <v>31</v>
      </c>
      <c r="Y487" s="17" t="str">
        <f t="shared" si="53"/>
        <v>n/a</v>
      </c>
      <c r="Z487" s="17">
        <v>24</v>
      </c>
      <c r="AA487" s="17">
        <f t="shared" si="54"/>
        <v>24</v>
      </c>
      <c r="AB487" s="31" t="s">
        <v>375</v>
      </c>
    </row>
    <row r="488" spans="2:28" x14ac:dyDescent="0.3">
      <c r="B488" s="74" t="s">
        <v>843</v>
      </c>
      <c r="C488" s="20" t="str">
        <f t="shared" si="55"/>
        <v>Freight Loco 66/9 Industrial Minerals</v>
      </c>
      <c r="D488" s="21" t="s">
        <v>4</v>
      </c>
      <c r="E488" s="21" t="s">
        <v>29</v>
      </c>
      <c r="F488" s="22" t="s">
        <v>384</v>
      </c>
      <c r="G488" s="21" t="s">
        <v>364</v>
      </c>
      <c r="H488" s="23"/>
      <c r="I488" s="24"/>
      <c r="J488" s="25" t="s">
        <v>31</v>
      </c>
      <c r="K488" s="26">
        <v>0</v>
      </c>
      <c r="L488" s="27" t="s">
        <v>29</v>
      </c>
      <c r="M488" s="25">
        <v>1</v>
      </c>
      <c r="N488" s="43" t="s">
        <v>31</v>
      </c>
      <c r="O488" s="25">
        <f t="shared" si="49"/>
        <v>1</v>
      </c>
      <c r="P488" s="25">
        <f t="shared" si="50"/>
        <v>1</v>
      </c>
      <c r="Q488" s="28">
        <v>127</v>
      </c>
      <c r="R488" s="29">
        <v>6</v>
      </c>
      <c r="S488" s="18">
        <f t="shared" si="51"/>
        <v>21.166666666666668</v>
      </c>
      <c r="T488" s="28">
        <v>3.552</v>
      </c>
      <c r="U488" s="26" t="s">
        <v>31</v>
      </c>
      <c r="V488" s="26" t="s">
        <v>31</v>
      </c>
      <c r="W488" s="17" t="str">
        <f t="shared" si="52"/>
        <v>n/a</v>
      </c>
      <c r="X488" s="30" t="s">
        <v>31</v>
      </c>
      <c r="Y488" s="17" t="str">
        <f t="shared" si="53"/>
        <v>n/a</v>
      </c>
      <c r="Z488" s="17">
        <v>18</v>
      </c>
      <c r="AA488" s="17">
        <f t="shared" si="54"/>
        <v>18</v>
      </c>
      <c r="AB488" s="31" t="s">
        <v>375</v>
      </c>
    </row>
    <row r="489" spans="2:28" x14ac:dyDescent="0.3">
      <c r="B489" s="74" t="s">
        <v>843</v>
      </c>
      <c r="C489" s="20" t="str">
        <f t="shared" si="55"/>
        <v>Freight Loco 66/9 Iron Ore</v>
      </c>
      <c r="D489" s="21" t="s">
        <v>4</v>
      </c>
      <c r="E489" s="21" t="s">
        <v>29</v>
      </c>
      <c r="F489" s="22" t="s">
        <v>384</v>
      </c>
      <c r="G489" s="21" t="s">
        <v>357</v>
      </c>
      <c r="H489" s="23"/>
      <c r="I489" s="24"/>
      <c r="J489" s="25" t="s">
        <v>31</v>
      </c>
      <c r="K489" s="26">
        <v>0</v>
      </c>
      <c r="L489" s="27" t="s">
        <v>29</v>
      </c>
      <c r="M489" s="25">
        <v>1</v>
      </c>
      <c r="N489" s="43" t="s">
        <v>31</v>
      </c>
      <c r="O489" s="25">
        <f t="shared" ref="O489:O552" si="56">IF(N489="n/a",M489,N489)</f>
        <v>1</v>
      </c>
      <c r="P489" s="25">
        <f t="shared" ref="P489:P552" si="57">IF($D489="Passenger",J489,O489)</f>
        <v>1</v>
      </c>
      <c r="Q489" s="28">
        <v>127</v>
      </c>
      <c r="R489" s="29">
        <v>6</v>
      </c>
      <c r="S489" s="18">
        <f t="shared" ref="S489:S552" si="58">Q489/R489</f>
        <v>21.166666666666668</v>
      </c>
      <c r="T489" s="28">
        <v>3.552</v>
      </c>
      <c r="U489" s="26" t="s">
        <v>31</v>
      </c>
      <c r="V489" s="26" t="s">
        <v>31</v>
      </c>
      <c r="W489" s="17" t="str">
        <f t="shared" ref="W489:W552" si="59">IF($D489="Passenger",0.021*(MIN(U489,V489)^1.71),"n/a")</f>
        <v>n/a</v>
      </c>
      <c r="X489" s="30" t="s">
        <v>31</v>
      </c>
      <c r="Y489" s="17" t="str">
        <f t="shared" ref="Y489:Y552" si="60">IF($D489="Passenger",IF(X489=0,W489,X489),"n/a")</f>
        <v>n/a</v>
      </c>
      <c r="Z489" s="17">
        <v>25</v>
      </c>
      <c r="AA489" s="17">
        <f t="shared" ref="AA489:AA552" si="61">IF($D489="Passenger",Y489,Z489)</f>
        <v>25</v>
      </c>
      <c r="AB489" s="31" t="s">
        <v>375</v>
      </c>
    </row>
    <row r="490" spans="2:28" x14ac:dyDescent="0.3">
      <c r="B490" s="74" t="s">
        <v>843</v>
      </c>
      <c r="C490" s="20" t="str">
        <f t="shared" si="55"/>
        <v>Freight Loco 66/9 Other</v>
      </c>
      <c r="D490" s="21" t="s">
        <v>4</v>
      </c>
      <c r="E490" s="21" t="s">
        <v>29</v>
      </c>
      <c r="F490" s="22" t="s">
        <v>384</v>
      </c>
      <c r="G490" s="21" t="s">
        <v>333</v>
      </c>
      <c r="H490" s="23"/>
      <c r="I490" s="24"/>
      <c r="J490" s="25" t="s">
        <v>31</v>
      </c>
      <c r="K490" s="26">
        <v>0</v>
      </c>
      <c r="L490" s="27" t="s">
        <v>29</v>
      </c>
      <c r="M490" s="25">
        <v>1</v>
      </c>
      <c r="N490" s="43" t="s">
        <v>31</v>
      </c>
      <c r="O490" s="25">
        <f t="shared" si="56"/>
        <v>1</v>
      </c>
      <c r="P490" s="25">
        <f t="shared" si="57"/>
        <v>1</v>
      </c>
      <c r="Q490" s="28">
        <v>127</v>
      </c>
      <c r="R490" s="29">
        <v>6</v>
      </c>
      <c r="S490" s="18">
        <f t="shared" si="58"/>
        <v>21.166666666666668</v>
      </c>
      <c r="T490" s="28">
        <v>3.552</v>
      </c>
      <c r="U490" s="26" t="s">
        <v>31</v>
      </c>
      <c r="V490" s="26" t="s">
        <v>31</v>
      </c>
      <c r="W490" s="17" t="str">
        <f t="shared" si="59"/>
        <v>n/a</v>
      </c>
      <c r="X490" s="30" t="s">
        <v>31</v>
      </c>
      <c r="Y490" s="17" t="str">
        <f t="shared" si="60"/>
        <v>n/a</v>
      </c>
      <c r="Z490" s="17">
        <v>25</v>
      </c>
      <c r="AA490" s="17">
        <f t="shared" si="61"/>
        <v>25</v>
      </c>
      <c r="AB490" s="31" t="s">
        <v>375</v>
      </c>
    </row>
    <row r="491" spans="2:28" x14ac:dyDescent="0.3">
      <c r="B491" s="74" t="s">
        <v>843</v>
      </c>
      <c r="C491" s="20" t="str">
        <f t="shared" si="55"/>
        <v>Freight Loco 66/9 Petroleum</v>
      </c>
      <c r="D491" s="21" t="s">
        <v>4</v>
      </c>
      <c r="E491" s="21" t="s">
        <v>29</v>
      </c>
      <c r="F491" s="22" t="s">
        <v>384</v>
      </c>
      <c r="G491" s="21" t="s">
        <v>334</v>
      </c>
      <c r="H491" s="23"/>
      <c r="I491" s="24"/>
      <c r="J491" s="25" t="s">
        <v>31</v>
      </c>
      <c r="K491" s="26">
        <v>0</v>
      </c>
      <c r="L491" s="27" t="s">
        <v>29</v>
      </c>
      <c r="M491" s="25">
        <v>1</v>
      </c>
      <c r="N491" s="43" t="s">
        <v>31</v>
      </c>
      <c r="O491" s="25">
        <f t="shared" si="56"/>
        <v>1</v>
      </c>
      <c r="P491" s="25">
        <f t="shared" si="57"/>
        <v>1</v>
      </c>
      <c r="Q491" s="28">
        <v>127</v>
      </c>
      <c r="R491" s="29">
        <v>6</v>
      </c>
      <c r="S491" s="18">
        <f t="shared" si="58"/>
        <v>21.166666666666668</v>
      </c>
      <c r="T491" s="28">
        <v>3.552</v>
      </c>
      <c r="U491" s="26" t="s">
        <v>31</v>
      </c>
      <c r="V491" s="26" t="s">
        <v>31</v>
      </c>
      <c r="W491" s="17" t="str">
        <f t="shared" si="59"/>
        <v>n/a</v>
      </c>
      <c r="X491" s="30" t="s">
        <v>31</v>
      </c>
      <c r="Y491" s="17" t="str">
        <f t="shared" si="60"/>
        <v>n/a</v>
      </c>
      <c r="Z491" s="17">
        <v>23</v>
      </c>
      <c r="AA491" s="17">
        <f t="shared" si="61"/>
        <v>23</v>
      </c>
      <c r="AB491" s="31" t="s">
        <v>375</v>
      </c>
    </row>
    <row r="492" spans="2:28" x14ac:dyDescent="0.3">
      <c r="B492" s="74" t="s">
        <v>843</v>
      </c>
      <c r="C492" s="20" t="str">
        <f t="shared" si="55"/>
        <v>Freight Loco 66/9 Steel</v>
      </c>
      <c r="D492" s="21" t="s">
        <v>4</v>
      </c>
      <c r="E492" s="21" t="s">
        <v>29</v>
      </c>
      <c r="F492" s="22" t="s">
        <v>384</v>
      </c>
      <c r="G492" s="21" t="s">
        <v>342</v>
      </c>
      <c r="H492" s="23"/>
      <c r="I492" s="24"/>
      <c r="J492" s="25" t="s">
        <v>31</v>
      </c>
      <c r="K492" s="26">
        <v>0</v>
      </c>
      <c r="L492" s="27" t="s">
        <v>29</v>
      </c>
      <c r="M492" s="25">
        <v>1</v>
      </c>
      <c r="N492" s="43" t="s">
        <v>31</v>
      </c>
      <c r="O492" s="25">
        <f t="shared" si="56"/>
        <v>1</v>
      </c>
      <c r="P492" s="25">
        <f t="shared" si="57"/>
        <v>1</v>
      </c>
      <c r="Q492" s="28">
        <v>127</v>
      </c>
      <c r="R492" s="29">
        <v>6</v>
      </c>
      <c r="S492" s="18">
        <f t="shared" si="58"/>
        <v>21.166666666666668</v>
      </c>
      <c r="T492" s="28">
        <v>3.552</v>
      </c>
      <c r="U492" s="26" t="s">
        <v>31</v>
      </c>
      <c r="V492" s="26" t="s">
        <v>31</v>
      </c>
      <c r="W492" s="17" t="str">
        <f t="shared" si="59"/>
        <v>n/a</v>
      </c>
      <c r="X492" s="30" t="s">
        <v>31</v>
      </c>
      <c r="Y492" s="17" t="str">
        <f t="shared" si="60"/>
        <v>n/a</v>
      </c>
      <c r="Z492" s="17">
        <v>25</v>
      </c>
      <c r="AA492" s="17">
        <f t="shared" si="61"/>
        <v>25</v>
      </c>
      <c r="AB492" s="31" t="s">
        <v>375</v>
      </c>
    </row>
    <row r="493" spans="2:28" x14ac:dyDescent="0.3">
      <c r="B493" s="74" t="s">
        <v>843</v>
      </c>
      <c r="C493" s="20" t="str">
        <f t="shared" si="55"/>
        <v>Freight Loco 67/0 Biomass</v>
      </c>
      <c r="D493" s="21" t="s">
        <v>4</v>
      </c>
      <c r="E493" s="21" t="s">
        <v>29</v>
      </c>
      <c r="F493" s="22" t="s">
        <v>43</v>
      </c>
      <c r="G493" s="21" t="s">
        <v>351</v>
      </c>
      <c r="H493" s="23"/>
      <c r="I493" s="24"/>
      <c r="J493" s="25" t="s">
        <v>31</v>
      </c>
      <c r="K493" s="26">
        <v>0</v>
      </c>
      <c r="L493" s="27" t="s">
        <v>29</v>
      </c>
      <c r="M493" s="25">
        <v>1</v>
      </c>
      <c r="N493" s="43" t="s">
        <v>31</v>
      </c>
      <c r="O493" s="25">
        <f t="shared" si="56"/>
        <v>1</v>
      </c>
      <c r="P493" s="25">
        <f t="shared" si="57"/>
        <v>1</v>
      </c>
      <c r="Q493" s="28">
        <v>90</v>
      </c>
      <c r="R493" s="29">
        <v>4</v>
      </c>
      <c r="S493" s="18">
        <f t="shared" si="58"/>
        <v>22.5</v>
      </c>
      <c r="T493" s="28">
        <v>2.1</v>
      </c>
      <c r="U493" s="26" t="s">
        <v>31</v>
      </c>
      <c r="V493" s="26" t="s">
        <v>31</v>
      </c>
      <c r="W493" s="17" t="str">
        <f t="shared" si="59"/>
        <v>n/a</v>
      </c>
      <c r="X493" s="30" t="s">
        <v>31</v>
      </c>
      <c r="Y493" s="17" t="str">
        <f t="shared" si="60"/>
        <v>n/a</v>
      </c>
      <c r="Z493" s="17">
        <v>34</v>
      </c>
      <c r="AA493" s="17">
        <f t="shared" si="61"/>
        <v>34</v>
      </c>
      <c r="AB493" s="31" t="s">
        <v>32</v>
      </c>
    </row>
    <row r="494" spans="2:28" x14ac:dyDescent="0.3">
      <c r="B494" s="74" t="s">
        <v>843</v>
      </c>
      <c r="C494" s="20" t="str">
        <f t="shared" si="55"/>
        <v>Freight Loco 67/0 Chemicals</v>
      </c>
      <c r="D494" s="21" t="s">
        <v>4</v>
      </c>
      <c r="E494" s="21" t="s">
        <v>29</v>
      </c>
      <c r="F494" s="22" t="s">
        <v>43</v>
      </c>
      <c r="G494" s="21" t="s">
        <v>329</v>
      </c>
      <c r="H494" s="23"/>
      <c r="I494" s="24"/>
      <c r="J494" s="25" t="s">
        <v>31</v>
      </c>
      <c r="K494" s="26">
        <v>0</v>
      </c>
      <c r="L494" s="27" t="s">
        <v>29</v>
      </c>
      <c r="M494" s="25">
        <v>1</v>
      </c>
      <c r="N494" s="43" t="s">
        <v>31</v>
      </c>
      <c r="O494" s="25">
        <f t="shared" si="56"/>
        <v>1</v>
      </c>
      <c r="P494" s="25">
        <f t="shared" si="57"/>
        <v>1</v>
      </c>
      <c r="Q494" s="28">
        <v>90</v>
      </c>
      <c r="R494" s="29">
        <v>4</v>
      </c>
      <c r="S494" s="18">
        <f t="shared" si="58"/>
        <v>22.5</v>
      </c>
      <c r="T494" s="28">
        <v>2.1</v>
      </c>
      <c r="U494" s="26" t="s">
        <v>31</v>
      </c>
      <c r="V494" s="26" t="s">
        <v>31</v>
      </c>
      <c r="W494" s="17" t="str">
        <f t="shared" si="59"/>
        <v>n/a</v>
      </c>
      <c r="X494" s="30" t="s">
        <v>31</v>
      </c>
      <c r="Y494" s="17" t="str">
        <f t="shared" si="60"/>
        <v>n/a</v>
      </c>
      <c r="Z494" s="17">
        <v>16</v>
      </c>
      <c r="AA494" s="17">
        <f t="shared" si="61"/>
        <v>16</v>
      </c>
      <c r="AB494" s="31" t="s">
        <v>32</v>
      </c>
    </row>
    <row r="495" spans="2:28" x14ac:dyDescent="0.3">
      <c r="B495" s="74" t="s">
        <v>843</v>
      </c>
      <c r="C495" s="20" t="str">
        <f t="shared" si="55"/>
        <v>Freight Loco 67/0 Coal ESI</v>
      </c>
      <c r="D495" s="21" t="s">
        <v>4</v>
      </c>
      <c r="E495" s="21" t="s">
        <v>29</v>
      </c>
      <c r="F495" s="22" t="s">
        <v>43</v>
      </c>
      <c r="G495" s="21" t="s">
        <v>336</v>
      </c>
      <c r="H495" s="23"/>
      <c r="I495" s="24"/>
      <c r="J495" s="25" t="s">
        <v>31</v>
      </c>
      <c r="K495" s="26">
        <v>0</v>
      </c>
      <c r="L495" s="27" t="s">
        <v>29</v>
      </c>
      <c r="M495" s="25">
        <v>1</v>
      </c>
      <c r="N495" s="43" t="s">
        <v>31</v>
      </c>
      <c r="O495" s="25">
        <f t="shared" si="56"/>
        <v>1</v>
      </c>
      <c r="P495" s="25">
        <f t="shared" si="57"/>
        <v>1</v>
      </c>
      <c r="Q495" s="28">
        <v>90</v>
      </c>
      <c r="R495" s="29">
        <v>4</v>
      </c>
      <c r="S495" s="18">
        <f t="shared" si="58"/>
        <v>22.5</v>
      </c>
      <c r="T495" s="28">
        <v>2.1</v>
      </c>
      <c r="U495" s="26" t="s">
        <v>31</v>
      </c>
      <c r="V495" s="26" t="s">
        <v>31</v>
      </c>
      <c r="W495" s="17" t="str">
        <f t="shared" si="59"/>
        <v>n/a</v>
      </c>
      <c r="X495" s="30" t="s">
        <v>31</v>
      </c>
      <c r="Y495" s="17" t="str">
        <f t="shared" si="60"/>
        <v>n/a</v>
      </c>
      <c r="Z495" s="17">
        <v>24</v>
      </c>
      <c r="AA495" s="17">
        <f t="shared" si="61"/>
        <v>24</v>
      </c>
      <c r="AB495" s="31" t="s">
        <v>32</v>
      </c>
    </row>
    <row r="496" spans="2:28" x14ac:dyDescent="0.3">
      <c r="B496" s="74" t="s">
        <v>843</v>
      </c>
      <c r="C496" s="20" t="str">
        <f t="shared" si="55"/>
        <v>Freight Loco 67/0 Coal Other</v>
      </c>
      <c r="D496" s="21" t="s">
        <v>4</v>
      </c>
      <c r="E496" s="21" t="s">
        <v>29</v>
      </c>
      <c r="F496" s="22" t="s">
        <v>43</v>
      </c>
      <c r="G496" s="21" t="s">
        <v>358</v>
      </c>
      <c r="H496" s="23"/>
      <c r="I496" s="24"/>
      <c r="J496" s="25" t="s">
        <v>31</v>
      </c>
      <c r="K496" s="26">
        <v>0</v>
      </c>
      <c r="L496" s="27" t="s">
        <v>29</v>
      </c>
      <c r="M496" s="25">
        <v>1</v>
      </c>
      <c r="N496" s="43" t="s">
        <v>31</v>
      </c>
      <c r="O496" s="25">
        <f t="shared" si="56"/>
        <v>1</v>
      </c>
      <c r="P496" s="25">
        <f t="shared" si="57"/>
        <v>1</v>
      </c>
      <c r="Q496" s="28">
        <v>90</v>
      </c>
      <c r="R496" s="29">
        <v>4</v>
      </c>
      <c r="S496" s="18">
        <f t="shared" si="58"/>
        <v>22.5</v>
      </c>
      <c r="T496" s="28">
        <v>2.1</v>
      </c>
      <c r="U496" s="26" t="s">
        <v>31</v>
      </c>
      <c r="V496" s="26" t="s">
        <v>31</v>
      </c>
      <c r="W496" s="17" t="str">
        <f t="shared" si="59"/>
        <v>n/a</v>
      </c>
      <c r="X496" s="30" t="s">
        <v>31</v>
      </c>
      <c r="Y496" s="17" t="str">
        <f t="shared" si="60"/>
        <v>n/a</v>
      </c>
      <c r="Z496" s="17">
        <v>25</v>
      </c>
      <c r="AA496" s="17">
        <f t="shared" si="61"/>
        <v>25</v>
      </c>
      <c r="AB496" s="31" t="s">
        <v>32</v>
      </c>
    </row>
    <row r="497" spans="2:28" x14ac:dyDescent="0.3">
      <c r="B497" s="74" t="s">
        <v>843</v>
      </c>
      <c r="C497" s="20" t="str">
        <f t="shared" si="55"/>
        <v>Freight Loco 67/0 Construction Materials</v>
      </c>
      <c r="D497" s="21" t="s">
        <v>4</v>
      </c>
      <c r="E497" s="21" t="s">
        <v>29</v>
      </c>
      <c r="F497" s="22" t="s">
        <v>43</v>
      </c>
      <c r="G497" s="21" t="s">
        <v>331</v>
      </c>
      <c r="H497" s="23"/>
      <c r="I497" s="24"/>
      <c r="J497" s="25" t="s">
        <v>31</v>
      </c>
      <c r="K497" s="26">
        <v>0</v>
      </c>
      <c r="L497" s="27" t="s">
        <v>29</v>
      </c>
      <c r="M497" s="25">
        <v>1</v>
      </c>
      <c r="N497" s="43" t="s">
        <v>31</v>
      </c>
      <c r="O497" s="25">
        <f t="shared" si="56"/>
        <v>1</v>
      </c>
      <c r="P497" s="25">
        <f t="shared" si="57"/>
        <v>1</v>
      </c>
      <c r="Q497" s="28">
        <v>90</v>
      </c>
      <c r="R497" s="29">
        <v>4</v>
      </c>
      <c r="S497" s="18">
        <f t="shared" si="58"/>
        <v>22.5</v>
      </c>
      <c r="T497" s="28">
        <v>2.1</v>
      </c>
      <c r="U497" s="26" t="s">
        <v>31</v>
      </c>
      <c r="V497" s="26" t="s">
        <v>31</v>
      </c>
      <c r="W497" s="17" t="str">
        <f t="shared" si="59"/>
        <v>n/a</v>
      </c>
      <c r="X497" s="30" t="s">
        <v>31</v>
      </c>
      <c r="Y497" s="17" t="str">
        <f t="shared" si="60"/>
        <v>n/a</v>
      </c>
      <c r="Z497" s="17">
        <v>29</v>
      </c>
      <c r="AA497" s="17">
        <f t="shared" si="61"/>
        <v>29</v>
      </c>
      <c r="AB497" s="31" t="s">
        <v>32</v>
      </c>
    </row>
    <row r="498" spans="2:28" x14ac:dyDescent="0.3">
      <c r="B498" s="74" t="s">
        <v>843</v>
      </c>
      <c r="C498" s="20" t="str">
        <f t="shared" si="55"/>
        <v>Freight Loco 67/0 Domestic Automotive</v>
      </c>
      <c r="D498" s="21" t="s">
        <v>4</v>
      </c>
      <c r="E498" s="21" t="s">
        <v>29</v>
      </c>
      <c r="F498" s="22" t="s">
        <v>43</v>
      </c>
      <c r="G498" s="21" t="s">
        <v>348</v>
      </c>
      <c r="H498" s="23"/>
      <c r="I498" s="24"/>
      <c r="J498" s="25" t="s">
        <v>31</v>
      </c>
      <c r="K498" s="26">
        <v>0</v>
      </c>
      <c r="L498" s="27" t="s">
        <v>29</v>
      </c>
      <c r="M498" s="25">
        <v>1</v>
      </c>
      <c r="N498" s="43" t="s">
        <v>31</v>
      </c>
      <c r="O498" s="25">
        <f t="shared" si="56"/>
        <v>1</v>
      </c>
      <c r="P498" s="25">
        <f t="shared" si="57"/>
        <v>1</v>
      </c>
      <c r="Q498" s="28">
        <v>90</v>
      </c>
      <c r="R498" s="29">
        <v>4</v>
      </c>
      <c r="S498" s="18">
        <f t="shared" si="58"/>
        <v>22.5</v>
      </c>
      <c r="T498" s="28">
        <v>2.1</v>
      </c>
      <c r="U498" s="26" t="s">
        <v>31</v>
      </c>
      <c r="V498" s="26" t="s">
        <v>31</v>
      </c>
      <c r="W498" s="17" t="str">
        <f t="shared" si="59"/>
        <v>n/a</v>
      </c>
      <c r="X498" s="30" t="s">
        <v>31</v>
      </c>
      <c r="Y498" s="17" t="str">
        <f t="shared" si="60"/>
        <v>n/a</v>
      </c>
      <c r="Z498" s="17">
        <v>25</v>
      </c>
      <c r="AA498" s="17">
        <f t="shared" si="61"/>
        <v>25</v>
      </c>
      <c r="AB498" s="31" t="s">
        <v>32</v>
      </c>
    </row>
    <row r="499" spans="2:28" x14ac:dyDescent="0.3">
      <c r="B499" s="74" t="s">
        <v>843</v>
      </c>
      <c r="C499" s="20" t="str">
        <f t="shared" si="55"/>
        <v>Freight Loco 67/0 Domestic Intermodal</v>
      </c>
      <c r="D499" s="21" t="s">
        <v>4</v>
      </c>
      <c r="E499" s="21" t="s">
        <v>29</v>
      </c>
      <c r="F499" s="22" t="s">
        <v>43</v>
      </c>
      <c r="G499" s="21" t="s">
        <v>332</v>
      </c>
      <c r="H499" s="23"/>
      <c r="I499" s="24"/>
      <c r="J499" s="25" t="s">
        <v>31</v>
      </c>
      <c r="K499" s="26">
        <v>0</v>
      </c>
      <c r="L499" s="27" t="s">
        <v>29</v>
      </c>
      <c r="M499" s="25">
        <v>1</v>
      </c>
      <c r="N499" s="43" t="s">
        <v>31</v>
      </c>
      <c r="O499" s="25">
        <f t="shared" si="56"/>
        <v>1</v>
      </c>
      <c r="P499" s="25">
        <f t="shared" si="57"/>
        <v>1</v>
      </c>
      <c r="Q499" s="28">
        <v>90</v>
      </c>
      <c r="R499" s="29">
        <v>4</v>
      </c>
      <c r="S499" s="18">
        <f t="shared" si="58"/>
        <v>22.5</v>
      </c>
      <c r="T499" s="28">
        <v>2.1</v>
      </c>
      <c r="U499" s="26" t="s">
        <v>31</v>
      </c>
      <c r="V499" s="26" t="s">
        <v>31</v>
      </c>
      <c r="W499" s="17" t="str">
        <f t="shared" si="59"/>
        <v>n/a</v>
      </c>
      <c r="X499" s="30" t="s">
        <v>31</v>
      </c>
      <c r="Y499" s="17" t="str">
        <f t="shared" si="60"/>
        <v>n/a</v>
      </c>
      <c r="Z499" s="17">
        <v>33</v>
      </c>
      <c r="AA499" s="17">
        <f t="shared" si="61"/>
        <v>33</v>
      </c>
      <c r="AB499" s="31" t="s">
        <v>32</v>
      </c>
    </row>
    <row r="500" spans="2:28" x14ac:dyDescent="0.3">
      <c r="B500" s="74" t="s">
        <v>843</v>
      </c>
      <c r="C500" s="20" t="str">
        <f t="shared" si="55"/>
        <v>Freight Loco 67/0 Domestic Waste</v>
      </c>
      <c r="D500" s="21" t="s">
        <v>4</v>
      </c>
      <c r="E500" s="21" t="s">
        <v>29</v>
      </c>
      <c r="F500" s="22" t="s">
        <v>43</v>
      </c>
      <c r="G500" s="21" t="s">
        <v>354</v>
      </c>
      <c r="H500" s="23"/>
      <c r="I500" s="24"/>
      <c r="J500" s="25" t="s">
        <v>31</v>
      </c>
      <c r="K500" s="26">
        <v>0</v>
      </c>
      <c r="L500" s="27" t="s">
        <v>29</v>
      </c>
      <c r="M500" s="25">
        <v>1</v>
      </c>
      <c r="N500" s="43" t="s">
        <v>31</v>
      </c>
      <c r="O500" s="25">
        <f t="shared" si="56"/>
        <v>1</v>
      </c>
      <c r="P500" s="25">
        <f t="shared" si="57"/>
        <v>1</v>
      </c>
      <c r="Q500" s="28">
        <v>90</v>
      </c>
      <c r="R500" s="29">
        <v>4</v>
      </c>
      <c r="S500" s="18">
        <f t="shared" si="58"/>
        <v>22.5</v>
      </c>
      <c r="T500" s="28">
        <v>2.1</v>
      </c>
      <c r="U500" s="26" t="s">
        <v>31</v>
      </c>
      <c r="V500" s="26" t="s">
        <v>31</v>
      </c>
      <c r="W500" s="17" t="str">
        <f t="shared" si="59"/>
        <v>n/a</v>
      </c>
      <c r="X500" s="30" t="s">
        <v>31</v>
      </c>
      <c r="Y500" s="17" t="str">
        <f t="shared" si="60"/>
        <v>n/a</v>
      </c>
      <c r="Z500" s="17">
        <v>24</v>
      </c>
      <c r="AA500" s="17">
        <f t="shared" si="61"/>
        <v>24</v>
      </c>
      <c r="AB500" s="31" t="s">
        <v>32</v>
      </c>
    </row>
    <row r="501" spans="2:28" x14ac:dyDescent="0.3">
      <c r="B501" s="74" t="s">
        <v>843</v>
      </c>
      <c r="C501" s="20" t="str">
        <f t="shared" si="55"/>
        <v>Freight Loco 67/0 Enterprise</v>
      </c>
      <c r="D501" s="21" t="s">
        <v>4</v>
      </c>
      <c r="E501" s="21" t="s">
        <v>29</v>
      </c>
      <c r="F501" s="22" t="s">
        <v>43</v>
      </c>
      <c r="G501" s="21" t="s">
        <v>338</v>
      </c>
      <c r="H501" s="23"/>
      <c r="I501" s="24"/>
      <c r="J501" s="25" t="s">
        <v>31</v>
      </c>
      <c r="K501" s="26">
        <v>0</v>
      </c>
      <c r="L501" s="27" t="s">
        <v>29</v>
      </c>
      <c r="M501" s="25">
        <v>1</v>
      </c>
      <c r="N501" s="43" t="s">
        <v>31</v>
      </c>
      <c r="O501" s="25">
        <f t="shared" si="56"/>
        <v>1</v>
      </c>
      <c r="P501" s="25">
        <f t="shared" si="57"/>
        <v>1</v>
      </c>
      <c r="Q501" s="28">
        <v>90</v>
      </c>
      <c r="R501" s="29">
        <v>4</v>
      </c>
      <c r="S501" s="18">
        <f t="shared" si="58"/>
        <v>22.5</v>
      </c>
      <c r="T501" s="28">
        <v>2.1</v>
      </c>
      <c r="U501" s="26" t="s">
        <v>31</v>
      </c>
      <c r="V501" s="26" t="s">
        <v>31</v>
      </c>
      <c r="W501" s="17" t="str">
        <f t="shared" si="59"/>
        <v>n/a</v>
      </c>
      <c r="X501" s="30" t="s">
        <v>31</v>
      </c>
      <c r="Y501" s="17" t="str">
        <f t="shared" si="60"/>
        <v>n/a</v>
      </c>
      <c r="Z501" s="17">
        <v>27</v>
      </c>
      <c r="AA501" s="17">
        <f t="shared" si="61"/>
        <v>27</v>
      </c>
      <c r="AB501" s="31" t="s">
        <v>32</v>
      </c>
    </row>
    <row r="502" spans="2:28" x14ac:dyDescent="0.3">
      <c r="B502" s="74" t="s">
        <v>843</v>
      </c>
      <c r="C502" s="20" t="str">
        <f t="shared" si="55"/>
        <v>Freight Loco 67/0 European Automotive</v>
      </c>
      <c r="D502" s="21" t="s">
        <v>4</v>
      </c>
      <c r="E502" s="21" t="s">
        <v>29</v>
      </c>
      <c r="F502" s="22" t="s">
        <v>43</v>
      </c>
      <c r="G502" s="21" t="s">
        <v>362</v>
      </c>
      <c r="H502" s="23"/>
      <c r="I502" s="24"/>
      <c r="J502" s="25" t="s">
        <v>31</v>
      </c>
      <c r="K502" s="26">
        <v>0</v>
      </c>
      <c r="L502" s="27" t="s">
        <v>29</v>
      </c>
      <c r="M502" s="25">
        <v>1</v>
      </c>
      <c r="N502" s="43" t="s">
        <v>31</v>
      </c>
      <c r="O502" s="25">
        <f t="shared" si="56"/>
        <v>1</v>
      </c>
      <c r="P502" s="25">
        <f t="shared" si="57"/>
        <v>1</v>
      </c>
      <c r="Q502" s="28">
        <v>90</v>
      </c>
      <c r="R502" s="29">
        <v>4</v>
      </c>
      <c r="S502" s="18">
        <f t="shared" si="58"/>
        <v>22.5</v>
      </c>
      <c r="T502" s="28">
        <v>2.1</v>
      </c>
      <c r="U502" s="26" t="s">
        <v>31</v>
      </c>
      <c r="V502" s="26" t="s">
        <v>31</v>
      </c>
      <c r="W502" s="17" t="str">
        <f t="shared" si="59"/>
        <v>n/a</v>
      </c>
      <c r="X502" s="30" t="s">
        <v>31</v>
      </c>
      <c r="Y502" s="17" t="str">
        <f t="shared" si="60"/>
        <v>n/a</v>
      </c>
      <c r="Z502" s="17">
        <v>31</v>
      </c>
      <c r="AA502" s="17">
        <f t="shared" si="61"/>
        <v>31</v>
      </c>
      <c r="AB502" s="31" t="s">
        <v>32</v>
      </c>
    </row>
    <row r="503" spans="2:28" x14ac:dyDescent="0.3">
      <c r="B503" s="74" t="s">
        <v>843</v>
      </c>
      <c r="C503" s="20" t="str">
        <f t="shared" si="55"/>
        <v>Freight Loco 67/0 European Conventional</v>
      </c>
      <c r="D503" s="21" t="s">
        <v>4</v>
      </c>
      <c r="E503" s="21" t="s">
        <v>29</v>
      </c>
      <c r="F503" s="22" t="s">
        <v>43</v>
      </c>
      <c r="G503" s="21" t="s">
        <v>363</v>
      </c>
      <c r="H503" s="23"/>
      <c r="I503" s="24"/>
      <c r="J503" s="25" t="s">
        <v>31</v>
      </c>
      <c r="K503" s="26">
        <v>0</v>
      </c>
      <c r="L503" s="27" t="s">
        <v>29</v>
      </c>
      <c r="M503" s="25">
        <v>1</v>
      </c>
      <c r="N503" s="43" t="s">
        <v>31</v>
      </c>
      <c r="O503" s="25">
        <f t="shared" si="56"/>
        <v>1</v>
      </c>
      <c r="P503" s="25">
        <f t="shared" si="57"/>
        <v>1</v>
      </c>
      <c r="Q503" s="28">
        <v>90</v>
      </c>
      <c r="R503" s="29">
        <v>4</v>
      </c>
      <c r="S503" s="18">
        <f t="shared" si="58"/>
        <v>22.5</v>
      </c>
      <c r="T503" s="28">
        <v>2.1</v>
      </c>
      <c r="U503" s="26" t="s">
        <v>31</v>
      </c>
      <c r="V503" s="26" t="s">
        <v>31</v>
      </c>
      <c r="W503" s="17" t="str">
        <f t="shared" si="59"/>
        <v>n/a</v>
      </c>
      <c r="X503" s="30" t="s">
        <v>31</v>
      </c>
      <c r="Y503" s="17" t="str">
        <f t="shared" si="60"/>
        <v>n/a</v>
      </c>
      <c r="Z503" s="17">
        <v>31</v>
      </c>
      <c r="AA503" s="17">
        <f t="shared" si="61"/>
        <v>31</v>
      </c>
      <c r="AB503" s="31" t="s">
        <v>32</v>
      </c>
    </row>
    <row r="504" spans="2:28" x14ac:dyDescent="0.3">
      <c r="B504" s="74" t="s">
        <v>843</v>
      </c>
      <c r="C504" s="20" t="str">
        <f t="shared" si="55"/>
        <v>Freight Loco 67/0 European Intermodal</v>
      </c>
      <c r="D504" s="21" t="s">
        <v>4</v>
      </c>
      <c r="E504" s="21" t="s">
        <v>29</v>
      </c>
      <c r="F504" s="22" t="s">
        <v>43</v>
      </c>
      <c r="G504" s="21" t="s">
        <v>349</v>
      </c>
      <c r="H504" s="23"/>
      <c r="I504" s="24"/>
      <c r="J504" s="25" t="s">
        <v>31</v>
      </c>
      <c r="K504" s="26">
        <v>0</v>
      </c>
      <c r="L504" s="27" t="s">
        <v>29</v>
      </c>
      <c r="M504" s="25">
        <v>1</v>
      </c>
      <c r="N504" s="43" t="s">
        <v>31</v>
      </c>
      <c r="O504" s="25">
        <f t="shared" si="56"/>
        <v>1</v>
      </c>
      <c r="P504" s="25">
        <f t="shared" si="57"/>
        <v>1</v>
      </c>
      <c r="Q504" s="28">
        <v>90</v>
      </c>
      <c r="R504" s="29">
        <v>4</v>
      </c>
      <c r="S504" s="18">
        <f t="shared" si="58"/>
        <v>22.5</v>
      </c>
      <c r="T504" s="28">
        <v>2.1</v>
      </c>
      <c r="U504" s="26" t="s">
        <v>31</v>
      </c>
      <c r="V504" s="26" t="s">
        <v>31</v>
      </c>
      <c r="W504" s="17" t="str">
        <f t="shared" si="59"/>
        <v>n/a</v>
      </c>
      <c r="X504" s="30" t="s">
        <v>31</v>
      </c>
      <c r="Y504" s="17" t="str">
        <f t="shared" si="60"/>
        <v>n/a</v>
      </c>
      <c r="Z504" s="17">
        <v>38</v>
      </c>
      <c r="AA504" s="17">
        <f t="shared" si="61"/>
        <v>38</v>
      </c>
      <c r="AB504" s="31" t="s">
        <v>32</v>
      </c>
    </row>
    <row r="505" spans="2:28" x14ac:dyDescent="0.3">
      <c r="B505" s="74" t="s">
        <v>843</v>
      </c>
      <c r="C505" s="20" t="str">
        <f t="shared" si="55"/>
        <v>Freight Loco 67/0 Industrial Minerals</v>
      </c>
      <c r="D505" s="21" t="s">
        <v>4</v>
      </c>
      <c r="E505" s="21" t="s">
        <v>29</v>
      </c>
      <c r="F505" s="22" t="s">
        <v>43</v>
      </c>
      <c r="G505" s="21" t="s">
        <v>364</v>
      </c>
      <c r="H505" s="23"/>
      <c r="I505" s="24"/>
      <c r="J505" s="25" t="s">
        <v>31</v>
      </c>
      <c r="K505" s="26">
        <v>0</v>
      </c>
      <c r="L505" s="27" t="s">
        <v>29</v>
      </c>
      <c r="M505" s="25">
        <v>1</v>
      </c>
      <c r="N505" s="43" t="s">
        <v>31</v>
      </c>
      <c r="O505" s="25">
        <f t="shared" si="56"/>
        <v>1</v>
      </c>
      <c r="P505" s="25">
        <f t="shared" si="57"/>
        <v>1</v>
      </c>
      <c r="Q505" s="28">
        <v>90</v>
      </c>
      <c r="R505" s="29">
        <v>4</v>
      </c>
      <c r="S505" s="18">
        <f t="shared" si="58"/>
        <v>22.5</v>
      </c>
      <c r="T505" s="28">
        <v>2.1</v>
      </c>
      <c r="U505" s="26" t="s">
        <v>31</v>
      </c>
      <c r="V505" s="26" t="s">
        <v>31</v>
      </c>
      <c r="W505" s="17" t="str">
        <f t="shared" si="59"/>
        <v>n/a</v>
      </c>
      <c r="X505" s="30" t="s">
        <v>31</v>
      </c>
      <c r="Y505" s="17" t="str">
        <f t="shared" si="60"/>
        <v>n/a</v>
      </c>
      <c r="Z505" s="17">
        <v>18</v>
      </c>
      <c r="AA505" s="17">
        <f t="shared" si="61"/>
        <v>18</v>
      </c>
      <c r="AB505" s="31" t="s">
        <v>32</v>
      </c>
    </row>
    <row r="506" spans="2:28" ht="24" x14ac:dyDescent="0.3">
      <c r="B506" s="74" t="s">
        <v>843</v>
      </c>
      <c r="C506" s="20" t="str">
        <f t="shared" si="55"/>
        <v>Freight Loco 67/0 Mail and Premium Logistics</v>
      </c>
      <c r="D506" s="21" t="s">
        <v>4</v>
      </c>
      <c r="E506" s="21" t="s">
        <v>29</v>
      </c>
      <c r="F506" s="22" t="s">
        <v>43</v>
      </c>
      <c r="G506" s="21" t="s">
        <v>341</v>
      </c>
      <c r="H506" s="23" t="s">
        <v>367</v>
      </c>
      <c r="I506" s="23"/>
      <c r="J506" s="25" t="s">
        <v>31</v>
      </c>
      <c r="K506" s="26">
        <v>0</v>
      </c>
      <c r="L506" s="27" t="s">
        <v>29</v>
      </c>
      <c r="M506" s="25">
        <v>1</v>
      </c>
      <c r="N506" s="43" t="s">
        <v>31</v>
      </c>
      <c r="O506" s="25">
        <f t="shared" si="56"/>
        <v>1</v>
      </c>
      <c r="P506" s="25">
        <f t="shared" si="57"/>
        <v>1</v>
      </c>
      <c r="Q506" s="28">
        <v>90</v>
      </c>
      <c r="R506" s="29">
        <v>4</v>
      </c>
      <c r="S506" s="18">
        <f t="shared" si="58"/>
        <v>22.5</v>
      </c>
      <c r="T506" s="28">
        <v>2.1</v>
      </c>
      <c r="U506" s="26" t="s">
        <v>31</v>
      </c>
      <c r="V506" s="26" t="s">
        <v>31</v>
      </c>
      <c r="W506" s="17" t="str">
        <f t="shared" si="59"/>
        <v>n/a</v>
      </c>
      <c r="X506" s="30" t="s">
        <v>31</v>
      </c>
      <c r="Y506" s="17" t="str">
        <f t="shared" si="60"/>
        <v>n/a</v>
      </c>
      <c r="Z506" s="17">
        <v>78</v>
      </c>
      <c r="AA506" s="17">
        <f t="shared" si="61"/>
        <v>78</v>
      </c>
      <c r="AB506" s="31" t="s">
        <v>32</v>
      </c>
    </row>
    <row r="507" spans="2:28" x14ac:dyDescent="0.3">
      <c r="B507" s="74" t="s">
        <v>843</v>
      </c>
      <c r="C507" s="20" t="str">
        <f t="shared" si="55"/>
        <v>Freight Loco 67/0 Other</v>
      </c>
      <c r="D507" s="21" t="s">
        <v>4</v>
      </c>
      <c r="E507" s="21" t="s">
        <v>29</v>
      </c>
      <c r="F507" s="22" t="s">
        <v>43</v>
      </c>
      <c r="G507" s="21" t="s">
        <v>333</v>
      </c>
      <c r="H507" s="23"/>
      <c r="I507" s="24"/>
      <c r="J507" s="25" t="s">
        <v>31</v>
      </c>
      <c r="K507" s="26">
        <v>0</v>
      </c>
      <c r="L507" s="27" t="s">
        <v>29</v>
      </c>
      <c r="M507" s="25">
        <v>1</v>
      </c>
      <c r="N507" s="43" t="s">
        <v>31</v>
      </c>
      <c r="O507" s="25">
        <f t="shared" si="56"/>
        <v>1</v>
      </c>
      <c r="P507" s="25">
        <f t="shared" si="57"/>
        <v>1</v>
      </c>
      <c r="Q507" s="28">
        <v>90</v>
      </c>
      <c r="R507" s="29">
        <v>4</v>
      </c>
      <c r="S507" s="18">
        <f t="shared" si="58"/>
        <v>22.5</v>
      </c>
      <c r="T507" s="28">
        <v>2.1</v>
      </c>
      <c r="U507" s="26" t="s">
        <v>31</v>
      </c>
      <c r="V507" s="26" t="s">
        <v>31</v>
      </c>
      <c r="W507" s="17" t="str">
        <f t="shared" si="59"/>
        <v>n/a</v>
      </c>
      <c r="X507" s="30" t="s">
        <v>31</v>
      </c>
      <c r="Y507" s="17" t="str">
        <f t="shared" si="60"/>
        <v>n/a</v>
      </c>
      <c r="Z507" s="17">
        <v>25</v>
      </c>
      <c r="AA507" s="17">
        <f t="shared" si="61"/>
        <v>25</v>
      </c>
      <c r="AB507" s="31" t="s">
        <v>32</v>
      </c>
    </row>
    <row r="508" spans="2:28" x14ac:dyDescent="0.3">
      <c r="B508" s="74" t="s">
        <v>843</v>
      </c>
      <c r="C508" s="20" t="str">
        <f t="shared" si="55"/>
        <v>Freight Loco 67/0 Petroleum</v>
      </c>
      <c r="D508" s="21" t="s">
        <v>4</v>
      </c>
      <c r="E508" s="21" t="s">
        <v>29</v>
      </c>
      <c r="F508" s="22" t="s">
        <v>43</v>
      </c>
      <c r="G508" s="21" t="s">
        <v>334</v>
      </c>
      <c r="H508" s="23"/>
      <c r="I508" s="24"/>
      <c r="J508" s="25" t="s">
        <v>31</v>
      </c>
      <c r="K508" s="26">
        <v>0</v>
      </c>
      <c r="L508" s="27" t="s">
        <v>29</v>
      </c>
      <c r="M508" s="25">
        <v>1</v>
      </c>
      <c r="N508" s="43" t="s">
        <v>31</v>
      </c>
      <c r="O508" s="25">
        <f t="shared" si="56"/>
        <v>1</v>
      </c>
      <c r="P508" s="25">
        <f t="shared" si="57"/>
        <v>1</v>
      </c>
      <c r="Q508" s="28">
        <v>90</v>
      </c>
      <c r="R508" s="29">
        <v>4</v>
      </c>
      <c r="S508" s="18">
        <f t="shared" si="58"/>
        <v>22.5</v>
      </c>
      <c r="T508" s="28">
        <v>2.1</v>
      </c>
      <c r="U508" s="26" t="s">
        <v>31</v>
      </c>
      <c r="V508" s="26" t="s">
        <v>31</v>
      </c>
      <c r="W508" s="17" t="str">
        <f t="shared" si="59"/>
        <v>n/a</v>
      </c>
      <c r="X508" s="30" t="s">
        <v>31</v>
      </c>
      <c r="Y508" s="17" t="str">
        <f t="shared" si="60"/>
        <v>n/a</v>
      </c>
      <c r="Z508" s="17">
        <v>23</v>
      </c>
      <c r="AA508" s="17">
        <f t="shared" si="61"/>
        <v>23</v>
      </c>
      <c r="AB508" s="31" t="s">
        <v>32</v>
      </c>
    </row>
    <row r="509" spans="2:28" x14ac:dyDescent="0.3">
      <c r="B509" s="74" t="s">
        <v>843</v>
      </c>
      <c r="C509" s="20" t="str">
        <f t="shared" si="55"/>
        <v>Freight Loco 67/0 Royal Mail</v>
      </c>
      <c r="D509" s="21" t="s">
        <v>4</v>
      </c>
      <c r="E509" s="21" t="s">
        <v>29</v>
      </c>
      <c r="F509" s="22" t="s">
        <v>43</v>
      </c>
      <c r="G509" s="21" t="s">
        <v>365</v>
      </c>
      <c r="H509" s="23"/>
      <c r="I509" s="24"/>
      <c r="J509" s="25" t="s">
        <v>31</v>
      </c>
      <c r="K509" s="26">
        <v>0</v>
      </c>
      <c r="L509" s="27" t="s">
        <v>29</v>
      </c>
      <c r="M509" s="25">
        <v>1</v>
      </c>
      <c r="N509" s="43" t="s">
        <v>31</v>
      </c>
      <c r="O509" s="25">
        <f t="shared" si="56"/>
        <v>1</v>
      </c>
      <c r="P509" s="25">
        <f t="shared" si="57"/>
        <v>1</v>
      </c>
      <c r="Q509" s="28">
        <v>90</v>
      </c>
      <c r="R509" s="29">
        <v>4</v>
      </c>
      <c r="S509" s="18">
        <f t="shared" si="58"/>
        <v>22.5</v>
      </c>
      <c r="T509" s="28">
        <v>2.1</v>
      </c>
      <c r="U509" s="26" t="s">
        <v>31</v>
      </c>
      <c r="V509" s="26" t="s">
        <v>31</v>
      </c>
      <c r="W509" s="17" t="str">
        <f t="shared" si="59"/>
        <v>n/a</v>
      </c>
      <c r="X509" s="30" t="s">
        <v>31</v>
      </c>
      <c r="Y509" s="17" t="str">
        <f t="shared" si="60"/>
        <v>n/a</v>
      </c>
      <c r="Z509" s="17">
        <v>78</v>
      </c>
      <c r="AA509" s="17">
        <f t="shared" si="61"/>
        <v>78</v>
      </c>
      <c r="AB509" s="31" t="s">
        <v>32</v>
      </c>
    </row>
    <row r="510" spans="2:28" x14ac:dyDescent="0.3">
      <c r="B510" s="74" t="s">
        <v>843</v>
      </c>
      <c r="C510" s="20" t="str">
        <f t="shared" si="55"/>
        <v>Freight Loco 67/0 Steel</v>
      </c>
      <c r="D510" s="21" t="s">
        <v>4</v>
      </c>
      <c r="E510" s="21" t="s">
        <v>29</v>
      </c>
      <c r="F510" s="22" t="s">
        <v>43</v>
      </c>
      <c r="G510" s="21" t="s">
        <v>342</v>
      </c>
      <c r="H510" s="23"/>
      <c r="I510" s="24"/>
      <c r="J510" s="25" t="s">
        <v>31</v>
      </c>
      <c r="K510" s="26">
        <v>0</v>
      </c>
      <c r="L510" s="27" t="s">
        <v>29</v>
      </c>
      <c r="M510" s="25">
        <v>1</v>
      </c>
      <c r="N510" s="43" t="s">
        <v>31</v>
      </c>
      <c r="O510" s="25">
        <f t="shared" si="56"/>
        <v>1</v>
      </c>
      <c r="P510" s="25">
        <f t="shared" si="57"/>
        <v>1</v>
      </c>
      <c r="Q510" s="28">
        <v>90</v>
      </c>
      <c r="R510" s="29">
        <v>4</v>
      </c>
      <c r="S510" s="18">
        <f t="shared" si="58"/>
        <v>22.5</v>
      </c>
      <c r="T510" s="28">
        <v>2.1</v>
      </c>
      <c r="U510" s="26" t="s">
        <v>31</v>
      </c>
      <c r="V510" s="26" t="s">
        <v>31</v>
      </c>
      <c r="W510" s="17" t="str">
        <f t="shared" si="59"/>
        <v>n/a</v>
      </c>
      <c r="X510" s="30" t="s">
        <v>31</v>
      </c>
      <c r="Y510" s="17" t="str">
        <f t="shared" si="60"/>
        <v>n/a</v>
      </c>
      <c r="Z510" s="17">
        <v>25</v>
      </c>
      <c r="AA510" s="17">
        <f t="shared" si="61"/>
        <v>25</v>
      </c>
      <c r="AB510" s="31" t="s">
        <v>32</v>
      </c>
    </row>
    <row r="511" spans="2:28" x14ac:dyDescent="0.3">
      <c r="B511" s="74" t="s">
        <v>843</v>
      </c>
      <c r="C511" s="20" t="str">
        <f t="shared" si="55"/>
        <v>Freight Loco 68/0 Chemicals</v>
      </c>
      <c r="D511" s="21" t="s">
        <v>4</v>
      </c>
      <c r="E511" s="21" t="s">
        <v>29</v>
      </c>
      <c r="F511" s="22" t="s">
        <v>46</v>
      </c>
      <c r="G511" s="21" t="s">
        <v>329</v>
      </c>
      <c r="H511" s="23"/>
      <c r="I511" s="24"/>
      <c r="J511" s="25" t="s">
        <v>31</v>
      </c>
      <c r="K511" s="26">
        <v>0</v>
      </c>
      <c r="L511" s="27" t="s">
        <v>29</v>
      </c>
      <c r="M511" s="25">
        <v>1</v>
      </c>
      <c r="N511" s="43" t="s">
        <v>31</v>
      </c>
      <c r="O511" s="25">
        <f t="shared" si="56"/>
        <v>1</v>
      </c>
      <c r="P511" s="25">
        <f t="shared" si="57"/>
        <v>1</v>
      </c>
      <c r="Q511" s="28">
        <v>86</v>
      </c>
      <c r="R511" s="29">
        <v>4</v>
      </c>
      <c r="S511" s="18">
        <f t="shared" si="58"/>
        <v>21.5</v>
      </c>
      <c r="T511" s="28">
        <v>2.6640000000000001</v>
      </c>
      <c r="U511" s="26" t="s">
        <v>31</v>
      </c>
      <c r="V511" s="26" t="s">
        <v>31</v>
      </c>
      <c r="W511" s="17" t="str">
        <f t="shared" si="59"/>
        <v>n/a</v>
      </c>
      <c r="X511" s="30" t="s">
        <v>31</v>
      </c>
      <c r="Y511" s="17" t="str">
        <f t="shared" si="60"/>
        <v>n/a</v>
      </c>
      <c r="Z511" s="17">
        <v>16</v>
      </c>
      <c r="AA511" s="17">
        <f t="shared" si="61"/>
        <v>16</v>
      </c>
      <c r="AB511" s="31" t="s">
        <v>47</v>
      </c>
    </row>
    <row r="512" spans="2:28" x14ac:dyDescent="0.3">
      <c r="B512" s="74" t="s">
        <v>843</v>
      </c>
      <c r="C512" s="20" t="str">
        <f t="shared" si="55"/>
        <v>Freight Loco 68/0 Coal ESI</v>
      </c>
      <c r="D512" s="21" t="s">
        <v>4</v>
      </c>
      <c r="E512" s="21" t="s">
        <v>29</v>
      </c>
      <c r="F512" s="22" t="s">
        <v>46</v>
      </c>
      <c r="G512" s="21" t="s">
        <v>336</v>
      </c>
      <c r="H512" s="23"/>
      <c r="I512" s="24"/>
      <c r="J512" s="25" t="s">
        <v>31</v>
      </c>
      <c r="K512" s="26">
        <v>0</v>
      </c>
      <c r="L512" s="27" t="s">
        <v>29</v>
      </c>
      <c r="M512" s="25">
        <v>1</v>
      </c>
      <c r="N512" s="43" t="s">
        <v>31</v>
      </c>
      <c r="O512" s="25">
        <f t="shared" si="56"/>
        <v>1</v>
      </c>
      <c r="P512" s="25">
        <f t="shared" si="57"/>
        <v>1</v>
      </c>
      <c r="Q512" s="28">
        <v>86</v>
      </c>
      <c r="R512" s="29">
        <v>4</v>
      </c>
      <c r="S512" s="18">
        <f t="shared" si="58"/>
        <v>21.5</v>
      </c>
      <c r="T512" s="28">
        <v>2.6640000000000001</v>
      </c>
      <c r="U512" s="26" t="s">
        <v>31</v>
      </c>
      <c r="V512" s="26" t="s">
        <v>31</v>
      </c>
      <c r="W512" s="17" t="str">
        <f t="shared" si="59"/>
        <v>n/a</v>
      </c>
      <c r="X512" s="30" t="s">
        <v>31</v>
      </c>
      <c r="Y512" s="17" t="str">
        <f t="shared" si="60"/>
        <v>n/a</v>
      </c>
      <c r="Z512" s="17">
        <v>24</v>
      </c>
      <c r="AA512" s="17">
        <f t="shared" si="61"/>
        <v>24</v>
      </c>
      <c r="AB512" s="31" t="s">
        <v>47</v>
      </c>
    </row>
    <row r="513" spans="2:28" x14ac:dyDescent="0.3">
      <c r="B513" s="74" t="s">
        <v>843</v>
      </c>
      <c r="C513" s="20" t="str">
        <f t="shared" si="55"/>
        <v>Freight Loco 68/0 Coal other</v>
      </c>
      <c r="D513" s="21" t="s">
        <v>4</v>
      </c>
      <c r="E513" s="21" t="s">
        <v>29</v>
      </c>
      <c r="F513" s="22" t="s">
        <v>46</v>
      </c>
      <c r="G513" s="21" t="s">
        <v>385</v>
      </c>
      <c r="H513" s="23"/>
      <c r="I513" s="24"/>
      <c r="J513" s="25" t="s">
        <v>31</v>
      </c>
      <c r="K513" s="26">
        <v>0</v>
      </c>
      <c r="L513" s="27" t="s">
        <v>29</v>
      </c>
      <c r="M513" s="25">
        <v>1</v>
      </c>
      <c r="N513" s="43" t="s">
        <v>31</v>
      </c>
      <c r="O513" s="25">
        <f t="shared" si="56"/>
        <v>1</v>
      </c>
      <c r="P513" s="25">
        <f t="shared" si="57"/>
        <v>1</v>
      </c>
      <c r="Q513" s="28">
        <v>86</v>
      </c>
      <c r="R513" s="29">
        <v>4</v>
      </c>
      <c r="S513" s="18">
        <f t="shared" si="58"/>
        <v>21.5</v>
      </c>
      <c r="T513" s="28">
        <v>2.6640000000000001</v>
      </c>
      <c r="U513" s="26" t="s">
        <v>31</v>
      </c>
      <c r="V513" s="26" t="s">
        <v>31</v>
      </c>
      <c r="W513" s="17" t="str">
        <f t="shared" si="59"/>
        <v>n/a</v>
      </c>
      <c r="X513" s="30" t="s">
        <v>31</v>
      </c>
      <c r="Y513" s="17" t="str">
        <f t="shared" si="60"/>
        <v>n/a</v>
      </c>
      <c r="Z513" s="17">
        <v>25</v>
      </c>
      <c r="AA513" s="17">
        <f t="shared" si="61"/>
        <v>25</v>
      </c>
      <c r="AB513" s="31" t="s">
        <v>47</v>
      </c>
    </row>
    <row r="514" spans="2:28" x14ac:dyDescent="0.3">
      <c r="B514" s="74" t="s">
        <v>843</v>
      </c>
      <c r="C514" s="20" t="str">
        <f t="shared" si="55"/>
        <v>Freight Loco 68/0 Construction Materials</v>
      </c>
      <c r="D514" s="21" t="s">
        <v>4</v>
      </c>
      <c r="E514" s="21" t="s">
        <v>29</v>
      </c>
      <c r="F514" s="22" t="s">
        <v>46</v>
      </c>
      <c r="G514" s="21" t="s">
        <v>331</v>
      </c>
      <c r="H514" s="23"/>
      <c r="I514" s="24"/>
      <c r="J514" s="25" t="s">
        <v>31</v>
      </c>
      <c r="K514" s="26">
        <v>0</v>
      </c>
      <c r="L514" s="27" t="s">
        <v>29</v>
      </c>
      <c r="M514" s="25">
        <v>1</v>
      </c>
      <c r="N514" s="43" t="s">
        <v>31</v>
      </c>
      <c r="O514" s="25">
        <f t="shared" si="56"/>
        <v>1</v>
      </c>
      <c r="P514" s="25">
        <f t="shared" si="57"/>
        <v>1</v>
      </c>
      <c r="Q514" s="28">
        <v>86</v>
      </c>
      <c r="R514" s="29">
        <v>4</v>
      </c>
      <c r="S514" s="18">
        <f t="shared" si="58"/>
        <v>21.5</v>
      </c>
      <c r="T514" s="28">
        <v>2.6640000000000001</v>
      </c>
      <c r="U514" s="26" t="s">
        <v>31</v>
      </c>
      <c r="V514" s="26" t="s">
        <v>31</v>
      </c>
      <c r="W514" s="17" t="str">
        <f t="shared" si="59"/>
        <v>n/a</v>
      </c>
      <c r="X514" s="30" t="s">
        <v>31</v>
      </c>
      <c r="Y514" s="17" t="str">
        <f t="shared" si="60"/>
        <v>n/a</v>
      </c>
      <c r="Z514" s="17">
        <v>29</v>
      </c>
      <c r="AA514" s="17">
        <f t="shared" si="61"/>
        <v>29</v>
      </c>
      <c r="AB514" s="31" t="s">
        <v>47</v>
      </c>
    </row>
    <row r="515" spans="2:28" x14ac:dyDescent="0.3">
      <c r="B515" s="74" t="s">
        <v>843</v>
      </c>
      <c r="C515" s="20" t="str">
        <f t="shared" si="55"/>
        <v>Freight Loco 68/0 Domestic Automotive</v>
      </c>
      <c r="D515" s="21" t="s">
        <v>4</v>
      </c>
      <c r="E515" s="21" t="s">
        <v>29</v>
      </c>
      <c r="F515" s="22" t="s">
        <v>46</v>
      </c>
      <c r="G515" s="21" t="s">
        <v>348</v>
      </c>
      <c r="H515" s="23"/>
      <c r="I515" s="24"/>
      <c r="J515" s="25" t="s">
        <v>31</v>
      </c>
      <c r="K515" s="26">
        <v>0</v>
      </c>
      <c r="L515" s="27" t="s">
        <v>29</v>
      </c>
      <c r="M515" s="25">
        <v>1</v>
      </c>
      <c r="N515" s="43" t="s">
        <v>31</v>
      </c>
      <c r="O515" s="25">
        <f t="shared" si="56"/>
        <v>1</v>
      </c>
      <c r="P515" s="25">
        <f t="shared" si="57"/>
        <v>1</v>
      </c>
      <c r="Q515" s="28">
        <v>86</v>
      </c>
      <c r="R515" s="29">
        <v>4</v>
      </c>
      <c r="S515" s="18">
        <f t="shared" si="58"/>
        <v>21.5</v>
      </c>
      <c r="T515" s="28">
        <v>2.6640000000000001</v>
      </c>
      <c r="U515" s="26" t="s">
        <v>31</v>
      </c>
      <c r="V515" s="26" t="s">
        <v>31</v>
      </c>
      <c r="W515" s="17" t="str">
        <f t="shared" si="59"/>
        <v>n/a</v>
      </c>
      <c r="X515" s="30" t="s">
        <v>31</v>
      </c>
      <c r="Y515" s="17" t="str">
        <f t="shared" si="60"/>
        <v>n/a</v>
      </c>
      <c r="Z515" s="17">
        <v>25</v>
      </c>
      <c r="AA515" s="17">
        <f t="shared" si="61"/>
        <v>25</v>
      </c>
      <c r="AB515" s="31" t="s">
        <v>47</v>
      </c>
    </row>
    <row r="516" spans="2:28" x14ac:dyDescent="0.3">
      <c r="B516" s="74" t="s">
        <v>843</v>
      </c>
      <c r="C516" s="20" t="str">
        <f t="shared" si="55"/>
        <v>Freight Loco 68/0 Domestic Intermodal</v>
      </c>
      <c r="D516" s="21" t="s">
        <v>4</v>
      </c>
      <c r="E516" s="21" t="s">
        <v>29</v>
      </c>
      <c r="F516" s="22" t="s">
        <v>46</v>
      </c>
      <c r="G516" s="21" t="s">
        <v>332</v>
      </c>
      <c r="H516" s="23"/>
      <c r="I516" s="24"/>
      <c r="J516" s="25" t="s">
        <v>31</v>
      </c>
      <c r="K516" s="26">
        <v>0</v>
      </c>
      <c r="L516" s="27" t="s">
        <v>29</v>
      </c>
      <c r="M516" s="25">
        <v>1</v>
      </c>
      <c r="N516" s="43" t="s">
        <v>31</v>
      </c>
      <c r="O516" s="25">
        <f t="shared" si="56"/>
        <v>1</v>
      </c>
      <c r="P516" s="25">
        <f t="shared" si="57"/>
        <v>1</v>
      </c>
      <c r="Q516" s="28">
        <v>86</v>
      </c>
      <c r="R516" s="29">
        <v>4</v>
      </c>
      <c r="S516" s="18">
        <f t="shared" si="58"/>
        <v>21.5</v>
      </c>
      <c r="T516" s="28">
        <v>2.6640000000000001</v>
      </c>
      <c r="U516" s="26" t="s">
        <v>31</v>
      </c>
      <c r="V516" s="26" t="s">
        <v>31</v>
      </c>
      <c r="W516" s="17" t="str">
        <f t="shared" si="59"/>
        <v>n/a</v>
      </c>
      <c r="X516" s="30" t="s">
        <v>31</v>
      </c>
      <c r="Y516" s="17" t="str">
        <f t="shared" si="60"/>
        <v>n/a</v>
      </c>
      <c r="Z516" s="17">
        <v>33</v>
      </c>
      <c r="AA516" s="17">
        <f t="shared" si="61"/>
        <v>33</v>
      </c>
      <c r="AB516" s="31" t="s">
        <v>47</v>
      </c>
    </row>
    <row r="517" spans="2:28" x14ac:dyDescent="0.3">
      <c r="B517" s="74" t="s">
        <v>843</v>
      </c>
      <c r="C517" s="20" t="str">
        <f t="shared" si="55"/>
        <v>Freight Loco 68/0 Industrial Minerals</v>
      </c>
      <c r="D517" s="21" t="s">
        <v>4</v>
      </c>
      <c r="E517" s="21" t="s">
        <v>29</v>
      </c>
      <c r="F517" s="22" t="s">
        <v>46</v>
      </c>
      <c r="G517" s="21" t="s">
        <v>364</v>
      </c>
      <c r="H517" s="23"/>
      <c r="I517" s="24"/>
      <c r="J517" s="25" t="s">
        <v>31</v>
      </c>
      <c r="K517" s="26">
        <v>0</v>
      </c>
      <c r="L517" s="27" t="s">
        <v>29</v>
      </c>
      <c r="M517" s="25">
        <v>1</v>
      </c>
      <c r="N517" s="43" t="s">
        <v>31</v>
      </c>
      <c r="O517" s="25">
        <f t="shared" si="56"/>
        <v>1</v>
      </c>
      <c r="P517" s="25">
        <f t="shared" si="57"/>
        <v>1</v>
      </c>
      <c r="Q517" s="28">
        <v>86</v>
      </c>
      <c r="R517" s="29">
        <v>4</v>
      </c>
      <c r="S517" s="18">
        <f t="shared" si="58"/>
        <v>21.5</v>
      </c>
      <c r="T517" s="28">
        <v>2.6640000000000001</v>
      </c>
      <c r="U517" s="26" t="s">
        <v>31</v>
      </c>
      <c r="V517" s="26" t="s">
        <v>31</v>
      </c>
      <c r="W517" s="17" t="str">
        <f t="shared" si="59"/>
        <v>n/a</v>
      </c>
      <c r="X517" s="30" t="s">
        <v>31</v>
      </c>
      <c r="Y517" s="17" t="str">
        <f t="shared" si="60"/>
        <v>n/a</v>
      </c>
      <c r="Z517" s="17">
        <v>18</v>
      </c>
      <c r="AA517" s="17">
        <f t="shared" si="61"/>
        <v>18</v>
      </c>
      <c r="AB517" s="31" t="s">
        <v>47</v>
      </c>
    </row>
    <row r="518" spans="2:28" x14ac:dyDescent="0.3">
      <c r="B518" s="74" t="s">
        <v>843</v>
      </c>
      <c r="C518" s="20" t="str">
        <f t="shared" si="55"/>
        <v>Freight Loco 68/0 Other</v>
      </c>
      <c r="D518" s="21" t="s">
        <v>4</v>
      </c>
      <c r="E518" s="21" t="s">
        <v>29</v>
      </c>
      <c r="F518" s="22" t="s">
        <v>46</v>
      </c>
      <c r="G518" s="21" t="s">
        <v>333</v>
      </c>
      <c r="H518" s="23"/>
      <c r="I518" s="24"/>
      <c r="J518" s="25" t="s">
        <v>31</v>
      </c>
      <c r="K518" s="26">
        <v>0</v>
      </c>
      <c r="L518" s="27" t="s">
        <v>29</v>
      </c>
      <c r="M518" s="25">
        <v>1</v>
      </c>
      <c r="N518" s="43" t="s">
        <v>31</v>
      </c>
      <c r="O518" s="25">
        <f t="shared" si="56"/>
        <v>1</v>
      </c>
      <c r="P518" s="25">
        <f t="shared" si="57"/>
        <v>1</v>
      </c>
      <c r="Q518" s="28">
        <v>86</v>
      </c>
      <c r="R518" s="29">
        <v>4</v>
      </c>
      <c r="S518" s="18">
        <f t="shared" si="58"/>
        <v>21.5</v>
      </c>
      <c r="T518" s="28">
        <v>2.6640000000000001</v>
      </c>
      <c r="U518" s="26" t="s">
        <v>31</v>
      </c>
      <c r="V518" s="26" t="s">
        <v>31</v>
      </c>
      <c r="W518" s="17" t="str">
        <f t="shared" si="59"/>
        <v>n/a</v>
      </c>
      <c r="X518" s="30" t="s">
        <v>31</v>
      </c>
      <c r="Y518" s="17" t="str">
        <f t="shared" si="60"/>
        <v>n/a</v>
      </c>
      <c r="Z518" s="17">
        <v>25</v>
      </c>
      <c r="AA518" s="17">
        <f t="shared" si="61"/>
        <v>25</v>
      </c>
      <c r="AB518" s="31" t="s">
        <v>47</v>
      </c>
    </row>
    <row r="519" spans="2:28" x14ac:dyDescent="0.3">
      <c r="B519" s="74" t="s">
        <v>843</v>
      </c>
      <c r="C519" s="20" t="str">
        <f t="shared" si="55"/>
        <v>Freight Loco 68/0 Petroleum</v>
      </c>
      <c r="D519" s="21" t="s">
        <v>4</v>
      </c>
      <c r="E519" s="21" t="s">
        <v>29</v>
      </c>
      <c r="F519" s="22" t="s">
        <v>46</v>
      </c>
      <c r="G519" s="21" t="s">
        <v>334</v>
      </c>
      <c r="H519" s="23"/>
      <c r="I519" s="24"/>
      <c r="J519" s="25" t="s">
        <v>31</v>
      </c>
      <c r="K519" s="26">
        <v>0</v>
      </c>
      <c r="L519" s="27" t="s">
        <v>29</v>
      </c>
      <c r="M519" s="25">
        <v>1</v>
      </c>
      <c r="N519" s="43" t="s">
        <v>31</v>
      </c>
      <c r="O519" s="25">
        <f t="shared" si="56"/>
        <v>1</v>
      </c>
      <c r="P519" s="25">
        <f t="shared" si="57"/>
        <v>1</v>
      </c>
      <c r="Q519" s="28">
        <v>86</v>
      </c>
      <c r="R519" s="29">
        <v>4</v>
      </c>
      <c r="S519" s="18">
        <f t="shared" si="58"/>
        <v>21.5</v>
      </c>
      <c r="T519" s="28">
        <v>2.6640000000000001</v>
      </c>
      <c r="U519" s="26" t="s">
        <v>31</v>
      </c>
      <c r="V519" s="26" t="s">
        <v>31</v>
      </c>
      <c r="W519" s="17" t="str">
        <f t="shared" si="59"/>
        <v>n/a</v>
      </c>
      <c r="X519" s="30" t="s">
        <v>31</v>
      </c>
      <c r="Y519" s="17" t="str">
        <f t="shared" si="60"/>
        <v>n/a</v>
      </c>
      <c r="Z519" s="17">
        <v>23</v>
      </c>
      <c r="AA519" s="17">
        <f t="shared" si="61"/>
        <v>23</v>
      </c>
      <c r="AB519" s="31" t="s">
        <v>47</v>
      </c>
    </row>
    <row r="520" spans="2:28" x14ac:dyDescent="0.3">
      <c r="B520" s="74" t="s">
        <v>843</v>
      </c>
      <c r="C520" s="20" t="str">
        <f t="shared" si="55"/>
        <v>Freight Loco 68/0 Steel</v>
      </c>
      <c r="D520" s="21" t="s">
        <v>4</v>
      </c>
      <c r="E520" s="21" t="s">
        <v>29</v>
      </c>
      <c r="F520" s="22" t="s">
        <v>46</v>
      </c>
      <c r="G520" s="21" t="s">
        <v>342</v>
      </c>
      <c r="H520" s="23"/>
      <c r="I520" s="24"/>
      <c r="J520" s="25" t="s">
        <v>31</v>
      </c>
      <c r="K520" s="26">
        <v>0</v>
      </c>
      <c r="L520" s="27" t="s">
        <v>29</v>
      </c>
      <c r="M520" s="25">
        <v>1</v>
      </c>
      <c r="N520" s="43" t="s">
        <v>31</v>
      </c>
      <c r="O520" s="25">
        <f t="shared" si="56"/>
        <v>1</v>
      </c>
      <c r="P520" s="25">
        <f t="shared" si="57"/>
        <v>1</v>
      </c>
      <c r="Q520" s="28">
        <v>86</v>
      </c>
      <c r="R520" s="29">
        <v>4</v>
      </c>
      <c r="S520" s="18">
        <f t="shared" si="58"/>
        <v>21.5</v>
      </c>
      <c r="T520" s="28">
        <v>2.6640000000000001</v>
      </c>
      <c r="U520" s="26" t="s">
        <v>31</v>
      </c>
      <c r="V520" s="26" t="s">
        <v>31</v>
      </c>
      <c r="W520" s="17" t="str">
        <f t="shared" si="59"/>
        <v>n/a</v>
      </c>
      <c r="X520" s="30" t="s">
        <v>31</v>
      </c>
      <c r="Y520" s="17" t="str">
        <f t="shared" si="60"/>
        <v>n/a</v>
      </c>
      <c r="Z520" s="17">
        <v>25</v>
      </c>
      <c r="AA520" s="17">
        <f t="shared" si="61"/>
        <v>25</v>
      </c>
      <c r="AB520" s="31" t="s">
        <v>47</v>
      </c>
    </row>
    <row r="521" spans="2:28" x14ac:dyDescent="0.3">
      <c r="B521" s="74" t="s">
        <v>843</v>
      </c>
      <c r="C521" s="20" t="str">
        <f t="shared" si="55"/>
        <v>Freight Loco 69/0  Biomass</v>
      </c>
      <c r="D521" s="21" t="s">
        <v>4</v>
      </c>
      <c r="E521" s="21" t="s">
        <v>29</v>
      </c>
      <c r="F521" s="21" t="s">
        <v>386</v>
      </c>
      <c r="G521" s="21" t="s">
        <v>351</v>
      </c>
      <c r="H521" s="23"/>
      <c r="I521" s="24"/>
      <c r="J521" s="25" t="s">
        <v>31</v>
      </c>
      <c r="K521" s="26">
        <v>0</v>
      </c>
      <c r="L521" s="27" t="s">
        <v>29</v>
      </c>
      <c r="M521" s="25">
        <v>1</v>
      </c>
      <c r="N521" s="43" t="s">
        <v>31</v>
      </c>
      <c r="O521" s="25">
        <f t="shared" si="56"/>
        <v>1</v>
      </c>
      <c r="P521" s="25">
        <f t="shared" si="57"/>
        <v>1</v>
      </c>
      <c r="Q521" s="28">
        <v>128</v>
      </c>
      <c r="R521" s="29">
        <v>6</v>
      </c>
      <c r="S521" s="18">
        <f t="shared" si="58"/>
        <v>21.333333333333332</v>
      </c>
      <c r="T521" s="28">
        <v>4.0490000000000004</v>
      </c>
      <c r="U521" s="26" t="s">
        <v>31</v>
      </c>
      <c r="V521" s="26" t="s">
        <v>31</v>
      </c>
      <c r="W521" s="17" t="str">
        <f t="shared" si="59"/>
        <v>n/a</v>
      </c>
      <c r="X521" s="30" t="s">
        <v>31</v>
      </c>
      <c r="Y521" s="17" t="str">
        <f t="shared" si="60"/>
        <v>n/a</v>
      </c>
      <c r="Z521" s="17">
        <v>34</v>
      </c>
      <c r="AA521" s="17">
        <f t="shared" si="61"/>
        <v>34</v>
      </c>
      <c r="AB521" s="31" t="s">
        <v>34</v>
      </c>
    </row>
    <row r="522" spans="2:28" x14ac:dyDescent="0.3">
      <c r="B522" s="74" t="s">
        <v>843</v>
      </c>
      <c r="C522" s="20" t="str">
        <f t="shared" si="55"/>
        <v>Freight Loco 69/0  Chemicals</v>
      </c>
      <c r="D522" s="21" t="s">
        <v>4</v>
      </c>
      <c r="E522" s="21" t="s">
        <v>29</v>
      </c>
      <c r="F522" s="21" t="s">
        <v>386</v>
      </c>
      <c r="G522" s="21" t="s">
        <v>329</v>
      </c>
      <c r="H522" s="23"/>
      <c r="I522" s="24"/>
      <c r="J522" s="25" t="s">
        <v>31</v>
      </c>
      <c r="K522" s="26">
        <v>0</v>
      </c>
      <c r="L522" s="27" t="s">
        <v>29</v>
      </c>
      <c r="M522" s="25">
        <v>1</v>
      </c>
      <c r="N522" s="43" t="s">
        <v>31</v>
      </c>
      <c r="O522" s="25">
        <f t="shared" si="56"/>
        <v>1</v>
      </c>
      <c r="P522" s="25">
        <f t="shared" si="57"/>
        <v>1</v>
      </c>
      <c r="Q522" s="28">
        <v>128</v>
      </c>
      <c r="R522" s="29">
        <v>6</v>
      </c>
      <c r="S522" s="18">
        <f t="shared" si="58"/>
        <v>21.333333333333332</v>
      </c>
      <c r="T522" s="28">
        <v>4.0490000000000004</v>
      </c>
      <c r="U522" s="26" t="s">
        <v>31</v>
      </c>
      <c r="V522" s="26" t="s">
        <v>31</v>
      </c>
      <c r="W522" s="17" t="str">
        <f t="shared" si="59"/>
        <v>n/a</v>
      </c>
      <c r="X522" s="30" t="s">
        <v>31</v>
      </c>
      <c r="Y522" s="17" t="str">
        <f t="shared" si="60"/>
        <v>n/a</v>
      </c>
      <c r="Z522" s="17">
        <v>16</v>
      </c>
      <c r="AA522" s="17">
        <f t="shared" si="61"/>
        <v>16</v>
      </c>
      <c r="AB522" s="31" t="s">
        <v>34</v>
      </c>
    </row>
    <row r="523" spans="2:28" x14ac:dyDescent="0.3">
      <c r="B523" s="74" t="s">
        <v>843</v>
      </c>
      <c r="C523" s="20" t="str">
        <f t="shared" si="55"/>
        <v>Freight Loco 69/0  Coal ESI</v>
      </c>
      <c r="D523" s="21" t="s">
        <v>4</v>
      </c>
      <c r="E523" s="21" t="s">
        <v>29</v>
      </c>
      <c r="F523" s="21" t="s">
        <v>386</v>
      </c>
      <c r="G523" s="21" t="s">
        <v>336</v>
      </c>
      <c r="H523" s="23"/>
      <c r="I523" s="24"/>
      <c r="J523" s="25" t="s">
        <v>31</v>
      </c>
      <c r="K523" s="26">
        <v>0</v>
      </c>
      <c r="L523" s="27" t="s">
        <v>29</v>
      </c>
      <c r="M523" s="25">
        <v>1</v>
      </c>
      <c r="N523" s="43" t="s">
        <v>31</v>
      </c>
      <c r="O523" s="25">
        <f t="shared" si="56"/>
        <v>1</v>
      </c>
      <c r="P523" s="25">
        <f t="shared" si="57"/>
        <v>1</v>
      </c>
      <c r="Q523" s="28">
        <v>128</v>
      </c>
      <c r="R523" s="29">
        <v>6</v>
      </c>
      <c r="S523" s="18">
        <f t="shared" si="58"/>
        <v>21.333333333333332</v>
      </c>
      <c r="T523" s="28">
        <v>4.0490000000000004</v>
      </c>
      <c r="U523" s="26" t="s">
        <v>31</v>
      </c>
      <c r="V523" s="26" t="s">
        <v>31</v>
      </c>
      <c r="W523" s="17" t="str">
        <f t="shared" si="59"/>
        <v>n/a</v>
      </c>
      <c r="X523" s="30" t="s">
        <v>31</v>
      </c>
      <c r="Y523" s="17" t="str">
        <f t="shared" si="60"/>
        <v>n/a</v>
      </c>
      <c r="Z523" s="17">
        <v>24</v>
      </c>
      <c r="AA523" s="17">
        <f t="shared" si="61"/>
        <v>24</v>
      </c>
      <c r="AB523" s="31" t="s">
        <v>34</v>
      </c>
    </row>
    <row r="524" spans="2:28" x14ac:dyDescent="0.3">
      <c r="B524" s="74" t="s">
        <v>843</v>
      </c>
      <c r="C524" s="20" t="str">
        <f t="shared" si="55"/>
        <v>Freight Loco 69/0  Coal other</v>
      </c>
      <c r="D524" s="21" t="s">
        <v>4</v>
      </c>
      <c r="E524" s="21" t="s">
        <v>29</v>
      </c>
      <c r="F524" s="21" t="s">
        <v>386</v>
      </c>
      <c r="G524" s="21" t="s">
        <v>385</v>
      </c>
      <c r="H524" s="23"/>
      <c r="I524" s="24"/>
      <c r="J524" s="25" t="s">
        <v>31</v>
      </c>
      <c r="K524" s="26">
        <v>0</v>
      </c>
      <c r="L524" s="27" t="s">
        <v>29</v>
      </c>
      <c r="M524" s="25">
        <v>1</v>
      </c>
      <c r="N524" s="43" t="s">
        <v>31</v>
      </c>
      <c r="O524" s="25">
        <f t="shared" si="56"/>
        <v>1</v>
      </c>
      <c r="P524" s="25">
        <f t="shared" si="57"/>
        <v>1</v>
      </c>
      <c r="Q524" s="28">
        <v>128</v>
      </c>
      <c r="R524" s="29">
        <v>6</v>
      </c>
      <c r="S524" s="18">
        <f t="shared" si="58"/>
        <v>21.333333333333332</v>
      </c>
      <c r="T524" s="28">
        <v>4.0490000000000004</v>
      </c>
      <c r="U524" s="26" t="s">
        <v>31</v>
      </c>
      <c r="V524" s="26" t="s">
        <v>31</v>
      </c>
      <c r="W524" s="17" t="str">
        <f t="shared" si="59"/>
        <v>n/a</v>
      </c>
      <c r="X524" s="30" t="s">
        <v>31</v>
      </c>
      <c r="Y524" s="17" t="str">
        <f t="shared" si="60"/>
        <v>n/a</v>
      </c>
      <c r="Z524" s="17">
        <v>25</v>
      </c>
      <c r="AA524" s="17">
        <f t="shared" si="61"/>
        <v>25</v>
      </c>
      <c r="AB524" s="31" t="s">
        <v>34</v>
      </c>
    </row>
    <row r="525" spans="2:28" x14ac:dyDescent="0.3">
      <c r="B525" s="74" t="s">
        <v>843</v>
      </c>
      <c r="C525" s="20" t="str">
        <f t="shared" si="55"/>
        <v>Freight Loco 69/0  Construction Materials</v>
      </c>
      <c r="D525" s="21" t="s">
        <v>4</v>
      </c>
      <c r="E525" s="21" t="s">
        <v>29</v>
      </c>
      <c r="F525" s="21" t="s">
        <v>386</v>
      </c>
      <c r="G525" s="21" t="s">
        <v>331</v>
      </c>
      <c r="H525" s="23"/>
      <c r="I525" s="24"/>
      <c r="J525" s="25" t="s">
        <v>31</v>
      </c>
      <c r="K525" s="26">
        <v>0</v>
      </c>
      <c r="L525" s="27" t="s">
        <v>29</v>
      </c>
      <c r="M525" s="25">
        <v>1</v>
      </c>
      <c r="N525" s="43" t="s">
        <v>31</v>
      </c>
      <c r="O525" s="25">
        <f t="shared" si="56"/>
        <v>1</v>
      </c>
      <c r="P525" s="25">
        <f t="shared" si="57"/>
        <v>1</v>
      </c>
      <c r="Q525" s="28">
        <v>128</v>
      </c>
      <c r="R525" s="29">
        <v>6</v>
      </c>
      <c r="S525" s="18">
        <f t="shared" si="58"/>
        <v>21.333333333333332</v>
      </c>
      <c r="T525" s="28">
        <v>4.0490000000000004</v>
      </c>
      <c r="U525" s="26" t="s">
        <v>31</v>
      </c>
      <c r="V525" s="26" t="s">
        <v>31</v>
      </c>
      <c r="W525" s="17" t="str">
        <f t="shared" si="59"/>
        <v>n/a</v>
      </c>
      <c r="X525" s="30" t="s">
        <v>31</v>
      </c>
      <c r="Y525" s="17" t="str">
        <f t="shared" si="60"/>
        <v>n/a</v>
      </c>
      <c r="Z525" s="17">
        <v>29</v>
      </c>
      <c r="AA525" s="17">
        <f t="shared" si="61"/>
        <v>29</v>
      </c>
      <c r="AB525" s="31" t="s">
        <v>34</v>
      </c>
    </row>
    <row r="526" spans="2:28" x14ac:dyDescent="0.3">
      <c r="B526" s="74" t="s">
        <v>843</v>
      </c>
      <c r="C526" s="20" t="str">
        <f t="shared" si="55"/>
        <v>Freight Loco 69/0  Domestic Automotive</v>
      </c>
      <c r="D526" s="21" t="s">
        <v>4</v>
      </c>
      <c r="E526" s="21" t="s">
        <v>29</v>
      </c>
      <c r="F526" s="21" t="s">
        <v>386</v>
      </c>
      <c r="G526" s="21" t="s">
        <v>348</v>
      </c>
      <c r="H526" s="23"/>
      <c r="I526" s="24"/>
      <c r="J526" s="25" t="s">
        <v>31</v>
      </c>
      <c r="K526" s="26">
        <v>0</v>
      </c>
      <c r="L526" s="27" t="s">
        <v>29</v>
      </c>
      <c r="M526" s="25">
        <v>1</v>
      </c>
      <c r="N526" s="43" t="s">
        <v>31</v>
      </c>
      <c r="O526" s="25">
        <f t="shared" si="56"/>
        <v>1</v>
      </c>
      <c r="P526" s="25">
        <f t="shared" si="57"/>
        <v>1</v>
      </c>
      <c r="Q526" s="28">
        <v>128</v>
      </c>
      <c r="R526" s="29">
        <v>6</v>
      </c>
      <c r="S526" s="18">
        <f t="shared" si="58"/>
        <v>21.333333333333332</v>
      </c>
      <c r="T526" s="28">
        <v>4.0490000000000004</v>
      </c>
      <c r="U526" s="26" t="s">
        <v>31</v>
      </c>
      <c r="V526" s="26" t="s">
        <v>31</v>
      </c>
      <c r="W526" s="17" t="str">
        <f t="shared" si="59"/>
        <v>n/a</v>
      </c>
      <c r="X526" s="30" t="s">
        <v>31</v>
      </c>
      <c r="Y526" s="17" t="str">
        <f t="shared" si="60"/>
        <v>n/a</v>
      </c>
      <c r="Z526" s="17">
        <v>25</v>
      </c>
      <c r="AA526" s="17">
        <f t="shared" si="61"/>
        <v>25</v>
      </c>
      <c r="AB526" s="31" t="s">
        <v>34</v>
      </c>
    </row>
    <row r="527" spans="2:28" x14ac:dyDescent="0.3">
      <c r="B527" s="74" t="s">
        <v>843</v>
      </c>
      <c r="C527" s="20" t="str">
        <f t="shared" si="55"/>
        <v>Freight Loco 69/0  Domestic Intermodal</v>
      </c>
      <c r="D527" s="21" t="s">
        <v>4</v>
      </c>
      <c r="E527" s="21" t="s">
        <v>29</v>
      </c>
      <c r="F527" s="21" t="s">
        <v>386</v>
      </c>
      <c r="G527" s="21" t="s">
        <v>332</v>
      </c>
      <c r="H527" s="23"/>
      <c r="I527" s="24"/>
      <c r="J527" s="25" t="s">
        <v>31</v>
      </c>
      <c r="K527" s="26">
        <v>0</v>
      </c>
      <c r="L527" s="27" t="s">
        <v>29</v>
      </c>
      <c r="M527" s="25">
        <v>1</v>
      </c>
      <c r="N527" s="43" t="s">
        <v>31</v>
      </c>
      <c r="O527" s="25">
        <f t="shared" si="56"/>
        <v>1</v>
      </c>
      <c r="P527" s="25">
        <f t="shared" si="57"/>
        <v>1</v>
      </c>
      <c r="Q527" s="28">
        <v>128</v>
      </c>
      <c r="R527" s="29">
        <v>6</v>
      </c>
      <c r="S527" s="18">
        <f t="shared" si="58"/>
        <v>21.333333333333332</v>
      </c>
      <c r="T527" s="28">
        <v>4.0490000000000004</v>
      </c>
      <c r="U527" s="26" t="s">
        <v>31</v>
      </c>
      <c r="V527" s="26" t="s">
        <v>31</v>
      </c>
      <c r="W527" s="17" t="str">
        <f t="shared" si="59"/>
        <v>n/a</v>
      </c>
      <c r="X527" s="30" t="s">
        <v>31</v>
      </c>
      <c r="Y527" s="17" t="str">
        <f t="shared" si="60"/>
        <v>n/a</v>
      </c>
      <c r="Z527" s="17">
        <v>33</v>
      </c>
      <c r="AA527" s="17">
        <f t="shared" si="61"/>
        <v>33</v>
      </c>
      <c r="AB527" s="31" t="s">
        <v>34</v>
      </c>
    </row>
    <row r="528" spans="2:28" x14ac:dyDescent="0.3">
      <c r="B528" s="74" t="s">
        <v>843</v>
      </c>
      <c r="C528" s="20" t="str">
        <f t="shared" si="55"/>
        <v>Freight Loco 69/0  Domestic Waste</v>
      </c>
      <c r="D528" s="21" t="s">
        <v>4</v>
      </c>
      <c r="E528" s="21" t="s">
        <v>29</v>
      </c>
      <c r="F528" s="21" t="s">
        <v>386</v>
      </c>
      <c r="G528" s="21" t="s">
        <v>354</v>
      </c>
      <c r="H528" s="23"/>
      <c r="I528" s="24"/>
      <c r="J528" s="25" t="s">
        <v>31</v>
      </c>
      <c r="K528" s="26">
        <v>0</v>
      </c>
      <c r="L528" s="27" t="s">
        <v>29</v>
      </c>
      <c r="M528" s="25">
        <v>1</v>
      </c>
      <c r="N528" s="43" t="s">
        <v>31</v>
      </c>
      <c r="O528" s="25">
        <f t="shared" si="56"/>
        <v>1</v>
      </c>
      <c r="P528" s="25">
        <f t="shared" si="57"/>
        <v>1</v>
      </c>
      <c r="Q528" s="28">
        <v>128</v>
      </c>
      <c r="R528" s="29">
        <v>6</v>
      </c>
      <c r="S528" s="18">
        <f t="shared" si="58"/>
        <v>21.333333333333332</v>
      </c>
      <c r="T528" s="28">
        <v>4.0490000000000004</v>
      </c>
      <c r="U528" s="26" t="s">
        <v>31</v>
      </c>
      <c r="V528" s="26" t="s">
        <v>31</v>
      </c>
      <c r="W528" s="17" t="str">
        <f t="shared" si="59"/>
        <v>n/a</v>
      </c>
      <c r="X528" s="30" t="s">
        <v>31</v>
      </c>
      <c r="Y528" s="17" t="str">
        <f t="shared" si="60"/>
        <v>n/a</v>
      </c>
      <c r="Z528" s="17">
        <v>24</v>
      </c>
      <c r="AA528" s="17">
        <f t="shared" si="61"/>
        <v>24</v>
      </c>
      <c r="AB528" s="31" t="s">
        <v>34</v>
      </c>
    </row>
    <row r="529" spans="2:28" x14ac:dyDescent="0.3">
      <c r="B529" s="74" t="s">
        <v>843</v>
      </c>
      <c r="C529" s="20" t="str">
        <f t="shared" ref="C529:C592" si="62">D529&amp;" "&amp;E529&amp;" "&amp;F529&amp;IF(D529="Freight"," "&amp;G529,"")</f>
        <v>Freight Loco 69/0  Enterprise</v>
      </c>
      <c r="D529" s="21" t="s">
        <v>4</v>
      </c>
      <c r="E529" s="21" t="s">
        <v>29</v>
      </c>
      <c r="F529" s="21" t="s">
        <v>386</v>
      </c>
      <c r="G529" s="21" t="s">
        <v>338</v>
      </c>
      <c r="H529" s="23"/>
      <c r="I529" s="24"/>
      <c r="J529" s="25" t="s">
        <v>31</v>
      </c>
      <c r="K529" s="26">
        <v>0</v>
      </c>
      <c r="L529" s="27" t="s">
        <v>29</v>
      </c>
      <c r="M529" s="25">
        <v>1</v>
      </c>
      <c r="N529" s="43" t="s">
        <v>31</v>
      </c>
      <c r="O529" s="25">
        <f t="shared" si="56"/>
        <v>1</v>
      </c>
      <c r="P529" s="25">
        <f t="shared" si="57"/>
        <v>1</v>
      </c>
      <c r="Q529" s="28">
        <v>128</v>
      </c>
      <c r="R529" s="29">
        <v>6</v>
      </c>
      <c r="S529" s="18">
        <f t="shared" si="58"/>
        <v>21.333333333333332</v>
      </c>
      <c r="T529" s="28">
        <v>4.0490000000000004</v>
      </c>
      <c r="U529" s="26" t="s">
        <v>31</v>
      </c>
      <c r="V529" s="26" t="s">
        <v>31</v>
      </c>
      <c r="W529" s="17" t="str">
        <f t="shared" si="59"/>
        <v>n/a</v>
      </c>
      <c r="X529" s="30" t="s">
        <v>31</v>
      </c>
      <c r="Y529" s="17" t="str">
        <f t="shared" si="60"/>
        <v>n/a</v>
      </c>
      <c r="Z529" s="17">
        <v>27</v>
      </c>
      <c r="AA529" s="17">
        <f t="shared" si="61"/>
        <v>27</v>
      </c>
      <c r="AB529" s="31" t="s">
        <v>34</v>
      </c>
    </row>
    <row r="530" spans="2:28" x14ac:dyDescent="0.3">
      <c r="B530" s="74" t="s">
        <v>843</v>
      </c>
      <c r="C530" s="20" t="str">
        <f t="shared" si="62"/>
        <v>Freight Loco 69/0  European Automotive</v>
      </c>
      <c r="D530" s="21" t="s">
        <v>4</v>
      </c>
      <c r="E530" s="21" t="s">
        <v>29</v>
      </c>
      <c r="F530" s="21" t="s">
        <v>386</v>
      </c>
      <c r="G530" s="21" t="s">
        <v>362</v>
      </c>
      <c r="H530" s="23"/>
      <c r="I530" s="24"/>
      <c r="J530" s="25" t="s">
        <v>31</v>
      </c>
      <c r="K530" s="26">
        <v>0</v>
      </c>
      <c r="L530" s="27" t="s">
        <v>29</v>
      </c>
      <c r="M530" s="25">
        <v>1</v>
      </c>
      <c r="N530" s="43" t="s">
        <v>31</v>
      </c>
      <c r="O530" s="25">
        <f t="shared" si="56"/>
        <v>1</v>
      </c>
      <c r="P530" s="25">
        <f t="shared" si="57"/>
        <v>1</v>
      </c>
      <c r="Q530" s="28">
        <v>128</v>
      </c>
      <c r="R530" s="29">
        <v>6</v>
      </c>
      <c r="S530" s="18">
        <f t="shared" si="58"/>
        <v>21.333333333333332</v>
      </c>
      <c r="T530" s="28">
        <v>4.0490000000000004</v>
      </c>
      <c r="U530" s="26" t="s">
        <v>31</v>
      </c>
      <c r="V530" s="26" t="s">
        <v>31</v>
      </c>
      <c r="W530" s="17" t="str">
        <f t="shared" si="59"/>
        <v>n/a</v>
      </c>
      <c r="X530" s="30" t="s">
        <v>31</v>
      </c>
      <c r="Y530" s="17" t="str">
        <f t="shared" si="60"/>
        <v>n/a</v>
      </c>
      <c r="Z530" s="17">
        <v>31</v>
      </c>
      <c r="AA530" s="17">
        <f t="shared" si="61"/>
        <v>31</v>
      </c>
      <c r="AB530" s="31" t="s">
        <v>34</v>
      </c>
    </row>
    <row r="531" spans="2:28" x14ac:dyDescent="0.3">
      <c r="B531" s="74" t="s">
        <v>843</v>
      </c>
      <c r="C531" s="20" t="str">
        <f t="shared" si="62"/>
        <v>Freight Loco 69/0  European Conventional</v>
      </c>
      <c r="D531" s="21" t="s">
        <v>4</v>
      </c>
      <c r="E531" s="21" t="s">
        <v>29</v>
      </c>
      <c r="F531" s="21" t="s">
        <v>386</v>
      </c>
      <c r="G531" s="21" t="s">
        <v>363</v>
      </c>
      <c r="H531" s="23"/>
      <c r="I531" s="24"/>
      <c r="J531" s="25" t="s">
        <v>31</v>
      </c>
      <c r="K531" s="26">
        <v>0</v>
      </c>
      <c r="L531" s="27" t="s">
        <v>29</v>
      </c>
      <c r="M531" s="25">
        <v>1</v>
      </c>
      <c r="N531" s="43" t="s">
        <v>31</v>
      </c>
      <c r="O531" s="25">
        <f t="shared" si="56"/>
        <v>1</v>
      </c>
      <c r="P531" s="25">
        <f t="shared" si="57"/>
        <v>1</v>
      </c>
      <c r="Q531" s="28">
        <v>128</v>
      </c>
      <c r="R531" s="29">
        <v>6</v>
      </c>
      <c r="S531" s="18">
        <f t="shared" si="58"/>
        <v>21.333333333333332</v>
      </c>
      <c r="T531" s="28">
        <v>4.0490000000000004</v>
      </c>
      <c r="U531" s="26" t="s">
        <v>31</v>
      </c>
      <c r="V531" s="26" t="s">
        <v>31</v>
      </c>
      <c r="W531" s="17" t="str">
        <f t="shared" si="59"/>
        <v>n/a</v>
      </c>
      <c r="X531" s="30" t="s">
        <v>31</v>
      </c>
      <c r="Y531" s="17" t="str">
        <f t="shared" si="60"/>
        <v>n/a</v>
      </c>
      <c r="Z531" s="17">
        <v>31</v>
      </c>
      <c r="AA531" s="17">
        <f t="shared" si="61"/>
        <v>31</v>
      </c>
      <c r="AB531" s="31" t="s">
        <v>34</v>
      </c>
    </row>
    <row r="532" spans="2:28" x14ac:dyDescent="0.3">
      <c r="B532" s="74" t="s">
        <v>843</v>
      </c>
      <c r="C532" s="20" t="str">
        <f t="shared" si="62"/>
        <v>Freight Loco 69/0  European Intermodal</v>
      </c>
      <c r="D532" s="21" t="s">
        <v>4</v>
      </c>
      <c r="E532" s="21" t="s">
        <v>29</v>
      </c>
      <c r="F532" s="21" t="s">
        <v>386</v>
      </c>
      <c r="G532" s="21" t="s">
        <v>349</v>
      </c>
      <c r="H532" s="23"/>
      <c r="I532" s="24"/>
      <c r="J532" s="25" t="s">
        <v>31</v>
      </c>
      <c r="K532" s="26">
        <v>0</v>
      </c>
      <c r="L532" s="27" t="s">
        <v>29</v>
      </c>
      <c r="M532" s="25">
        <v>1</v>
      </c>
      <c r="N532" s="43" t="s">
        <v>31</v>
      </c>
      <c r="O532" s="25">
        <f t="shared" si="56"/>
        <v>1</v>
      </c>
      <c r="P532" s="25">
        <f t="shared" si="57"/>
        <v>1</v>
      </c>
      <c r="Q532" s="28">
        <v>128</v>
      </c>
      <c r="R532" s="29">
        <v>6</v>
      </c>
      <c r="S532" s="18">
        <f t="shared" si="58"/>
        <v>21.333333333333332</v>
      </c>
      <c r="T532" s="28">
        <v>4.0490000000000004</v>
      </c>
      <c r="U532" s="26" t="s">
        <v>31</v>
      </c>
      <c r="V532" s="26" t="s">
        <v>31</v>
      </c>
      <c r="W532" s="17" t="str">
        <f t="shared" si="59"/>
        <v>n/a</v>
      </c>
      <c r="X532" s="30" t="s">
        <v>31</v>
      </c>
      <c r="Y532" s="17" t="str">
        <f t="shared" si="60"/>
        <v>n/a</v>
      </c>
      <c r="Z532" s="17">
        <v>38</v>
      </c>
      <c r="AA532" s="17">
        <f t="shared" si="61"/>
        <v>38</v>
      </c>
      <c r="AB532" s="31" t="s">
        <v>34</v>
      </c>
    </row>
    <row r="533" spans="2:28" x14ac:dyDescent="0.3">
      <c r="B533" s="74" t="s">
        <v>843</v>
      </c>
      <c r="C533" s="20" t="str">
        <f t="shared" si="62"/>
        <v>Freight Loco 69/0  General Merchandise</v>
      </c>
      <c r="D533" s="21" t="s">
        <v>4</v>
      </c>
      <c r="E533" s="21" t="s">
        <v>29</v>
      </c>
      <c r="F533" s="21" t="s">
        <v>386</v>
      </c>
      <c r="G533" s="21" t="s">
        <v>350</v>
      </c>
      <c r="H533" s="23"/>
      <c r="I533" s="24"/>
      <c r="J533" s="25" t="s">
        <v>31</v>
      </c>
      <c r="K533" s="26">
        <v>0</v>
      </c>
      <c r="L533" s="27" t="s">
        <v>29</v>
      </c>
      <c r="M533" s="25">
        <v>1</v>
      </c>
      <c r="N533" s="43" t="s">
        <v>31</v>
      </c>
      <c r="O533" s="25">
        <f t="shared" si="56"/>
        <v>1</v>
      </c>
      <c r="P533" s="25">
        <f t="shared" si="57"/>
        <v>1</v>
      </c>
      <c r="Q533" s="28">
        <v>128</v>
      </c>
      <c r="R533" s="29">
        <v>6</v>
      </c>
      <c r="S533" s="18">
        <f t="shared" si="58"/>
        <v>21.333333333333332</v>
      </c>
      <c r="T533" s="28">
        <v>4.0490000000000004</v>
      </c>
      <c r="U533" s="26" t="s">
        <v>31</v>
      </c>
      <c r="V533" s="26" t="s">
        <v>31</v>
      </c>
      <c r="W533" s="17" t="str">
        <f t="shared" si="59"/>
        <v>n/a</v>
      </c>
      <c r="X533" s="30" t="s">
        <v>31</v>
      </c>
      <c r="Y533" s="17" t="str">
        <f t="shared" si="60"/>
        <v>n/a</v>
      </c>
      <c r="Z533" s="17">
        <v>30</v>
      </c>
      <c r="AA533" s="17">
        <f t="shared" si="61"/>
        <v>30</v>
      </c>
      <c r="AB533" s="31" t="s">
        <v>34</v>
      </c>
    </row>
    <row r="534" spans="2:28" x14ac:dyDescent="0.3">
      <c r="B534" s="74" t="s">
        <v>843</v>
      </c>
      <c r="C534" s="20" t="str">
        <f t="shared" si="62"/>
        <v>Freight Loco 69/0  Industrial Minerals</v>
      </c>
      <c r="D534" s="21" t="s">
        <v>4</v>
      </c>
      <c r="E534" s="21" t="s">
        <v>29</v>
      </c>
      <c r="F534" s="21" t="s">
        <v>386</v>
      </c>
      <c r="G534" s="21" t="s">
        <v>364</v>
      </c>
      <c r="H534" s="23"/>
      <c r="I534" s="24"/>
      <c r="J534" s="25" t="s">
        <v>31</v>
      </c>
      <c r="K534" s="26">
        <v>0</v>
      </c>
      <c r="L534" s="27" t="s">
        <v>29</v>
      </c>
      <c r="M534" s="25">
        <v>1</v>
      </c>
      <c r="N534" s="43" t="s">
        <v>31</v>
      </c>
      <c r="O534" s="25">
        <f t="shared" si="56"/>
        <v>1</v>
      </c>
      <c r="P534" s="25">
        <f t="shared" si="57"/>
        <v>1</v>
      </c>
      <c r="Q534" s="28">
        <v>128</v>
      </c>
      <c r="R534" s="29">
        <v>6</v>
      </c>
      <c r="S534" s="18">
        <f t="shared" si="58"/>
        <v>21.333333333333332</v>
      </c>
      <c r="T534" s="28">
        <v>4.0490000000000004</v>
      </c>
      <c r="U534" s="26" t="s">
        <v>31</v>
      </c>
      <c r="V534" s="26" t="s">
        <v>31</v>
      </c>
      <c r="W534" s="17" t="str">
        <f t="shared" si="59"/>
        <v>n/a</v>
      </c>
      <c r="X534" s="30" t="s">
        <v>31</v>
      </c>
      <c r="Y534" s="17" t="str">
        <f t="shared" si="60"/>
        <v>n/a</v>
      </c>
      <c r="Z534" s="17">
        <v>18</v>
      </c>
      <c r="AA534" s="17">
        <f t="shared" si="61"/>
        <v>18</v>
      </c>
      <c r="AB534" s="31" t="s">
        <v>34</v>
      </c>
    </row>
    <row r="535" spans="2:28" x14ac:dyDescent="0.3">
      <c r="B535" s="74" t="s">
        <v>843</v>
      </c>
      <c r="C535" s="20" t="str">
        <f t="shared" si="62"/>
        <v>Freight Loco 69/0  Iron Ore</v>
      </c>
      <c r="D535" s="21" t="s">
        <v>4</v>
      </c>
      <c r="E535" s="21" t="s">
        <v>29</v>
      </c>
      <c r="F535" s="21" t="s">
        <v>386</v>
      </c>
      <c r="G535" s="21" t="s">
        <v>357</v>
      </c>
      <c r="H535" s="23"/>
      <c r="I535" s="24"/>
      <c r="J535" s="25" t="s">
        <v>31</v>
      </c>
      <c r="K535" s="26">
        <v>0</v>
      </c>
      <c r="L535" s="27" t="s">
        <v>29</v>
      </c>
      <c r="M535" s="25">
        <v>1</v>
      </c>
      <c r="N535" s="43" t="s">
        <v>31</v>
      </c>
      <c r="O535" s="25">
        <f t="shared" si="56"/>
        <v>1</v>
      </c>
      <c r="P535" s="25">
        <f t="shared" si="57"/>
        <v>1</v>
      </c>
      <c r="Q535" s="28">
        <v>128</v>
      </c>
      <c r="R535" s="29">
        <v>6</v>
      </c>
      <c r="S535" s="18">
        <f t="shared" si="58"/>
        <v>21.333333333333332</v>
      </c>
      <c r="T535" s="28">
        <v>4.0490000000000004</v>
      </c>
      <c r="U535" s="26" t="s">
        <v>31</v>
      </c>
      <c r="V535" s="26" t="s">
        <v>31</v>
      </c>
      <c r="W535" s="17" t="str">
        <f t="shared" si="59"/>
        <v>n/a</v>
      </c>
      <c r="X535" s="30" t="s">
        <v>31</v>
      </c>
      <c r="Y535" s="17" t="str">
        <f t="shared" si="60"/>
        <v>n/a</v>
      </c>
      <c r="Z535" s="17">
        <v>25</v>
      </c>
      <c r="AA535" s="17">
        <f t="shared" si="61"/>
        <v>25</v>
      </c>
      <c r="AB535" s="31" t="s">
        <v>34</v>
      </c>
    </row>
    <row r="536" spans="2:28" x14ac:dyDescent="0.3">
      <c r="B536" s="74" t="s">
        <v>843</v>
      </c>
      <c r="C536" s="20" t="str">
        <f t="shared" si="62"/>
        <v>Freight Loco 69/0  Mail and Premium Logistics</v>
      </c>
      <c r="D536" s="21" t="s">
        <v>4</v>
      </c>
      <c r="E536" s="21" t="s">
        <v>29</v>
      </c>
      <c r="F536" s="21" t="s">
        <v>386</v>
      </c>
      <c r="G536" s="21" t="s">
        <v>341</v>
      </c>
      <c r="H536" s="23"/>
      <c r="I536" s="24"/>
      <c r="J536" s="25" t="s">
        <v>31</v>
      </c>
      <c r="K536" s="26">
        <v>0</v>
      </c>
      <c r="L536" s="27" t="s">
        <v>29</v>
      </c>
      <c r="M536" s="25">
        <v>1</v>
      </c>
      <c r="N536" s="43" t="s">
        <v>31</v>
      </c>
      <c r="O536" s="25">
        <f t="shared" si="56"/>
        <v>1</v>
      </c>
      <c r="P536" s="25">
        <f t="shared" si="57"/>
        <v>1</v>
      </c>
      <c r="Q536" s="28">
        <v>128</v>
      </c>
      <c r="R536" s="29">
        <v>6</v>
      </c>
      <c r="S536" s="18">
        <f t="shared" si="58"/>
        <v>21.333333333333332</v>
      </c>
      <c r="T536" s="28">
        <v>4.0490000000000004</v>
      </c>
      <c r="U536" s="26" t="s">
        <v>31</v>
      </c>
      <c r="V536" s="26" t="s">
        <v>31</v>
      </c>
      <c r="W536" s="17" t="str">
        <f t="shared" si="59"/>
        <v>n/a</v>
      </c>
      <c r="X536" s="30" t="s">
        <v>31</v>
      </c>
      <c r="Y536" s="17" t="str">
        <f t="shared" si="60"/>
        <v>n/a</v>
      </c>
      <c r="Z536" s="17">
        <v>78</v>
      </c>
      <c r="AA536" s="17">
        <f t="shared" si="61"/>
        <v>78</v>
      </c>
      <c r="AB536" s="31" t="s">
        <v>34</v>
      </c>
    </row>
    <row r="537" spans="2:28" x14ac:dyDescent="0.3">
      <c r="B537" s="74" t="s">
        <v>843</v>
      </c>
      <c r="C537" s="20" t="str">
        <f t="shared" si="62"/>
        <v>Freight Loco 69/0  Other</v>
      </c>
      <c r="D537" s="21" t="s">
        <v>4</v>
      </c>
      <c r="E537" s="21" t="s">
        <v>29</v>
      </c>
      <c r="F537" s="21" t="s">
        <v>386</v>
      </c>
      <c r="G537" s="21" t="s">
        <v>333</v>
      </c>
      <c r="H537" s="23"/>
      <c r="I537" s="24"/>
      <c r="J537" s="25" t="s">
        <v>31</v>
      </c>
      <c r="K537" s="26">
        <v>0</v>
      </c>
      <c r="L537" s="27" t="s">
        <v>29</v>
      </c>
      <c r="M537" s="25">
        <v>1</v>
      </c>
      <c r="N537" s="43" t="s">
        <v>31</v>
      </c>
      <c r="O537" s="25">
        <f t="shared" si="56"/>
        <v>1</v>
      </c>
      <c r="P537" s="25">
        <f t="shared" si="57"/>
        <v>1</v>
      </c>
      <c r="Q537" s="28">
        <v>128</v>
      </c>
      <c r="R537" s="29">
        <v>6</v>
      </c>
      <c r="S537" s="18">
        <f t="shared" si="58"/>
        <v>21.333333333333332</v>
      </c>
      <c r="T537" s="28">
        <v>4.0490000000000004</v>
      </c>
      <c r="U537" s="26" t="s">
        <v>31</v>
      </c>
      <c r="V537" s="26" t="s">
        <v>31</v>
      </c>
      <c r="W537" s="17" t="str">
        <f t="shared" si="59"/>
        <v>n/a</v>
      </c>
      <c r="X537" s="30" t="s">
        <v>31</v>
      </c>
      <c r="Y537" s="17" t="str">
        <f t="shared" si="60"/>
        <v>n/a</v>
      </c>
      <c r="Z537" s="17">
        <v>25</v>
      </c>
      <c r="AA537" s="17">
        <f t="shared" si="61"/>
        <v>25</v>
      </c>
      <c r="AB537" s="31" t="s">
        <v>34</v>
      </c>
    </row>
    <row r="538" spans="2:28" x14ac:dyDescent="0.3">
      <c r="B538" s="74" t="s">
        <v>843</v>
      </c>
      <c r="C538" s="20" t="str">
        <f t="shared" si="62"/>
        <v>Freight Loco 69/0  Petroleum</v>
      </c>
      <c r="D538" s="21" t="s">
        <v>4</v>
      </c>
      <c r="E538" s="21" t="s">
        <v>29</v>
      </c>
      <c r="F538" s="21" t="s">
        <v>386</v>
      </c>
      <c r="G538" s="21" t="s">
        <v>334</v>
      </c>
      <c r="H538" s="23"/>
      <c r="I538" s="24"/>
      <c r="J538" s="25" t="s">
        <v>31</v>
      </c>
      <c r="K538" s="26">
        <v>0</v>
      </c>
      <c r="L538" s="27" t="s">
        <v>29</v>
      </c>
      <c r="M538" s="25">
        <v>1</v>
      </c>
      <c r="N538" s="43" t="s">
        <v>31</v>
      </c>
      <c r="O538" s="25">
        <f t="shared" si="56"/>
        <v>1</v>
      </c>
      <c r="P538" s="25">
        <f t="shared" si="57"/>
        <v>1</v>
      </c>
      <c r="Q538" s="28">
        <v>128</v>
      </c>
      <c r="R538" s="29">
        <v>6</v>
      </c>
      <c r="S538" s="18">
        <f t="shared" si="58"/>
        <v>21.333333333333332</v>
      </c>
      <c r="T538" s="28">
        <v>4.0490000000000004</v>
      </c>
      <c r="U538" s="26" t="s">
        <v>31</v>
      </c>
      <c r="V538" s="26" t="s">
        <v>31</v>
      </c>
      <c r="W538" s="17" t="str">
        <f t="shared" si="59"/>
        <v>n/a</v>
      </c>
      <c r="X538" s="30" t="s">
        <v>31</v>
      </c>
      <c r="Y538" s="17" t="str">
        <f t="shared" si="60"/>
        <v>n/a</v>
      </c>
      <c r="Z538" s="17">
        <v>23</v>
      </c>
      <c r="AA538" s="17">
        <f t="shared" si="61"/>
        <v>23</v>
      </c>
      <c r="AB538" s="31" t="s">
        <v>34</v>
      </c>
    </row>
    <row r="539" spans="2:28" x14ac:dyDescent="0.3">
      <c r="B539" s="74" t="s">
        <v>843</v>
      </c>
      <c r="C539" s="20" t="str">
        <f t="shared" si="62"/>
        <v>Freight Loco 69/0  Royal Mail</v>
      </c>
      <c r="D539" s="21" t="s">
        <v>4</v>
      </c>
      <c r="E539" s="21" t="s">
        <v>29</v>
      </c>
      <c r="F539" s="21" t="s">
        <v>386</v>
      </c>
      <c r="G539" s="21" t="s">
        <v>365</v>
      </c>
      <c r="H539" s="23"/>
      <c r="I539" s="24"/>
      <c r="J539" s="25" t="s">
        <v>31</v>
      </c>
      <c r="K539" s="26">
        <v>0</v>
      </c>
      <c r="L539" s="27" t="s">
        <v>29</v>
      </c>
      <c r="M539" s="25">
        <v>1</v>
      </c>
      <c r="N539" s="43" t="s">
        <v>31</v>
      </c>
      <c r="O539" s="25">
        <f t="shared" si="56"/>
        <v>1</v>
      </c>
      <c r="P539" s="25">
        <f t="shared" si="57"/>
        <v>1</v>
      </c>
      <c r="Q539" s="28">
        <v>128</v>
      </c>
      <c r="R539" s="29">
        <v>6</v>
      </c>
      <c r="S539" s="18">
        <f t="shared" si="58"/>
        <v>21.333333333333332</v>
      </c>
      <c r="T539" s="28">
        <v>4.0490000000000004</v>
      </c>
      <c r="U539" s="26" t="s">
        <v>31</v>
      </c>
      <c r="V539" s="26" t="s">
        <v>31</v>
      </c>
      <c r="W539" s="17" t="str">
        <f t="shared" si="59"/>
        <v>n/a</v>
      </c>
      <c r="X539" s="30" t="s">
        <v>31</v>
      </c>
      <c r="Y539" s="17" t="str">
        <f t="shared" si="60"/>
        <v>n/a</v>
      </c>
      <c r="Z539" s="17">
        <v>78</v>
      </c>
      <c r="AA539" s="17">
        <f t="shared" si="61"/>
        <v>78</v>
      </c>
      <c r="AB539" s="31" t="s">
        <v>34</v>
      </c>
    </row>
    <row r="540" spans="2:28" x14ac:dyDescent="0.3">
      <c r="B540" s="74" t="s">
        <v>843</v>
      </c>
      <c r="C540" s="20" t="str">
        <f t="shared" si="62"/>
        <v>Freight Loco 69/0  Steel</v>
      </c>
      <c r="D540" s="21" t="s">
        <v>4</v>
      </c>
      <c r="E540" s="21" t="s">
        <v>29</v>
      </c>
      <c r="F540" s="21" t="s">
        <v>386</v>
      </c>
      <c r="G540" s="21" t="s">
        <v>342</v>
      </c>
      <c r="H540" s="23"/>
      <c r="I540" s="24"/>
      <c r="J540" s="25" t="s">
        <v>31</v>
      </c>
      <c r="K540" s="26">
        <v>0</v>
      </c>
      <c r="L540" s="27" t="s">
        <v>29</v>
      </c>
      <c r="M540" s="25">
        <v>1</v>
      </c>
      <c r="N540" s="43" t="s">
        <v>31</v>
      </c>
      <c r="O540" s="25">
        <f t="shared" si="56"/>
        <v>1</v>
      </c>
      <c r="P540" s="25">
        <f t="shared" si="57"/>
        <v>1</v>
      </c>
      <c r="Q540" s="28">
        <v>128</v>
      </c>
      <c r="R540" s="29">
        <v>6</v>
      </c>
      <c r="S540" s="18">
        <f t="shared" si="58"/>
        <v>21.333333333333332</v>
      </c>
      <c r="T540" s="28">
        <v>4.0490000000000004</v>
      </c>
      <c r="U540" s="26" t="s">
        <v>31</v>
      </c>
      <c r="V540" s="26" t="s">
        <v>31</v>
      </c>
      <c r="W540" s="17" t="str">
        <f t="shared" si="59"/>
        <v>n/a</v>
      </c>
      <c r="X540" s="30" t="s">
        <v>31</v>
      </c>
      <c r="Y540" s="17" t="str">
        <f t="shared" si="60"/>
        <v>n/a</v>
      </c>
      <c r="Z540" s="17">
        <v>25</v>
      </c>
      <c r="AA540" s="17">
        <f t="shared" si="61"/>
        <v>25</v>
      </c>
      <c r="AB540" s="31" t="s">
        <v>34</v>
      </c>
    </row>
    <row r="541" spans="2:28" x14ac:dyDescent="0.3">
      <c r="B541" s="74" t="s">
        <v>843</v>
      </c>
      <c r="C541" s="20" t="str">
        <f t="shared" si="62"/>
        <v>Freight Loco 70/0 Biomass</v>
      </c>
      <c r="D541" s="21" t="s">
        <v>4</v>
      </c>
      <c r="E541" s="21" t="s">
        <v>29</v>
      </c>
      <c r="F541" s="22" t="s">
        <v>387</v>
      </c>
      <c r="G541" s="21" t="s">
        <v>351</v>
      </c>
      <c r="H541" s="23"/>
      <c r="I541" s="24"/>
      <c r="J541" s="25" t="s">
        <v>31</v>
      </c>
      <c r="K541" s="26">
        <v>0</v>
      </c>
      <c r="L541" s="27" t="s">
        <v>29</v>
      </c>
      <c r="M541" s="25">
        <v>1</v>
      </c>
      <c r="N541" s="43" t="s">
        <v>31</v>
      </c>
      <c r="O541" s="25">
        <f t="shared" si="56"/>
        <v>1</v>
      </c>
      <c r="P541" s="25">
        <f t="shared" si="57"/>
        <v>1</v>
      </c>
      <c r="Q541" s="28">
        <v>123.5</v>
      </c>
      <c r="R541" s="29">
        <v>6</v>
      </c>
      <c r="S541" s="18">
        <f t="shared" si="58"/>
        <v>20.583333333333332</v>
      </c>
      <c r="T541" s="28">
        <v>4.4539999999999997</v>
      </c>
      <c r="U541" s="26" t="s">
        <v>31</v>
      </c>
      <c r="V541" s="26" t="s">
        <v>31</v>
      </c>
      <c r="W541" s="17" t="str">
        <f t="shared" si="59"/>
        <v>n/a</v>
      </c>
      <c r="X541" s="30" t="s">
        <v>31</v>
      </c>
      <c r="Y541" s="17" t="str">
        <f t="shared" si="60"/>
        <v>n/a</v>
      </c>
      <c r="Z541" s="17">
        <v>34</v>
      </c>
      <c r="AA541" s="17">
        <f t="shared" si="61"/>
        <v>34</v>
      </c>
      <c r="AB541" s="31" t="s">
        <v>388</v>
      </c>
    </row>
    <row r="542" spans="2:28" x14ac:dyDescent="0.3">
      <c r="B542" s="74" t="s">
        <v>843</v>
      </c>
      <c r="C542" s="20" t="str">
        <f t="shared" si="62"/>
        <v>Freight Loco 70/0 Coal ESI</v>
      </c>
      <c r="D542" s="21" t="s">
        <v>4</v>
      </c>
      <c r="E542" s="21" t="s">
        <v>29</v>
      </c>
      <c r="F542" s="22" t="s">
        <v>387</v>
      </c>
      <c r="G542" s="21" t="s">
        <v>336</v>
      </c>
      <c r="H542" s="23"/>
      <c r="I542" s="24"/>
      <c r="J542" s="25" t="s">
        <v>31</v>
      </c>
      <c r="K542" s="26">
        <v>0</v>
      </c>
      <c r="L542" s="27" t="s">
        <v>29</v>
      </c>
      <c r="M542" s="25">
        <v>1</v>
      </c>
      <c r="N542" s="43" t="s">
        <v>31</v>
      </c>
      <c r="O542" s="25">
        <f t="shared" si="56"/>
        <v>1</v>
      </c>
      <c r="P542" s="25">
        <f t="shared" si="57"/>
        <v>1</v>
      </c>
      <c r="Q542" s="28">
        <v>123.5</v>
      </c>
      <c r="R542" s="29">
        <v>6</v>
      </c>
      <c r="S542" s="18">
        <f t="shared" si="58"/>
        <v>20.583333333333332</v>
      </c>
      <c r="T542" s="28">
        <v>4.4539999999999997</v>
      </c>
      <c r="U542" s="26" t="s">
        <v>31</v>
      </c>
      <c r="V542" s="26" t="s">
        <v>31</v>
      </c>
      <c r="W542" s="17" t="str">
        <f t="shared" si="59"/>
        <v>n/a</v>
      </c>
      <c r="X542" s="30" t="s">
        <v>31</v>
      </c>
      <c r="Y542" s="17" t="str">
        <f t="shared" si="60"/>
        <v>n/a</v>
      </c>
      <c r="Z542" s="17">
        <v>24</v>
      </c>
      <c r="AA542" s="17">
        <f t="shared" si="61"/>
        <v>24</v>
      </c>
      <c r="AB542" s="31" t="s">
        <v>388</v>
      </c>
    </row>
    <row r="543" spans="2:28" x14ac:dyDescent="0.3">
      <c r="B543" s="74" t="s">
        <v>843</v>
      </c>
      <c r="C543" s="20" t="str">
        <f t="shared" si="62"/>
        <v>Freight Loco 70/0 Coal other</v>
      </c>
      <c r="D543" s="21" t="s">
        <v>4</v>
      </c>
      <c r="E543" s="21" t="s">
        <v>29</v>
      </c>
      <c r="F543" s="22" t="s">
        <v>387</v>
      </c>
      <c r="G543" s="21" t="s">
        <v>385</v>
      </c>
      <c r="H543" s="23"/>
      <c r="I543" s="24"/>
      <c r="J543" s="25" t="s">
        <v>31</v>
      </c>
      <c r="K543" s="26">
        <v>0</v>
      </c>
      <c r="L543" s="27" t="s">
        <v>29</v>
      </c>
      <c r="M543" s="25">
        <v>1</v>
      </c>
      <c r="N543" s="43" t="s">
        <v>31</v>
      </c>
      <c r="O543" s="25">
        <f t="shared" si="56"/>
        <v>1</v>
      </c>
      <c r="P543" s="25">
        <f t="shared" si="57"/>
        <v>1</v>
      </c>
      <c r="Q543" s="28">
        <v>123.5</v>
      </c>
      <c r="R543" s="29">
        <v>6</v>
      </c>
      <c r="S543" s="18">
        <f t="shared" si="58"/>
        <v>20.583333333333332</v>
      </c>
      <c r="T543" s="28">
        <v>4.4539999999999997</v>
      </c>
      <c r="U543" s="26" t="s">
        <v>31</v>
      </c>
      <c r="V543" s="26" t="s">
        <v>31</v>
      </c>
      <c r="W543" s="17" t="str">
        <f t="shared" si="59"/>
        <v>n/a</v>
      </c>
      <c r="X543" s="30" t="s">
        <v>31</v>
      </c>
      <c r="Y543" s="17" t="str">
        <f t="shared" si="60"/>
        <v>n/a</v>
      </c>
      <c r="Z543" s="17">
        <v>25</v>
      </c>
      <c r="AA543" s="17">
        <f t="shared" si="61"/>
        <v>25</v>
      </c>
      <c r="AB543" s="31" t="s">
        <v>388</v>
      </c>
    </row>
    <row r="544" spans="2:28" x14ac:dyDescent="0.3">
      <c r="B544" s="74" t="s">
        <v>843</v>
      </c>
      <c r="C544" s="20" t="str">
        <f t="shared" si="62"/>
        <v>Freight Loco 70/0 Construction Materials</v>
      </c>
      <c r="D544" s="21" t="s">
        <v>4</v>
      </c>
      <c r="E544" s="21" t="s">
        <v>29</v>
      </c>
      <c r="F544" s="22" t="s">
        <v>387</v>
      </c>
      <c r="G544" s="21" t="s">
        <v>331</v>
      </c>
      <c r="H544" s="23"/>
      <c r="I544" s="24"/>
      <c r="J544" s="25" t="s">
        <v>31</v>
      </c>
      <c r="K544" s="26">
        <v>0</v>
      </c>
      <c r="L544" s="27" t="s">
        <v>29</v>
      </c>
      <c r="M544" s="25">
        <v>1</v>
      </c>
      <c r="N544" s="43" t="s">
        <v>31</v>
      </c>
      <c r="O544" s="25">
        <f t="shared" si="56"/>
        <v>1</v>
      </c>
      <c r="P544" s="25">
        <f t="shared" si="57"/>
        <v>1</v>
      </c>
      <c r="Q544" s="28">
        <v>123.5</v>
      </c>
      <c r="R544" s="29">
        <v>6</v>
      </c>
      <c r="S544" s="18">
        <f t="shared" si="58"/>
        <v>20.583333333333332</v>
      </c>
      <c r="T544" s="28">
        <v>4.4539999999999997</v>
      </c>
      <c r="U544" s="26" t="s">
        <v>31</v>
      </c>
      <c r="V544" s="26" t="s">
        <v>31</v>
      </c>
      <c r="W544" s="17" t="str">
        <f t="shared" si="59"/>
        <v>n/a</v>
      </c>
      <c r="X544" s="30" t="s">
        <v>31</v>
      </c>
      <c r="Y544" s="17" t="str">
        <f t="shared" si="60"/>
        <v>n/a</v>
      </c>
      <c r="Z544" s="17">
        <v>29</v>
      </c>
      <c r="AA544" s="17">
        <f t="shared" si="61"/>
        <v>29</v>
      </c>
      <c r="AB544" s="31" t="s">
        <v>388</v>
      </c>
    </row>
    <row r="545" spans="2:28" x14ac:dyDescent="0.3">
      <c r="B545" s="74" t="s">
        <v>843</v>
      </c>
      <c r="C545" s="20" t="str">
        <f t="shared" si="62"/>
        <v>Freight Loco 70/0 Domestic Automotive</v>
      </c>
      <c r="D545" s="21" t="s">
        <v>4</v>
      </c>
      <c r="E545" s="21" t="s">
        <v>29</v>
      </c>
      <c r="F545" s="22" t="s">
        <v>387</v>
      </c>
      <c r="G545" s="21" t="s">
        <v>348</v>
      </c>
      <c r="H545" s="23"/>
      <c r="I545" s="24"/>
      <c r="J545" s="25" t="s">
        <v>31</v>
      </c>
      <c r="K545" s="26">
        <v>0</v>
      </c>
      <c r="L545" s="27" t="s">
        <v>29</v>
      </c>
      <c r="M545" s="25">
        <v>1</v>
      </c>
      <c r="N545" s="43" t="s">
        <v>31</v>
      </c>
      <c r="O545" s="25">
        <f t="shared" si="56"/>
        <v>1</v>
      </c>
      <c r="P545" s="25">
        <f t="shared" si="57"/>
        <v>1</v>
      </c>
      <c r="Q545" s="28">
        <v>123.5</v>
      </c>
      <c r="R545" s="29">
        <v>6</v>
      </c>
      <c r="S545" s="18">
        <f t="shared" si="58"/>
        <v>20.583333333333332</v>
      </c>
      <c r="T545" s="28">
        <v>4.4539999999999997</v>
      </c>
      <c r="U545" s="26" t="s">
        <v>31</v>
      </c>
      <c r="V545" s="26" t="s">
        <v>31</v>
      </c>
      <c r="W545" s="17" t="str">
        <f t="shared" si="59"/>
        <v>n/a</v>
      </c>
      <c r="X545" s="30" t="s">
        <v>31</v>
      </c>
      <c r="Y545" s="17" t="str">
        <f t="shared" si="60"/>
        <v>n/a</v>
      </c>
      <c r="Z545" s="17">
        <v>25</v>
      </c>
      <c r="AA545" s="17">
        <f t="shared" si="61"/>
        <v>25</v>
      </c>
      <c r="AB545" s="31" t="s">
        <v>388</v>
      </c>
    </row>
    <row r="546" spans="2:28" x14ac:dyDescent="0.3">
      <c r="B546" s="74" t="s">
        <v>843</v>
      </c>
      <c r="C546" s="20" t="str">
        <f t="shared" si="62"/>
        <v>Freight Loco 70/0 Domestic Intermodal</v>
      </c>
      <c r="D546" s="21" t="s">
        <v>4</v>
      </c>
      <c r="E546" s="21" t="s">
        <v>29</v>
      </c>
      <c r="F546" s="22" t="s">
        <v>387</v>
      </c>
      <c r="G546" s="21" t="s">
        <v>332</v>
      </c>
      <c r="H546" s="23"/>
      <c r="I546" s="24"/>
      <c r="J546" s="25" t="s">
        <v>31</v>
      </c>
      <c r="K546" s="26">
        <v>0</v>
      </c>
      <c r="L546" s="27" t="s">
        <v>29</v>
      </c>
      <c r="M546" s="25">
        <v>1</v>
      </c>
      <c r="N546" s="43" t="s">
        <v>31</v>
      </c>
      <c r="O546" s="25">
        <f t="shared" si="56"/>
        <v>1</v>
      </c>
      <c r="P546" s="25">
        <f t="shared" si="57"/>
        <v>1</v>
      </c>
      <c r="Q546" s="28">
        <v>123.5</v>
      </c>
      <c r="R546" s="29">
        <v>6</v>
      </c>
      <c r="S546" s="18">
        <f t="shared" si="58"/>
        <v>20.583333333333332</v>
      </c>
      <c r="T546" s="28">
        <v>4.4539999999999997</v>
      </c>
      <c r="U546" s="26" t="s">
        <v>31</v>
      </c>
      <c r="V546" s="26" t="s">
        <v>31</v>
      </c>
      <c r="W546" s="17" t="str">
        <f t="shared" si="59"/>
        <v>n/a</v>
      </c>
      <c r="X546" s="30" t="s">
        <v>31</v>
      </c>
      <c r="Y546" s="17" t="str">
        <f t="shared" si="60"/>
        <v>n/a</v>
      </c>
      <c r="Z546" s="17">
        <v>33</v>
      </c>
      <c r="AA546" s="17">
        <f t="shared" si="61"/>
        <v>33</v>
      </c>
      <c r="AB546" s="31" t="s">
        <v>388</v>
      </c>
    </row>
    <row r="547" spans="2:28" x14ac:dyDescent="0.3">
      <c r="B547" s="74" t="s">
        <v>843</v>
      </c>
      <c r="C547" s="20" t="str">
        <f t="shared" si="62"/>
        <v>Freight Loco 70/0 Domestic Waste</v>
      </c>
      <c r="D547" s="21" t="s">
        <v>4</v>
      </c>
      <c r="E547" s="21" t="s">
        <v>29</v>
      </c>
      <c r="F547" s="22" t="s">
        <v>387</v>
      </c>
      <c r="G547" s="21" t="s">
        <v>354</v>
      </c>
      <c r="H547" s="23"/>
      <c r="I547" s="24"/>
      <c r="J547" s="25" t="s">
        <v>31</v>
      </c>
      <c r="K547" s="26">
        <v>0</v>
      </c>
      <c r="L547" s="27" t="s">
        <v>29</v>
      </c>
      <c r="M547" s="25">
        <v>1</v>
      </c>
      <c r="N547" s="43" t="s">
        <v>31</v>
      </c>
      <c r="O547" s="25">
        <f t="shared" si="56"/>
        <v>1</v>
      </c>
      <c r="P547" s="25">
        <f t="shared" si="57"/>
        <v>1</v>
      </c>
      <c r="Q547" s="28">
        <v>123.5</v>
      </c>
      <c r="R547" s="29">
        <v>6</v>
      </c>
      <c r="S547" s="18">
        <f t="shared" si="58"/>
        <v>20.583333333333332</v>
      </c>
      <c r="T547" s="28">
        <v>4.4539999999999997</v>
      </c>
      <c r="U547" s="26" t="s">
        <v>31</v>
      </c>
      <c r="V547" s="26" t="s">
        <v>31</v>
      </c>
      <c r="W547" s="17" t="str">
        <f t="shared" si="59"/>
        <v>n/a</v>
      </c>
      <c r="X547" s="30" t="s">
        <v>31</v>
      </c>
      <c r="Y547" s="17" t="str">
        <f t="shared" si="60"/>
        <v>n/a</v>
      </c>
      <c r="Z547" s="17">
        <v>24</v>
      </c>
      <c r="AA547" s="17">
        <f t="shared" si="61"/>
        <v>24</v>
      </c>
      <c r="AB547" s="31" t="s">
        <v>388</v>
      </c>
    </row>
    <row r="548" spans="2:28" x14ac:dyDescent="0.3">
      <c r="B548" s="74" t="s">
        <v>843</v>
      </c>
      <c r="C548" s="20" t="str">
        <f t="shared" si="62"/>
        <v>Freight Loco 70/0 Industrial Minerals</v>
      </c>
      <c r="D548" s="21" t="s">
        <v>4</v>
      </c>
      <c r="E548" s="21" t="s">
        <v>29</v>
      </c>
      <c r="F548" s="22" t="s">
        <v>387</v>
      </c>
      <c r="G548" s="21" t="s">
        <v>364</v>
      </c>
      <c r="H548" s="23"/>
      <c r="I548" s="24"/>
      <c r="J548" s="25" t="s">
        <v>31</v>
      </c>
      <c r="K548" s="26">
        <v>0</v>
      </c>
      <c r="L548" s="27" t="s">
        <v>29</v>
      </c>
      <c r="M548" s="25">
        <v>1</v>
      </c>
      <c r="N548" s="43" t="s">
        <v>31</v>
      </c>
      <c r="O548" s="25">
        <f t="shared" si="56"/>
        <v>1</v>
      </c>
      <c r="P548" s="25">
        <f t="shared" si="57"/>
        <v>1</v>
      </c>
      <c r="Q548" s="28">
        <v>123.5</v>
      </c>
      <c r="R548" s="29">
        <v>6</v>
      </c>
      <c r="S548" s="18">
        <f t="shared" si="58"/>
        <v>20.583333333333332</v>
      </c>
      <c r="T548" s="28">
        <v>4.4539999999999997</v>
      </c>
      <c r="U548" s="26" t="s">
        <v>31</v>
      </c>
      <c r="V548" s="26" t="s">
        <v>31</v>
      </c>
      <c r="W548" s="17" t="str">
        <f t="shared" si="59"/>
        <v>n/a</v>
      </c>
      <c r="X548" s="30" t="s">
        <v>31</v>
      </c>
      <c r="Y548" s="17" t="str">
        <f t="shared" si="60"/>
        <v>n/a</v>
      </c>
      <c r="Z548" s="17">
        <v>18</v>
      </c>
      <c r="AA548" s="17">
        <f t="shared" si="61"/>
        <v>18</v>
      </c>
      <c r="AB548" s="31" t="s">
        <v>388</v>
      </c>
    </row>
    <row r="549" spans="2:28" ht="60" x14ac:dyDescent="0.3">
      <c r="B549" s="74" t="s">
        <v>843</v>
      </c>
      <c r="C549" s="20" t="str">
        <f t="shared" si="62"/>
        <v>Freight Loco 70/0 Other</v>
      </c>
      <c r="D549" s="21" t="s">
        <v>4</v>
      </c>
      <c r="E549" s="21" t="s">
        <v>29</v>
      </c>
      <c r="F549" s="21" t="s">
        <v>387</v>
      </c>
      <c r="G549" s="21" t="s">
        <v>333</v>
      </c>
      <c r="H549" s="23" t="s">
        <v>389</v>
      </c>
      <c r="I549" s="24"/>
      <c r="J549" s="25" t="s">
        <v>31</v>
      </c>
      <c r="K549" s="26">
        <v>0</v>
      </c>
      <c r="L549" s="27" t="s">
        <v>29</v>
      </c>
      <c r="M549" s="25">
        <v>1</v>
      </c>
      <c r="N549" s="43" t="s">
        <v>31</v>
      </c>
      <c r="O549" s="25">
        <f t="shared" si="56"/>
        <v>1</v>
      </c>
      <c r="P549" s="25">
        <f t="shared" si="57"/>
        <v>1</v>
      </c>
      <c r="Q549" s="28">
        <v>123.5</v>
      </c>
      <c r="R549" s="29">
        <v>6</v>
      </c>
      <c r="S549" s="18">
        <f t="shared" si="58"/>
        <v>20.583333333333332</v>
      </c>
      <c r="T549" s="28">
        <v>4.4539999999999997</v>
      </c>
      <c r="U549" s="26" t="s">
        <v>31</v>
      </c>
      <c r="V549" s="26" t="s">
        <v>31</v>
      </c>
      <c r="W549" s="17" t="str">
        <f t="shared" si="59"/>
        <v>n/a</v>
      </c>
      <c r="X549" s="30" t="s">
        <v>31</v>
      </c>
      <c r="Y549" s="17" t="str">
        <f t="shared" si="60"/>
        <v>n/a</v>
      </c>
      <c r="Z549" s="17">
        <v>25</v>
      </c>
      <c r="AA549" s="17">
        <f t="shared" si="61"/>
        <v>25</v>
      </c>
      <c r="AB549" s="31" t="s">
        <v>388</v>
      </c>
    </row>
    <row r="550" spans="2:28" x14ac:dyDescent="0.3">
      <c r="B550" s="74" t="s">
        <v>843</v>
      </c>
      <c r="C550" s="20" t="str">
        <f t="shared" si="62"/>
        <v>Freight Loco 70/0 Petroleum</v>
      </c>
      <c r="D550" s="21" t="s">
        <v>4</v>
      </c>
      <c r="E550" s="21" t="s">
        <v>29</v>
      </c>
      <c r="F550" s="22" t="s">
        <v>387</v>
      </c>
      <c r="G550" s="21" t="s">
        <v>334</v>
      </c>
      <c r="H550" s="23"/>
      <c r="I550" s="24"/>
      <c r="J550" s="25" t="s">
        <v>31</v>
      </c>
      <c r="K550" s="26">
        <v>0</v>
      </c>
      <c r="L550" s="27" t="s">
        <v>29</v>
      </c>
      <c r="M550" s="25">
        <v>1</v>
      </c>
      <c r="N550" s="43" t="s">
        <v>31</v>
      </c>
      <c r="O550" s="25">
        <f t="shared" si="56"/>
        <v>1</v>
      </c>
      <c r="P550" s="25">
        <f t="shared" si="57"/>
        <v>1</v>
      </c>
      <c r="Q550" s="28">
        <v>123.5</v>
      </c>
      <c r="R550" s="29">
        <v>6</v>
      </c>
      <c r="S550" s="18">
        <f t="shared" si="58"/>
        <v>20.583333333333332</v>
      </c>
      <c r="T550" s="28">
        <v>4.4539999999999997</v>
      </c>
      <c r="U550" s="26" t="s">
        <v>31</v>
      </c>
      <c r="V550" s="26" t="s">
        <v>31</v>
      </c>
      <c r="W550" s="17" t="str">
        <f t="shared" si="59"/>
        <v>n/a</v>
      </c>
      <c r="X550" s="30" t="s">
        <v>31</v>
      </c>
      <c r="Y550" s="17" t="str">
        <f t="shared" si="60"/>
        <v>n/a</v>
      </c>
      <c r="Z550" s="17">
        <v>23</v>
      </c>
      <c r="AA550" s="17">
        <f t="shared" si="61"/>
        <v>23</v>
      </c>
      <c r="AB550" s="31" t="s">
        <v>388</v>
      </c>
    </row>
    <row r="551" spans="2:28" x14ac:dyDescent="0.3">
      <c r="B551" s="74" t="s">
        <v>843</v>
      </c>
      <c r="C551" s="20" t="str">
        <f t="shared" si="62"/>
        <v>Freight Loco 70/0 Steel</v>
      </c>
      <c r="D551" s="21" t="s">
        <v>4</v>
      </c>
      <c r="E551" s="21" t="s">
        <v>29</v>
      </c>
      <c r="F551" s="22" t="s">
        <v>387</v>
      </c>
      <c r="G551" s="21" t="s">
        <v>342</v>
      </c>
      <c r="H551" s="23"/>
      <c r="I551" s="24"/>
      <c r="J551" s="25" t="s">
        <v>31</v>
      </c>
      <c r="K551" s="26">
        <v>0</v>
      </c>
      <c r="L551" s="27" t="s">
        <v>29</v>
      </c>
      <c r="M551" s="25">
        <v>1</v>
      </c>
      <c r="N551" s="43" t="s">
        <v>31</v>
      </c>
      <c r="O551" s="25">
        <f t="shared" si="56"/>
        <v>1</v>
      </c>
      <c r="P551" s="25">
        <f t="shared" si="57"/>
        <v>1</v>
      </c>
      <c r="Q551" s="28">
        <v>123.5</v>
      </c>
      <c r="R551" s="29">
        <v>6</v>
      </c>
      <c r="S551" s="18">
        <f t="shared" si="58"/>
        <v>20.583333333333332</v>
      </c>
      <c r="T551" s="28">
        <v>4.4539999999999997</v>
      </c>
      <c r="U551" s="26" t="s">
        <v>31</v>
      </c>
      <c r="V551" s="26" t="s">
        <v>31</v>
      </c>
      <c r="W551" s="17" t="str">
        <f t="shared" si="59"/>
        <v>n/a</v>
      </c>
      <c r="X551" s="30" t="s">
        <v>31</v>
      </c>
      <c r="Y551" s="17" t="str">
        <f t="shared" si="60"/>
        <v>n/a</v>
      </c>
      <c r="Z551" s="17">
        <v>25</v>
      </c>
      <c r="AA551" s="17">
        <f t="shared" si="61"/>
        <v>25</v>
      </c>
      <c r="AB551" s="31" t="s">
        <v>388</v>
      </c>
    </row>
    <row r="552" spans="2:28" x14ac:dyDescent="0.3">
      <c r="B552" s="74" t="s">
        <v>843</v>
      </c>
      <c r="C552" s="20" t="str">
        <f t="shared" si="62"/>
        <v>Freight Loco 73/1 Construction Materials</v>
      </c>
      <c r="D552" s="21" t="s">
        <v>4</v>
      </c>
      <c r="E552" s="21" t="s">
        <v>29</v>
      </c>
      <c r="F552" s="22" t="s">
        <v>390</v>
      </c>
      <c r="G552" s="21" t="s">
        <v>331</v>
      </c>
      <c r="H552" s="23"/>
      <c r="I552" s="24"/>
      <c r="J552" s="25" t="s">
        <v>31</v>
      </c>
      <c r="K552" s="26">
        <v>0</v>
      </c>
      <c r="L552" s="27" t="s">
        <v>29</v>
      </c>
      <c r="M552" s="25">
        <v>1</v>
      </c>
      <c r="N552" s="43" t="s">
        <v>31</v>
      </c>
      <c r="O552" s="25">
        <f t="shared" si="56"/>
        <v>1</v>
      </c>
      <c r="P552" s="25">
        <f t="shared" si="57"/>
        <v>1</v>
      </c>
      <c r="Q552" s="28">
        <v>75</v>
      </c>
      <c r="R552" s="29">
        <v>4</v>
      </c>
      <c r="S552" s="18">
        <f t="shared" si="58"/>
        <v>18.75</v>
      </c>
      <c r="T552" s="28">
        <v>3.302</v>
      </c>
      <c r="U552" s="26" t="s">
        <v>31</v>
      </c>
      <c r="V552" s="26" t="s">
        <v>31</v>
      </c>
      <c r="W552" s="17" t="str">
        <f t="shared" si="59"/>
        <v>n/a</v>
      </c>
      <c r="X552" s="30" t="s">
        <v>31</v>
      </c>
      <c r="Y552" s="17" t="str">
        <f t="shared" si="60"/>
        <v>n/a</v>
      </c>
      <c r="Z552" s="17">
        <v>29</v>
      </c>
      <c r="AA552" s="17">
        <f t="shared" si="61"/>
        <v>29</v>
      </c>
      <c r="AB552" s="31" t="s">
        <v>32</v>
      </c>
    </row>
    <row r="553" spans="2:28" x14ac:dyDescent="0.3">
      <c r="B553" s="74" t="s">
        <v>843</v>
      </c>
      <c r="C553" s="20" t="str">
        <f t="shared" si="62"/>
        <v>Freight Loco 73/1 Other</v>
      </c>
      <c r="D553" s="21" t="s">
        <v>4</v>
      </c>
      <c r="E553" s="21" t="s">
        <v>29</v>
      </c>
      <c r="F553" s="22" t="s">
        <v>390</v>
      </c>
      <c r="G553" s="21" t="s">
        <v>333</v>
      </c>
      <c r="H553" s="23"/>
      <c r="I553" s="24"/>
      <c r="J553" s="25" t="s">
        <v>31</v>
      </c>
      <c r="K553" s="26">
        <v>0</v>
      </c>
      <c r="L553" s="27" t="s">
        <v>29</v>
      </c>
      <c r="M553" s="25">
        <v>1</v>
      </c>
      <c r="N553" s="43" t="s">
        <v>31</v>
      </c>
      <c r="O553" s="25">
        <f t="shared" ref="O553:O616" si="63">IF(N553="n/a",M553,N553)</f>
        <v>1</v>
      </c>
      <c r="P553" s="25">
        <f t="shared" ref="P553:P616" si="64">IF($D553="Passenger",J553,O553)</f>
        <v>1</v>
      </c>
      <c r="Q553" s="28">
        <v>75</v>
      </c>
      <c r="R553" s="29">
        <v>4</v>
      </c>
      <c r="S553" s="18">
        <f t="shared" ref="S553:S616" si="65">Q553/R553</f>
        <v>18.75</v>
      </c>
      <c r="T553" s="28">
        <v>3.302</v>
      </c>
      <c r="U553" s="26" t="s">
        <v>31</v>
      </c>
      <c r="V553" s="26" t="s">
        <v>31</v>
      </c>
      <c r="W553" s="17" t="str">
        <f t="shared" ref="W553:W616" si="66">IF($D553="Passenger",0.021*(MIN(U553,V553)^1.71),"n/a")</f>
        <v>n/a</v>
      </c>
      <c r="X553" s="30" t="s">
        <v>31</v>
      </c>
      <c r="Y553" s="17" t="str">
        <f t="shared" ref="Y553:Y616" si="67">IF($D553="Passenger",IF(X553=0,W553,X553),"n/a")</f>
        <v>n/a</v>
      </c>
      <c r="Z553" s="17">
        <v>25</v>
      </c>
      <c r="AA553" s="17">
        <f t="shared" ref="AA553:AA616" si="68">IF($D553="Passenger",Y553,Z553)</f>
        <v>25</v>
      </c>
      <c r="AB553" s="31" t="s">
        <v>32</v>
      </c>
    </row>
    <row r="554" spans="2:28" x14ac:dyDescent="0.3">
      <c r="B554" s="74" t="s">
        <v>843</v>
      </c>
      <c r="C554" s="20" t="str">
        <f t="shared" si="62"/>
        <v>Freight Loco 73/2 Construction Materials</v>
      </c>
      <c r="D554" s="21" t="s">
        <v>4</v>
      </c>
      <c r="E554" s="21" t="s">
        <v>29</v>
      </c>
      <c r="F554" s="22" t="s">
        <v>48</v>
      </c>
      <c r="G554" s="21" t="s">
        <v>331</v>
      </c>
      <c r="H554" s="23"/>
      <c r="I554" s="24"/>
      <c r="J554" s="25" t="s">
        <v>31</v>
      </c>
      <c r="K554" s="26">
        <v>0</v>
      </c>
      <c r="L554" s="27" t="s">
        <v>29</v>
      </c>
      <c r="M554" s="25">
        <v>1</v>
      </c>
      <c r="N554" s="43" t="s">
        <v>31</v>
      </c>
      <c r="O554" s="25">
        <f t="shared" si="63"/>
        <v>1</v>
      </c>
      <c r="P554" s="25">
        <f t="shared" si="64"/>
        <v>1</v>
      </c>
      <c r="Q554" s="28">
        <v>75</v>
      </c>
      <c r="R554" s="29">
        <v>4</v>
      </c>
      <c r="S554" s="18">
        <f t="shared" si="65"/>
        <v>18.75</v>
      </c>
      <c r="T554" s="28">
        <v>3.302</v>
      </c>
      <c r="U554" s="26" t="s">
        <v>31</v>
      </c>
      <c r="V554" s="26" t="s">
        <v>31</v>
      </c>
      <c r="W554" s="17" t="str">
        <f t="shared" si="66"/>
        <v>n/a</v>
      </c>
      <c r="X554" s="30" t="s">
        <v>31</v>
      </c>
      <c r="Y554" s="17" t="str">
        <f t="shared" si="67"/>
        <v>n/a</v>
      </c>
      <c r="Z554" s="17">
        <v>29</v>
      </c>
      <c r="AA554" s="17">
        <f t="shared" si="68"/>
        <v>29</v>
      </c>
      <c r="AB554" s="31" t="s">
        <v>32</v>
      </c>
    </row>
    <row r="555" spans="2:28" x14ac:dyDescent="0.3">
      <c r="B555" s="74" t="s">
        <v>843</v>
      </c>
      <c r="C555" s="20" t="str">
        <f t="shared" si="62"/>
        <v>Freight Loco 73/2 Domestic Intermodal</v>
      </c>
      <c r="D555" s="21" t="s">
        <v>4</v>
      </c>
      <c r="E555" s="21" t="s">
        <v>29</v>
      </c>
      <c r="F555" s="22" t="s">
        <v>48</v>
      </c>
      <c r="G555" s="21" t="s">
        <v>332</v>
      </c>
      <c r="H555" s="23"/>
      <c r="I555" s="24"/>
      <c r="J555" s="25" t="s">
        <v>31</v>
      </c>
      <c r="K555" s="26">
        <v>0</v>
      </c>
      <c r="L555" s="27" t="s">
        <v>29</v>
      </c>
      <c r="M555" s="25">
        <v>1</v>
      </c>
      <c r="N555" s="43" t="s">
        <v>31</v>
      </c>
      <c r="O555" s="25">
        <f t="shared" si="63"/>
        <v>1</v>
      </c>
      <c r="P555" s="25">
        <f t="shared" si="64"/>
        <v>1</v>
      </c>
      <c r="Q555" s="28">
        <v>75</v>
      </c>
      <c r="R555" s="29">
        <v>4</v>
      </c>
      <c r="S555" s="18">
        <f t="shared" si="65"/>
        <v>18.75</v>
      </c>
      <c r="T555" s="28">
        <v>3.302</v>
      </c>
      <c r="U555" s="26" t="s">
        <v>31</v>
      </c>
      <c r="V555" s="26" t="s">
        <v>31</v>
      </c>
      <c r="W555" s="17" t="str">
        <f t="shared" si="66"/>
        <v>n/a</v>
      </c>
      <c r="X555" s="30" t="s">
        <v>31</v>
      </c>
      <c r="Y555" s="17" t="str">
        <f t="shared" si="67"/>
        <v>n/a</v>
      </c>
      <c r="Z555" s="17">
        <v>33</v>
      </c>
      <c r="AA555" s="17">
        <f t="shared" si="68"/>
        <v>33</v>
      </c>
      <c r="AB555" s="31" t="s">
        <v>32</v>
      </c>
    </row>
    <row r="556" spans="2:28" x14ac:dyDescent="0.3">
      <c r="B556" s="74" t="s">
        <v>843</v>
      </c>
      <c r="C556" s="20" t="str">
        <f t="shared" si="62"/>
        <v>Freight Loco 73/2 Other</v>
      </c>
      <c r="D556" s="21" t="s">
        <v>4</v>
      </c>
      <c r="E556" s="21" t="s">
        <v>29</v>
      </c>
      <c r="F556" s="22" t="s">
        <v>48</v>
      </c>
      <c r="G556" s="21" t="s">
        <v>333</v>
      </c>
      <c r="H556" s="23"/>
      <c r="I556" s="24"/>
      <c r="J556" s="25" t="s">
        <v>31</v>
      </c>
      <c r="K556" s="26">
        <v>0</v>
      </c>
      <c r="L556" s="27" t="s">
        <v>29</v>
      </c>
      <c r="M556" s="25">
        <v>1</v>
      </c>
      <c r="N556" s="43" t="s">
        <v>31</v>
      </c>
      <c r="O556" s="25">
        <f t="shared" si="63"/>
        <v>1</v>
      </c>
      <c r="P556" s="25">
        <f t="shared" si="64"/>
        <v>1</v>
      </c>
      <c r="Q556" s="28">
        <v>75</v>
      </c>
      <c r="R556" s="29">
        <v>4</v>
      </c>
      <c r="S556" s="18">
        <f t="shared" si="65"/>
        <v>18.75</v>
      </c>
      <c r="T556" s="28">
        <v>3.302</v>
      </c>
      <c r="U556" s="26" t="s">
        <v>31</v>
      </c>
      <c r="V556" s="26" t="s">
        <v>31</v>
      </c>
      <c r="W556" s="17" t="str">
        <f t="shared" si="66"/>
        <v>n/a</v>
      </c>
      <c r="X556" s="30" t="s">
        <v>31</v>
      </c>
      <c r="Y556" s="17" t="str">
        <f t="shared" si="67"/>
        <v>n/a</v>
      </c>
      <c r="Z556" s="17">
        <v>25</v>
      </c>
      <c r="AA556" s="17">
        <f t="shared" si="68"/>
        <v>25</v>
      </c>
      <c r="AB556" s="31" t="s">
        <v>32</v>
      </c>
    </row>
    <row r="557" spans="2:28" x14ac:dyDescent="0.3">
      <c r="B557" s="74" t="s">
        <v>843</v>
      </c>
      <c r="C557" s="20" t="str">
        <f t="shared" si="62"/>
        <v>Freight Loco 86/1 Coal ESI</v>
      </c>
      <c r="D557" s="21" t="s">
        <v>4</v>
      </c>
      <c r="E557" s="21" t="s">
        <v>29</v>
      </c>
      <c r="F557" s="22" t="s">
        <v>391</v>
      </c>
      <c r="G557" s="21" t="s">
        <v>336</v>
      </c>
      <c r="H557" s="23"/>
      <c r="I557" s="24"/>
      <c r="J557" s="25" t="s">
        <v>31</v>
      </c>
      <c r="K557" s="26">
        <v>0</v>
      </c>
      <c r="L557" s="27" t="s">
        <v>29</v>
      </c>
      <c r="M557" s="25">
        <v>1</v>
      </c>
      <c r="N557" s="43" t="s">
        <v>31</v>
      </c>
      <c r="O557" s="25">
        <f t="shared" si="63"/>
        <v>1</v>
      </c>
      <c r="P557" s="25">
        <f t="shared" si="64"/>
        <v>1</v>
      </c>
      <c r="Q557" s="28">
        <v>80</v>
      </c>
      <c r="R557" s="29">
        <v>4</v>
      </c>
      <c r="S557" s="18">
        <f t="shared" si="65"/>
        <v>20</v>
      </c>
      <c r="T557" s="28">
        <v>4.2</v>
      </c>
      <c r="U557" s="26" t="s">
        <v>31</v>
      </c>
      <c r="V557" s="26" t="s">
        <v>31</v>
      </c>
      <c r="W557" s="17" t="str">
        <f t="shared" si="66"/>
        <v>n/a</v>
      </c>
      <c r="X557" s="30" t="s">
        <v>31</v>
      </c>
      <c r="Y557" s="17" t="str">
        <f t="shared" si="67"/>
        <v>n/a</v>
      </c>
      <c r="Z557" s="17">
        <v>24</v>
      </c>
      <c r="AA557" s="17">
        <f t="shared" si="68"/>
        <v>24</v>
      </c>
      <c r="AB557" s="31" t="s">
        <v>32</v>
      </c>
    </row>
    <row r="558" spans="2:28" x14ac:dyDescent="0.3">
      <c r="B558" s="74" t="s">
        <v>843</v>
      </c>
      <c r="C558" s="20" t="str">
        <f t="shared" si="62"/>
        <v>Freight Loco 86/1 Domestic Intermodal</v>
      </c>
      <c r="D558" s="21" t="s">
        <v>4</v>
      </c>
      <c r="E558" s="21" t="s">
        <v>29</v>
      </c>
      <c r="F558" s="22" t="s">
        <v>391</v>
      </c>
      <c r="G558" s="21" t="s">
        <v>332</v>
      </c>
      <c r="H558" s="23"/>
      <c r="I558" s="24"/>
      <c r="J558" s="25" t="s">
        <v>31</v>
      </c>
      <c r="K558" s="26">
        <v>0</v>
      </c>
      <c r="L558" s="27" t="s">
        <v>29</v>
      </c>
      <c r="M558" s="25">
        <v>1</v>
      </c>
      <c r="N558" s="43" t="s">
        <v>31</v>
      </c>
      <c r="O558" s="25">
        <f t="shared" si="63"/>
        <v>1</v>
      </c>
      <c r="P558" s="25">
        <f t="shared" si="64"/>
        <v>1</v>
      </c>
      <c r="Q558" s="28">
        <v>80</v>
      </c>
      <c r="R558" s="29">
        <v>4</v>
      </c>
      <c r="S558" s="18">
        <f t="shared" si="65"/>
        <v>20</v>
      </c>
      <c r="T558" s="28">
        <v>4.2</v>
      </c>
      <c r="U558" s="26" t="s">
        <v>31</v>
      </c>
      <c r="V558" s="26" t="s">
        <v>31</v>
      </c>
      <c r="W558" s="17" t="str">
        <f t="shared" si="66"/>
        <v>n/a</v>
      </c>
      <c r="X558" s="30" t="s">
        <v>31</v>
      </c>
      <c r="Y558" s="17" t="str">
        <f t="shared" si="67"/>
        <v>n/a</v>
      </c>
      <c r="Z558" s="17">
        <v>33</v>
      </c>
      <c r="AA558" s="17">
        <f t="shared" si="68"/>
        <v>33</v>
      </c>
      <c r="AB558" s="31" t="s">
        <v>32</v>
      </c>
    </row>
    <row r="559" spans="2:28" x14ac:dyDescent="0.3">
      <c r="B559" s="74" t="s">
        <v>843</v>
      </c>
      <c r="C559" s="20" t="str">
        <f t="shared" si="62"/>
        <v>Freight Loco 86/1 Other</v>
      </c>
      <c r="D559" s="21" t="s">
        <v>4</v>
      </c>
      <c r="E559" s="21" t="s">
        <v>29</v>
      </c>
      <c r="F559" s="22" t="s">
        <v>391</v>
      </c>
      <c r="G559" s="21" t="s">
        <v>333</v>
      </c>
      <c r="H559" s="23"/>
      <c r="I559" s="24"/>
      <c r="J559" s="25" t="s">
        <v>31</v>
      </c>
      <c r="K559" s="26">
        <v>0</v>
      </c>
      <c r="L559" s="27" t="s">
        <v>29</v>
      </c>
      <c r="M559" s="25">
        <v>1</v>
      </c>
      <c r="N559" s="43" t="s">
        <v>31</v>
      </c>
      <c r="O559" s="25">
        <f t="shared" si="63"/>
        <v>1</v>
      </c>
      <c r="P559" s="25">
        <f t="shared" si="64"/>
        <v>1</v>
      </c>
      <c r="Q559" s="28">
        <v>80</v>
      </c>
      <c r="R559" s="29">
        <v>4</v>
      </c>
      <c r="S559" s="18">
        <f t="shared" si="65"/>
        <v>20</v>
      </c>
      <c r="T559" s="28">
        <v>4.2</v>
      </c>
      <c r="U559" s="26" t="s">
        <v>31</v>
      </c>
      <c r="V559" s="26" t="s">
        <v>31</v>
      </c>
      <c r="W559" s="17" t="str">
        <f t="shared" si="66"/>
        <v>n/a</v>
      </c>
      <c r="X559" s="30" t="s">
        <v>31</v>
      </c>
      <c r="Y559" s="17" t="str">
        <f t="shared" si="67"/>
        <v>n/a</v>
      </c>
      <c r="Z559" s="17">
        <v>25</v>
      </c>
      <c r="AA559" s="17">
        <f t="shared" si="68"/>
        <v>25</v>
      </c>
      <c r="AB559" s="31" t="s">
        <v>32</v>
      </c>
    </row>
    <row r="560" spans="2:28" x14ac:dyDescent="0.3">
      <c r="B560" s="74" t="s">
        <v>843</v>
      </c>
      <c r="C560" s="20" t="str">
        <f t="shared" si="62"/>
        <v>Freight Loco 86/2 Other</v>
      </c>
      <c r="D560" s="21" t="s">
        <v>4</v>
      </c>
      <c r="E560" s="21" t="s">
        <v>29</v>
      </c>
      <c r="F560" s="22" t="s">
        <v>392</v>
      </c>
      <c r="G560" s="21" t="s">
        <v>333</v>
      </c>
      <c r="H560" s="23"/>
      <c r="I560" s="24"/>
      <c r="J560" s="25" t="s">
        <v>31</v>
      </c>
      <c r="K560" s="26">
        <v>0</v>
      </c>
      <c r="L560" s="27" t="s">
        <v>29</v>
      </c>
      <c r="M560" s="25">
        <v>1</v>
      </c>
      <c r="N560" s="43" t="s">
        <v>31</v>
      </c>
      <c r="O560" s="25">
        <f t="shared" si="63"/>
        <v>1</v>
      </c>
      <c r="P560" s="25">
        <f t="shared" si="64"/>
        <v>1</v>
      </c>
      <c r="Q560" s="28">
        <v>80</v>
      </c>
      <c r="R560" s="29">
        <v>4</v>
      </c>
      <c r="S560" s="18">
        <f t="shared" si="65"/>
        <v>20</v>
      </c>
      <c r="T560" s="28">
        <v>4.2</v>
      </c>
      <c r="U560" s="26" t="s">
        <v>31</v>
      </c>
      <c r="V560" s="26" t="s">
        <v>31</v>
      </c>
      <c r="W560" s="17" t="str">
        <f t="shared" si="66"/>
        <v>n/a</v>
      </c>
      <c r="X560" s="30" t="s">
        <v>31</v>
      </c>
      <c r="Y560" s="17" t="str">
        <f t="shared" si="67"/>
        <v>n/a</v>
      </c>
      <c r="Z560" s="17">
        <v>25</v>
      </c>
      <c r="AA560" s="17">
        <f t="shared" si="68"/>
        <v>25</v>
      </c>
      <c r="AB560" s="31" t="s">
        <v>32</v>
      </c>
    </row>
    <row r="561" spans="2:28" x14ac:dyDescent="0.3">
      <c r="B561" s="74" t="s">
        <v>843</v>
      </c>
      <c r="C561" s="20" t="str">
        <f t="shared" si="62"/>
        <v>Freight Loco 86/6 Coal ESI</v>
      </c>
      <c r="D561" s="21" t="s">
        <v>4</v>
      </c>
      <c r="E561" s="21" t="s">
        <v>29</v>
      </c>
      <c r="F561" s="22" t="s">
        <v>393</v>
      </c>
      <c r="G561" s="21" t="s">
        <v>336</v>
      </c>
      <c r="H561" s="23"/>
      <c r="I561" s="24"/>
      <c r="J561" s="25" t="s">
        <v>31</v>
      </c>
      <c r="K561" s="26">
        <v>0</v>
      </c>
      <c r="L561" s="27" t="s">
        <v>29</v>
      </c>
      <c r="M561" s="25">
        <v>1</v>
      </c>
      <c r="N561" s="43" t="s">
        <v>31</v>
      </c>
      <c r="O561" s="25">
        <f t="shared" si="63"/>
        <v>1</v>
      </c>
      <c r="P561" s="25">
        <f t="shared" si="64"/>
        <v>1</v>
      </c>
      <c r="Q561" s="28">
        <v>80</v>
      </c>
      <c r="R561" s="29">
        <v>4</v>
      </c>
      <c r="S561" s="18">
        <f t="shared" si="65"/>
        <v>20</v>
      </c>
      <c r="T561" s="28">
        <v>4.2</v>
      </c>
      <c r="U561" s="26" t="s">
        <v>31</v>
      </c>
      <c r="V561" s="26" t="s">
        <v>31</v>
      </c>
      <c r="W561" s="17" t="str">
        <f t="shared" si="66"/>
        <v>n/a</v>
      </c>
      <c r="X561" s="30" t="s">
        <v>31</v>
      </c>
      <c r="Y561" s="17" t="str">
        <f t="shared" si="67"/>
        <v>n/a</v>
      </c>
      <c r="Z561" s="17">
        <v>24</v>
      </c>
      <c r="AA561" s="17">
        <f t="shared" si="68"/>
        <v>24</v>
      </c>
      <c r="AB561" s="31" t="s">
        <v>32</v>
      </c>
    </row>
    <row r="562" spans="2:28" x14ac:dyDescent="0.3">
      <c r="B562" s="74" t="s">
        <v>843</v>
      </c>
      <c r="C562" s="20" t="str">
        <f t="shared" si="62"/>
        <v>Freight Loco 86/6 Construction Materials</v>
      </c>
      <c r="D562" s="21" t="s">
        <v>4</v>
      </c>
      <c r="E562" s="21" t="s">
        <v>29</v>
      </c>
      <c r="F562" s="22" t="s">
        <v>393</v>
      </c>
      <c r="G562" s="21" t="s">
        <v>331</v>
      </c>
      <c r="H562" s="23"/>
      <c r="I562" s="24"/>
      <c r="J562" s="25" t="s">
        <v>31</v>
      </c>
      <c r="K562" s="26">
        <v>0</v>
      </c>
      <c r="L562" s="27" t="s">
        <v>29</v>
      </c>
      <c r="M562" s="25">
        <v>1</v>
      </c>
      <c r="N562" s="43" t="s">
        <v>31</v>
      </c>
      <c r="O562" s="25">
        <f t="shared" si="63"/>
        <v>1</v>
      </c>
      <c r="P562" s="25">
        <f t="shared" si="64"/>
        <v>1</v>
      </c>
      <c r="Q562" s="28">
        <v>80</v>
      </c>
      <c r="R562" s="29">
        <v>4</v>
      </c>
      <c r="S562" s="18">
        <f t="shared" si="65"/>
        <v>20</v>
      </c>
      <c r="T562" s="28">
        <v>4.2</v>
      </c>
      <c r="U562" s="26" t="s">
        <v>31</v>
      </c>
      <c r="V562" s="26" t="s">
        <v>31</v>
      </c>
      <c r="W562" s="17" t="str">
        <f t="shared" si="66"/>
        <v>n/a</v>
      </c>
      <c r="X562" s="30" t="s">
        <v>31</v>
      </c>
      <c r="Y562" s="17" t="str">
        <f t="shared" si="67"/>
        <v>n/a</v>
      </c>
      <c r="Z562" s="17">
        <v>29</v>
      </c>
      <c r="AA562" s="17">
        <f t="shared" si="68"/>
        <v>29</v>
      </c>
      <c r="AB562" s="31" t="s">
        <v>32</v>
      </c>
    </row>
    <row r="563" spans="2:28" x14ac:dyDescent="0.3">
      <c r="B563" s="74" t="s">
        <v>843</v>
      </c>
      <c r="C563" s="20" t="str">
        <f t="shared" si="62"/>
        <v>Freight Loco 86/6 Domestic Intermodal</v>
      </c>
      <c r="D563" s="21" t="s">
        <v>4</v>
      </c>
      <c r="E563" s="21" t="s">
        <v>29</v>
      </c>
      <c r="F563" s="22" t="s">
        <v>393</v>
      </c>
      <c r="G563" s="21" t="s">
        <v>332</v>
      </c>
      <c r="H563" s="23"/>
      <c r="I563" s="24"/>
      <c r="J563" s="25" t="s">
        <v>31</v>
      </c>
      <c r="K563" s="26">
        <v>0</v>
      </c>
      <c r="L563" s="27" t="s">
        <v>29</v>
      </c>
      <c r="M563" s="25">
        <v>1</v>
      </c>
      <c r="N563" s="43" t="s">
        <v>31</v>
      </c>
      <c r="O563" s="25">
        <f t="shared" si="63"/>
        <v>1</v>
      </c>
      <c r="P563" s="25">
        <f t="shared" si="64"/>
        <v>1</v>
      </c>
      <c r="Q563" s="28">
        <v>80</v>
      </c>
      <c r="R563" s="29">
        <v>4</v>
      </c>
      <c r="S563" s="18">
        <f t="shared" si="65"/>
        <v>20</v>
      </c>
      <c r="T563" s="28">
        <v>4.2</v>
      </c>
      <c r="U563" s="26" t="s">
        <v>31</v>
      </c>
      <c r="V563" s="26" t="s">
        <v>31</v>
      </c>
      <c r="W563" s="17" t="str">
        <f t="shared" si="66"/>
        <v>n/a</v>
      </c>
      <c r="X563" s="30" t="s">
        <v>31</v>
      </c>
      <c r="Y563" s="17" t="str">
        <f t="shared" si="67"/>
        <v>n/a</v>
      </c>
      <c r="Z563" s="17">
        <v>33</v>
      </c>
      <c r="AA563" s="17">
        <f t="shared" si="68"/>
        <v>33</v>
      </c>
      <c r="AB563" s="31" t="s">
        <v>32</v>
      </c>
    </row>
    <row r="564" spans="2:28" x14ac:dyDescent="0.3">
      <c r="B564" s="74" t="s">
        <v>843</v>
      </c>
      <c r="C564" s="20" t="str">
        <f t="shared" si="62"/>
        <v>Freight Loco 86/6 Other</v>
      </c>
      <c r="D564" s="21" t="s">
        <v>4</v>
      </c>
      <c r="E564" s="21" t="s">
        <v>29</v>
      </c>
      <c r="F564" s="22" t="s">
        <v>393</v>
      </c>
      <c r="G564" s="21" t="s">
        <v>333</v>
      </c>
      <c r="H564" s="23"/>
      <c r="I564" s="24"/>
      <c r="J564" s="25" t="s">
        <v>31</v>
      </c>
      <c r="K564" s="26">
        <v>0</v>
      </c>
      <c r="L564" s="27" t="s">
        <v>29</v>
      </c>
      <c r="M564" s="25">
        <v>1</v>
      </c>
      <c r="N564" s="43" t="s">
        <v>31</v>
      </c>
      <c r="O564" s="25">
        <f t="shared" si="63"/>
        <v>1</v>
      </c>
      <c r="P564" s="25">
        <f t="shared" si="64"/>
        <v>1</v>
      </c>
      <c r="Q564" s="28">
        <v>80</v>
      </c>
      <c r="R564" s="29">
        <v>4</v>
      </c>
      <c r="S564" s="18">
        <f t="shared" si="65"/>
        <v>20</v>
      </c>
      <c r="T564" s="28">
        <v>4.2</v>
      </c>
      <c r="U564" s="26" t="s">
        <v>31</v>
      </c>
      <c r="V564" s="26" t="s">
        <v>31</v>
      </c>
      <c r="W564" s="17" t="str">
        <f t="shared" si="66"/>
        <v>n/a</v>
      </c>
      <c r="X564" s="30" t="s">
        <v>31</v>
      </c>
      <c r="Y564" s="17" t="str">
        <f t="shared" si="67"/>
        <v>n/a</v>
      </c>
      <c r="Z564" s="17">
        <v>25</v>
      </c>
      <c r="AA564" s="17">
        <f t="shared" si="68"/>
        <v>25</v>
      </c>
      <c r="AB564" s="31" t="s">
        <v>32</v>
      </c>
    </row>
    <row r="565" spans="2:28" x14ac:dyDescent="0.3">
      <c r="B565" s="74" t="s">
        <v>843</v>
      </c>
      <c r="C565" s="20" t="str">
        <f t="shared" si="62"/>
        <v>Freight Loco 88/0 Construction Materials</v>
      </c>
      <c r="D565" s="21" t="s">
        <v>4</v>
      </c>
      <c r="E565" s="21" t="s">
        <v>29</v>
      </c>
      <c r="F565" s="22" t="s">
        <v>394</v>
      </c>
      <c r="G565" s="21" t="s">
        <v>331</v>
      </c>
      <c r="H565" s="23"/>
      <c r="I565" s="24"/>
      <c r="J565" s="25" t="s">
        <v>31</v>
      </c>
      <c r="K565" s="26">
        <v>0</v>
      </c>
      <c r="L565" s="27" t="s">
        <v>29</v>
      </c>
      <c r="M565" s="25">
        <v>1</v>
      </c>
      <c r="N565" s="43" t="s">
        <v>31</v>
      </c>
      <c r="O565" s="25">
        <f t="shared" si="63"/>
        <v>1</v>
      </c>
      <c r="P565" s="25">
        <f t="shared" si="64"/>
        <v>1</v>
      </c>
      <c r="Q565" s="28">
        <v>86</v>
      </c>
      <c r="R565" s="29">
        <v>4</v>
      </c>
      <c r="S565" s="18">
        <f t="shared" si="65"/>
        <v>21.5</v>
      </c>
      <c r="T565" s="28">
        <v>2.6640000000000001</v>
      </c>
      <c r="U565" s="26" t="s">
        <v>31</v>
      </c>
      <c r="V565" s="26" t="s">
        <v>31</v>
      </c>
      <c r="W565" s="17" t="str">
        <f t="shared" si="66"/>
        <v>n/a</v>
      </c>
      <c r="X565" s="30" t="s">
        <v>31</v>
      </c>
      <c r="Y565" s="17" t="str">
        <f t="shared" si="67"/>
        <v>n/a</v>
      </c>
      <c r="Z565" s="17">
        <v>29</v>
      </c>
      <c r="AA565" s="17">
        <f t="shared" si="68"/>
        <v>29</v>
      </c>
      <c r="AB565" s="31" t="s">
        <v>395</v>
      </c>
    </row>
    <row r="566" spans="2:28" x14ac:dyDescent="0.3">
      <c r="B566" s="74" t="s">
        <v>843</v>
      </c>
      <c r="C566" s="20" t="str">
        <f t="shared" si="62"/>
        <v>Freight Loco 88/0 Domestic Intermodal</v>
      </c>
      <c r="D566" s="21" t="s">
        <v>4</v>
      </c>
      <c r="E566" s="21" t="s">
        <v>29</v>
      </c>
      <c r="F566" s="22" t="s">
        <v>394</v>
      </c>
      <c r="G566" s="21" t="s">
        <v>332</v>
      </c>
      <c r="H566" s="23"/>
      <c r="I566" s="24"/>
      <c r="J566" s="25" t="s">
        <v>31</v>
      </c>
      <c r="K566" s="26">
        <v>0</v>
      </c>
      <c r="L566" s="27" t="s">
        <v>29</v>
      </c>
      <c r="M566" s="25">
        <v>1</v>
      </c>
      <c r="N566" s="43" t="s">
        <v>31</v>
      </c>
      <c r="O566" s="25">
        <f t="shared" si="63"/>
        <v>1</v>
      </c>
      <c r="P566" s="25">
        <f t="shared" si="64"/>
        <v>1</v>
      </c>
      <c r="Q566" s="28">
        <v>86</v>
      </c>
      <c r="R566" s="29">
        <v>4</v>
      </c>
      <c r="S566" s="18">
        <f t="shared" si="65"/>
        <v>21.5</v>
      </c>
      <c r="T566" s="28">
        <v>2.6640000000000001</v>
      </c>
      <c r="U566" s="26" t="s">
        <v>31</v>
      </c>
      <c r="V566" s="26" t="s">
        <v>31</v>
      </c>
      <c r="W566" s="17" t="str">
        <f t="shared" si="66"/>
        <v>n/a</v>
      </c>
      <c r="X566" s="30" t="s">
        <v>31</v>
      </c>
      <c r="Y566" s="17" t="str">
        <f t="shared" si="67"/>
        <v>n/a</v>
      </c>
      <c r="Z566" s="17">
        <v>33</v>
      </c>
      <c r="AA566" s="17">
        <f t="shared" si="68"/>
        <v>33</v>
      </c>
      <c r="AB566" s="31" t="s">
        <v>395</v>
      </c>
    </row>
    <row r="567" spans="2:28" x14ac:dyDescent="0.3">
      <c r="B567" s="74" t="s">
        <v>843</v>
      </c>
      <c r="C567" s="20" t="str">
        <f t="shared" si="62"/>
        <v>Freight Loco 88/0 Other</v>
      </c>
      <c r="D567" s="21" t="s">
        <v>4</v>
      </c>
      <c r="E567" s="21" t="s">
        <v>29</v>
      </c>
      <c r="F567" s="22" t="s">
        <v>394</v>
      </c>
      <c r="G567" s="21" t="s">
        <v>333</v>
      </c>
      <c r="H567" s="23"/>
      <c r="I567" s="24"/>
      <c r="J567" s="25" t="s">
        <v>31</v>
      </c>
      <c r="K567" s="26">
        <v>0</v>
      </c>
      <c r="L567" s="27" t="s">
        <v>29</v>
      </c>
      <c r="M567" s="25">
        <v>1</v>
      </c>
      <c r="N567" s="43" t="s">
        <v>31</v>
      </c>
      <c r="O567" s="25">
        <f t="shared" si="63"/>
        <v>1</v>
      </c>
      <c r="P567" s="25">
        <f t="shared" si="64"/>
        <v>1</v>
      </c>
      <c r="Q567" s="28">
        <v>86</v>
      </c>
      <c r="R567" s="29">
        <v>4</v>
      </c>
      <c r="S567" s="18">
        <f t="shared" si="65"/>
        <v>21.5</v>
      </c>
      <c r="T567" s="28">
        <v>2.6640000000000001</v>
      </c>
      <c r="U567" s="26" t="s">
        <v>31</v>
      </c>
      <c r="V567" s="26" t="s">
        <v>31</v>
      </c>
      <c r="W567" s="17" t="str">
        <f t="shared" si="66"/>
        <v>n/a</v>
      </c>
      <c r="X567" s="30" t="s">
        <v>31</v>
      </c>
      <c r="Y567" s="17" t="str">
        <f t="shared" si="67"/>
        <v>n/a</v>
      </c>
      <c r="Z567" s="17">
        <v>25</v>
      </c>
      <c r="AA567" s="17">
        <f t="shared" si="68"/>
        <v>25</v>
      </c>
      <c r="AB567" s="31" t="s">
        <v>395</v>
      </c>
    </row>
    <row r="568" spans="2:28" ht="60" x14ac:dyDescent="0.3">
      <c r="B568" s="74" t="s">
        <v>843</v>
      </c>
      <c r="C568" s="20" t="str">
        <f t="shared" si="62"/>
        <v>Freight Loco 88/0  Domestic Automotive</v>
      </c>
      <c r="D568" s="21" t="s">
        <v>4</v>
      </c>
      <c r="E568" s="21" t="s">
        <v>29</v>
      </c>
      <c r="F568" s="21" t="s">
        <v>396</v>
      </c>
      <c r="G568" s="21" t="s">
        <v>348</v>
      </c>
      <c r="H568" s="23" t="s">
        <v>397</v>
      </c>
      <c r="I568" s="24"/>
      <c r="J568" s="25" t="s">
        <v>31</v>
      </c>
      <c r="K568" s="26">
        <v>0</v>
      </c>
      <c r="L568" s="27" t="s">
        <v>29</v>
      </c>
      <c r="M568" s="25">
        <v>1</v>
      </c>
      <c r="N568" s="43" t="s">
        <v>31</v>
      </c>
      <c r="O568" s="25">
        <f t="shared" si="63"/>
        <v>1</v>
      </c>
      <c r="P568" s="25">
        <f t="shared" si="64"/>
        <v>1</v>
      </c>
      <c r="Q568" s="28">
        <v>86</v>
      </c>
      <c r="R568" s="29">
        <v>4</v>
      </c>
      <c r="S568" s="18">
        <f t="shared" si="65"/>
        <v>21.5</v>
      </c>
      <c r="T568" s="28">
        <v>2.6640000000000001</v>
      </c>
      <c r="U568" s="26" t="s">
        <v>31</v>
      </c>
      <c r="V568" s="26" t="s">
        <v>31</v>
      </c>
      <c r="W568" s="17" t="str">
        <f t="shared" si="66"/>
        <v>n/a</v>
      </c>
      <c r="X568" s="30" t="s">
        <v>31</v>
      </c>
      <c r="Y568" s="17" t="str">
        <f t="shared" si="67"/>
        <v>n/a</v>
      </c>
      <c r="Z568" s="17">
        <v>25</v>
      </c>
      <c r="AA568" s="17">
        <f t="shared" si="68"/>
        <v>25</v>
      </c>
      <c r="AB568" s="31" t="s">
        <v>395</v>
      </c>
    </row>
    <row r="569" spans="2:28" x14ac:dyDescent="0.3">
      <c r="B569" s="74" t="s">
        <v>843</v>
      </c>
      <c r="C569" s="20" t="str">
        <f t="shared" si="62"/>
        <v>Freight Loco 90/0 Coal ESI</v>
      </c>
      <c r="D569" s="21" t="s">
        <v>4</v>
      </c>
      <c r="E569" s="21" t="s">
        <v>29</v>
      </c>
      <c r="F569" s="22" t="s">
        <v>50</v>
      </c>
      <c r="G569" s="21" t="s">
        <v>336</v>
      </c>
      <c r="H569" s="23"/>
      <c r="I569" s="24"/>
      <c r="J569" s="25" t="s">
        <v>31</v>
      </c>
      <c r="K569" s="26">
        <v>0</v>
      </c>
      <c r="L569" s="27" t="s">
        <v>29</v>
      </c>
      <c r="M569" s="25">
        <v>1</v>
      </c>
      <c r="N569" s="43" t="s">
        <v>31</v>
      </c>
      <c r="O569" s="25">
        <f t="shared" si="63"/>
        <v>1</v>
      </c>
      <c r="P569" s="25">
        <f t="shared" si="64"/>
        <v>1</v>
      </c>
      <c r="Q569" s="28">
        <v>84</v>
      </c>
      <c r="R569" s="29">
        <v>4</v>
      </c>
      <c r="S569" s="18">
        <f t="shared" si="65"/>
        <v>21</v>
      </c>
      <c r="T569" s="28">
        <v>2.7</v>
      </c>
      <c r="U569" s="26" t="s">
        <v>31</v>
      </c>
      <c r="V569" s="26" t="s">
        <v>31</v>
      </c>
      <c r="W569" s="17" t="str">
        <f t="shared" si="66"/>
        <v>n/a</v>
      </c>
      <c r="X569" s="30" t="s">
        <v>31</v>
      </c>
      <c r="Y569" s="17" t="str">
        <f t="shared" si="67"/>
        <v>n/a</v>
      </c>
      <c r="Z569" s="17">
        <v>24</v>
      </c>
      <c r="AA569" s="17">
        <f t="shared" si="68"/>
        <v>24</v>
      </c>
      <c r="AB569" s="31" t="s">
        <v>32</v>
      </c>
    </row>
    <row r="570" spans="2:28" x14ac:dyDescent="0.3">
      <c r="B570" s="74" t="s">
        <v>843</v>
      </c>
      <c r="C570" s="20" t="str">
        <f t="shared" si="62"/>
        <v>Freight Loco 90/0 Construction Materials</v>
      </c>
      <c r="D570" s="21" t="s">
        <v>4</v>
      </c>
      <c r="E570" s="21" t="s">
        <v>29</v>
      </c>
      <c r="F570" s="22" t="s">
        <v>50</v>
      </c>
      <c r="G570" s="21" t="s">
        <v>331</v>
      </c>
      <c r="H570" s="23"/>
      <c r="I570" s="24"/>
      <c r="J570" s="25" t="s">
        <v>31</v>
      </c>
      <c r="K570" s="26">
        <v>0</v>
      </c>
      <c r="L570" s="27" t="s">
        <v>29</v>
      </c>
      <c r="M570" s="25">
        <v>1</v>
      </c>
      <c r="N570" s="43" t="s">
        <v>31</v>
      </c>
      <c r="O570" s="25">
        <f t="shared" si="63"/>
        <v>1</v>
      </c>
      <c r="P570" s="25">
        <f t="shared" si="64"/>
        <v>1</v>
      </c>
      <c r="Q570" s="28">
        <v>84</v>
      </c>
      <c r="R570" s="29">
        <v>4</v>
      </c>
      <c r="S570" s="18">
        <f t="shared" si="65"/>
        <v>21</v>
      </c>
      <c r="T570" s="28">
        <v>2.7</v>
      </c>
      <c r="U570" s="26" t="s">
        <v>31</v>
      </c>
      <c r="V570" s="26" t="s">
        <v>31</v>
      </c>
      <c r="W570" s="17" t="str">
        <f t="shared" si="66"/>
        <v>n/a</v>
      </c>
      <c r="X570" s="30" t="s">
        <v>31</v>
      </c>
      <c r="Y570" s="17" t="str">
        <f t="shared" si="67"/>
        <v>n/a</v>
      </c>
      <c r="Z570" s="17">
        <v>29</v>
      </c>
      <c r="AA570" s="17">
        <f t="shared" si="68"/>
        <v>29</v>
      </c>
      <c r="AB570" s="31" t="s">
        <v>32</v>
      </c>
    </row>
    <row r="571" spans="2:28" x14ac:dyDescent="0.3">
      <c r="B571" s="74" t="s">
        <v>843</v>
      </c>
      <c r="C571" s="20" t="str">
        <f t="shared" si="62"/>
        <v>Freight Loco 90/0 Domestic Automotive</v>
      </c>
      <c r="D571" s="21" t="s">
        <v>4</v>
      </c>
      <c r="E571" s="21" t="s">
        <v>29</v>
      </c>
      <c r="F571" s="22" t="s">
        <v>50</v>
      </c>
      <c r="G571" s="21" t="s">
        <v>348</v>
      </c>
      <c r="H571" s="23"/>
      <c r="I571" s="24"/>
      <c r="J571" s="25" t="s">
        <v>31</v>
      </c>
      <c r="K571" s="26">
        <v>0</v>
      </c>
      <c r="L571" s="27" t="s">
        <v>29</v>
      </c>
      <c r="M571" s="25">
        <v>1</v>
      </c>
      <c r="N571" s="43" t="s">
        <v>31</v>
      </c>
      <c r="O571" s="25">
        <f t="shared" si="63"/>
        <v>1</v>
      </c>
      <c r="P571" s="25">
        <f t="shared" si="64"/>
        <v>1</v>
      </c>
      <c r="Q571" s="28">
        <v>84</v>
      </c>
      <c r="R571" s="29">
        <v>4</v>
      </c>
      <c r="S571" s="18">
        <f t="shared" si="65"/>
        <v>21</v>
      </c>
      <c r="T571" s="28">
        <v>2.7</v>
      </c>
      <c r="U571" s="26" t="s">
        <v>31</v>
      </c>
      <c r="V571" s="26" t="s">
        <v>31</v>
      </c>
      <c r="W571" s="17" t="str">
        <f t="shared" si="66"/>
        <v>n/a</v>
      </c>
      <c r="X571" s="30" t="s">
        <v>31</v>
      </c>
      <c r="Y571" s="17" t="str">
        <f t="shared" si="67"/>
        <v>n/a</v>
      </c>
      <c r="Z571" s="17">
        <v>25</v>
      </c>
      <c r="AA571" s="17">
        <f t="shared" si="68"/>
        <v>25</v>
      </c>
      <c r="AB571" s="31" t="s">
        <v>32</v>
      </c>
    </row>
    <row r="572" spans="2:28" x14ac:dyDescent="0.3">
      <c r="B572" s="74" t="s">
        <v>843</v>
      </c>
      <c r="C572" s="20" t="str">
        <f t="shared" si="62"/>
        <v>Freight Loco 90/0 Domestic Intermodal</v>
      </c>
      <c r="D572" s="21" t="s">
        <v>4</v>
      </c>
      <c r="E572" s="21" t="s">
        <v>29</v>
      </c>
      <c r="F572" s="22" t="s">
        <v>50</v>
      </c>
      <c r="G572" s="21" t="s">
        <v>332</v>
      </c>
      <c r="H572" s="23"/>
      <c r="I572" s="24"/>
      <c r="J572" s="25" t="s">
        <v>31</v>
      </c>
      <c r="K572" s="26">
        <v>0</v>
      </c>
      <c r="L572" s="27" t="s">
        <v>29</v>
      </c>
      <c r="M572" s="25">
        <v>1</v>
      </c>
      <c r="N572" s="43" t="s">
        <v>31</v>
      </c>
      <c r="O572" s="25">
        <f t="shared" si="63"/>
        <v>1</v>
      </c>
      <c r="P572" s="25">
        <f t="shared" si="64"/>
        <v>1</v>
      </c>
      <c r="Q572" s="28">
        <v>84</v>
      </c>
      <c r="R572" s="29">
        <v>4</v>
      </c>
      <c r="S572" s="18">
        <f t="shared" si="65"/>
        <v>21</v>
      </c>
      <c r="T572" s="28">
        <v>2.7</v>
      </c>
      <c r="U572" s="26" t="s">
        <v>31</v>
      </c>
      <c r="V572" s="26" t="s">
        <v>31</v>
      </c>
      <c r="W572" s="17" t="str">
        <f t="shared" si="66"/>
        <v>n/a</v>
      </c>
      <c r="X572" s="30" t="s">
        <v>31</v>
      </c>
      <c r="Y572" s="17" t="str">
        <f t="shared" si="67"/>
        <v>n/a</v>
      </c>
      <c r="Z572" s="17">
        <v>33</v>
      </c>
      <c r="AA572" s="17">
        <f t="shared" si="68"/>
        <v>33</v>
      </c>
      <c r="AB572" s="31" t="s">
        <v>32</v>
      </c>
    </row>
    <row r="573" spans="2:28" x14ac:dyDescent="0.3">
      <c r="B573" s="74" t="s">
        <v>843</v>
      </c>
      <c r="C573" s="20" t="str">
        <f t="shared" si="62"/>
        <v>Freight Loco 90/0 Enterprise</v>
      </c>
      <c r="D573" s="21" t="s">
        <v>4</v>
      </c>
      <c r="E573" s="21" t="s">
        <v>29</v>
      </c>
      <c r="F573" s="22" t="s">
        <v>50</v>
      </c>
      <c r="G573" s="21" t="s">
        <v>338</v>
      </c>
      <c r="H573" s="23"/>
      <c r="I573" s="24"/>
      <c r="J573" s="25" t="s">
        <v>31</v>
      </c>
      <c r="K573" s="26">
        <v>0</v>
      </c>
      <c r="L573" s="27" t="s">
        <v>29</v>
      </c>
      <c r="M573" s="25">
        <v>1</v>
      </c>
      <c r="N573" s="43" t="s">
        <v>31</v>
      </c>
      <c r="O573" s="25">
        <f t="shared" si="63"/>
        <v>1</v>
      </c>
      <c r="P573" s="25">
        <f t="shared" si="64"/>
        <v>1</v>
      </c>
      <c r="Q573" s="28">
        <v>84</v>
      </c>
      <c r="R573" s="29">
        <v>4</v>
      </c>
      <c r="S573" s="18">
        <f t="shared" si="65"/>
        <v>21</v>
      </c>
      <c r="T573" s="28">
        <v>2.7</v>
      </c>
      <c r="U573" s="26" t="s">
        <v>31</v>
      </c>
      <c r="V573" s="26" t="s">
        <v>31</v>
      </c>
      <c r="W573" s="17" t="str">
        <f t="shared" si="66"/>
        <v>n/a</v>
      </c>
      <c r="X573" s="30" t="s">
        <v>31</v>
      </c>
      <c r="Y573" s="17" t="str">
        <f t="shared" si="67"/>
        <v>n/a</v>
      </c>
      <c r="Z573" s="17">
        <v>27</v>
      </c>
      <c r="AA573" s="17">
        <f t="shared" si="68"/>
        <v>27</v>
      </c>
      <c r="AB573" s="31" t="s">
        <v>32</v>
      </c>
    </row>
    <row r="574" spans="2:28" x14ac:dyDescent="0.3">
      <c r="B574" s="74" t="s">
        <v>843</v>
      </c>
      <c r="C574" s="20" t="str">
        <f t="shared" si="62"/>
        <v>Freight Loco 90/0 European Conventional</v>
      </c>
      <c r="D574" s="21" t="s">
        <v>4</v>
      </c>
      <c r="E574" s="21" t="s">
        <v>29</v>
      </c>
      <c r="F574" s="22" t="s">
        <v>50</v>
      </c>
      <c r="G574" s="21" t="s">
        <v>363</v>
      </c>
      <c r="H574" s="23"/>
      <c r="I574" s="24"/>
      <c r="J574" s="25" t="s">
        <v>31</v>
      </c>
      <c r="K574" s="26">
        <v>0</v>
      </c>
      <c r="L574" s="27" t="s">
        <v>29</v>
      </c>
      <c r="M574" s="25">
        <v>1</v>
      </c>
      <c r="N574" s="43" t="s">
        <v>31</v>
      </c>
      <c r="O574" s="25">
        <f t="shared" si="63"/>
        <v>1</v>
      </c>
      <c r="P574" s="25">
        <f t="shared" si="64"/>
        <v>1</v>
      </c>
      <c r="Q574" s="28">
        <v>84</v>
      </c>
      <c r="R574" s="29">
        <v>4</v>
      </c>
      <c r="S574" s="18">
        <f t="shared" si="65"/>
        <v>21</v>
      </c>
      <c r="T574" s="28">
        <v>2.7</v>
      </c>
      <c r="U574" s="26" t="s">
        <v>31</v>
      </c>
      <c r="V574" s="26" t="s">
        <v>31</v>
      </c>
      <c r="W574" s="17" t="str">
        <f t="shared" si="66"/>
        <v>n/a</v>
      </c>
      <c r="X574" s="30" t="s">
        <v>31</v>
      </c>
      <c r="Y574" s="17" t="str">
        <f t="shared" si="67"/>
        <v>n/a</v>
      </c>
      <c r="Z574" s="17">
        <v>31</v>
      </c>
      <c r="AA574" s="17">
        <f t="shared" si="68"/>
        <v>31</v>
      </c>
      <c r="AB574" s="31" t="s">
        <v>32</v>
      </c>
    </row>
    <row r="575" spans="2:28" x14ac:dyDescent="0.3">
      <c r="B575" s="74" t="s">
        <v>843</v>
      </c>
      <c r="C575" s="20" t="str">
        <f t="shared" si="62"/>
        <v>Freight Loco 90/0 Other</v>
      </c>
      <c r="D575" s="21" t="s">
        <v>4</v>
      </c>
      <c r="E575" s="21" t="s">
        <v>29</v>
      </c>
      <c r="F575" s="22" t="s">
        <v>50</v>
      </c>
      <c r="G575" s="21" t="s">
        <v>333</v>
      </c>
      <c r="H575" s="23"/>
      <c r="I575" s="24"/>
      <c r="J575" s="25" t="s">
        <v>31</v>
      </c>
      <c r="K575" s="26">
        <v>0</v>
      </c>
      <c r="L575" s="27" t="s">
        <v>29</v>
      </c>
      <c r="M575" s="25">
        <v>1</v>
      </c>
      <c r="N575" s="43" t="s">
        <v>31</v>
      </c>
      <c r="O575" s="25">
        <f t="shared" si="63"/>
        <v>1</v>
      </c>
      <c r="P575" s="25">
        <f t="shared" si="64"/>
        <v>1</v>
      </c>
      <c r="Q575" s="28">
        <v>84</v>
      </c>
      <c r="R575" s="29">
        <v>4</v>
      </c>
      <c r="S575" s="18">
        <f t="shared" si="65"/>
        <v>21</v>
      </c>
      <c r="T575" s="28">
        <v>2.7</v>
      </c>
      <c r="U575" s="26" t="s">
        <v>31</v>
      </c>
      <c r="V575" s="26" t="s">
        <v>31</v>
      </c>
      <c r="W575" s="17" t="str">
        <f t="shared" si="66"/>
        <v>n/a</v>
      </c>
      <c r="X575" s="30" t="s">
        <v>31</v>
      </c>
      <c r="Y575" s="17" t="str">
        <f t="shared" si="67"/>
        <v>n/a</v>
      </c>
      <c r="Z575" s="17">
        <v>25</v>
      </c>
      <c r="AA575" s="17">
        <f t="shared" si="68"/>
        <v>25</v>
      </c>
      <c r="AB575" s="31" t="s">
        <v>32</v>
      </c>
    </row>
    <row r="576" spans="2:28" x14ac:dyDescent="0.3">
      <c r="B576" s="74" t="s">
        <v>843</v>
      </c>
      <c r="C576" s="20" t="str">
        <f t="shared" si="62"/>
        <v>Freight Loco 90/0 Royal Mail</v>
      </c>
      <c r="D576" s="21" t="s">
        <v>4</v>
      </c>
      <c r="E576" s="21" t="s">
        <v>29</v>
      </c>
      <c r="F576" s="22" t="s">
        <v>50</v>
      </c>
      <c r="G576" s="21" t="s">
        <v>365</v>
      </c>
      <c r="H576" s="23"/>
      <c r="I576" s="24"/>
      <c r="J576" s="25" t="s">
        <v>31</v>
      </c>
      <c r="K576" s="26">
        <v>0</v>
      </c>
      <c r="L576" s="27" t="s">
        <v>29</v>
      </c>
      <c r="M576" s="25">
        <v>1</v>
      </c>
      <c r="N576" s="43" t="s">
        <v>31</v>
      </c>
      <c r="O576" s="25">
        <f t="shared" si="63"/>
        <v>1</v>
      </c>
      <c r="P576" s="25">
        <f t="shared" si="64"/>
        <v>1</v>
      </c>
      <c r="Q576" s="28">
        <v>84</v>
      </c>
      <c r="R576" s="29">
        <v>4</v>
      </c>
      <c r="S576" s="18">
        <f t="shared" si="65"/>
        <v>21</v>
      </c>
      <c r="T576" s="28">
        <v>2.7</v>
      </c>
      <c r="U576" s="26" t="s">
        <v>31</v>
      </c>
      <c r="V576" s="26" t="s">
        <v>31</v>
      </c>
      <c r="W576" s="17" t="str">
        <f t="shared" si="66"/>
        <v>n/a</v>
      </c>
      <c r="X576" s="30" t="s">
        <v>31</v>
      </c>
      <c r="Y576" s="17" t="str">
        <f t="shared" si="67"/>
        <v>n/a</v>
      </c>
      <c r="Z576" s="17">
        <v>78</v>
      </c>
      <c r="AA576" s="17">
        <f t="shared" si="68"/>
        <v>78</v>
      </c>
      <c r="AB576" s="31" t="s">
        <v>32</v>
      </c>
    </row>
    <row r="577" spans="2:28" x14ac:dyDescent="0.3">
      <c r="B577" s="74" t="s">
        <v>843</v>
      </c>
      <c r="C577" s="20" t="str">
        <f t="shared" si="62"/>
        <v>Freight Loco 90/0 Steel</v>
      </c>
      <c r="D577" s="21" t="s">
        <v>4</v>
      </c>
      <c r="E577" s="21" t="s">
        <v>29</v>
      </c>
      <c r="F577" s="22" t="s">
        <v>50</v>
      </c>
      <c r="G577" s="21" t="s">
        <v>342</v>
      </c>
      <c r="H577" s="23"/>
      <c r="I577" s="24"/>
      <c r="J577" s="25" t="s">
        <v>31</v>
      </c>
      <c r="K577" s="26">
        <v>0</v>
      </c>
      <c r="L577" s="27" t="s">
        <v>29</v>
      </c>
      <c r="M577" s="25">
        <v>1</v>
      </c>
      <c r="N577" s="43" t="s">
        <v>31</v>
      </c>
      <c r="O577" s="25">
        <f t="shared" si="63"/>
        <v>1</v>
      </c>
      <c r="P577" s="25">
        <f t="shared" si="64"/>
        <v>1</v>
      </c>
      <c r="Q577" s="28">
        <v>84</v>
      </c>
      <c r="R577" s="29">
        <v>4</v>
      </c>
      <c r="S577" s="18">
        <f t="shared" si="65"/>
        <v>21</v>
      </c>
      <c r="T577" s="28">
        <v>2.7</v>
      </c>
      <c r="U577" s="26" t="s">
        <v>31</v>
      </c>
      <c r="V577" s="26" t="s">
        <v>31</v>
      </c>
      <c r="W577" s="17" t="str">
        <f t="shared" si="66"/>
        <v>n/a</v>
      </c>
      <c r="X577" s="30" t="s">
        <v>31</v>
      </c>
      <c r="Y577" s="17" t="str">
        <f t="shared" si="67"/>
        <v>n/a</v>
      </c>
      <c r="Z577" s="17">
        <v>25</v>
      </c>
      <c r="AA577" s="17">
        <f t="shared" si="68"/>
        <v>25</v>
      </c>
      <c r="AB577" s="31" t="s">
        <v>32</v>
      </c>
    </row>
    <row r="578" spans="2:28" x14ac:dyDescent="0.3">
      <c r="B578" s="74" t="s">
        <v>843</v>
      </c>
      <c r="C578" s="20" t="str">
        <f t="shared" si="62"/>
        <v>Freight Loco 92/0 Biomass</v>
      </c>
      <c r="D578" s="21" t="s">
        <v>4</v>
      </c>
      <c r="E578" s="21" t="s">
        <v>29</v>
      </c>
      <c r="F578" s="22" t="s">
        <v>52</v>
      </c>
      <c r="G578" s="21" t="s">
        <v>351</v>
      </c>
      <c r="H578" s="23"/>
      <c r="I578" s="24"/>
      <c r="J578" s="25" t="s">
        <v>31</v>
      </c>
      <c r="K578" s="26">
        <v>0</v>
      </c>
      <c r="L578" s="27" t="s">
        <v>29</v>
      </c>
      <c r="M578" s="25">
        <v>1</v>
      </c>
      <c r="N578" s="43" t="s">
        <v>31</v>
      </c>
      <c r="O578" s="25">
        <f t="shared" si="63"/>
        <v>1</v>
      </c>
      <c r="P578" s="25">
        <f t="shared" si="64"/>
        <v>1</v>
      </c>
      <c r="Q578" s="28">
        <v>126</v>
      </c>
      <c r="R578" s="29">
        <v>6</v>
      </c>
      <c r="S578" s="18">
        <f t="shared" si="65"/>
        <v>21</v>
      </c>
      <c r="T578" s="28">
        <v>3.2</v>
      </c>
      <c r="U578" s="26" t="s">
        <v>31</v>
      </c>
      <c r="V578" s="26" t="s">
        <v>31</v>
      </c>
      <c r="W578" s="17" t="str">
        <f t="shared" si="66"/>
        <v>n/a</v>
      </c>
      <c r="X578" s="30" t="s">
        <v>31</v>
      </c>
      <c r="Y578" s="17" t="str">
        <f t="shared" si="67"/>
        <v>n/a</v>
      </c>
      <c r="Z578" s="17">
        <v>34</v>
      </c>
      <c r="AA578" s="17">
        <f t="shared" si="68"/>
        <v>34</v>
      </c>
      <c r="AB578" s="31" t="s">
        <v>34</v>
      </c>
    </row>
    <row r="579" spans="2:28" x14ac:dyDescent="0.3">
      <c r="B579" s="74" t="s">
        <v>843</v>
      </c>
      <c r="C579" s="20" t="str">
        <f t="shared" si="62"/>
        <v>Freight Loco 92/0 Coal ESI</v>
      </c>
      <c r="D579" s="21" t="s">
        <v>4</v>
      </c>
      <c r="E579" s="21" t="s">
        <v>29</v>
      </c>
      <c r="F579" s="22" t="s">
        <v>52</v>
      </c>
      <c r="G579" s="21" t="s">
        <v>336</v>
      </c>
      <c r="H579" s="23"/>
      <c r="I579" s="24"/>
      <c r="J579" s="25" t="s">
        <v>31</v>
      </c>
      <c r="K579" s="26">
        <v>0</v>
      </c>
      <c r="L579" s="27" t="s">
        <v>29</v>
      </c>
      <c r="M579" s="25">
        <v>1</v>
      </c>
      <c r="N579" s="43" t="s">
        <v>31</v>
      </c>
      <c r="O579" s="25">
        <f t="shared" si="63"/>
        <v>1</v>
      </c>
      <c r="P579" s="25">
        <f t="shared" si="64"/>
        <v>1</v>
      </c>
      <c r="Q579" s="28">
        <v>126</v>
      </c>
      <c r="R579" s="29">
        <v>6</v>
      </c>
      <c r="S579" s="18">
        <f t="shared" si="65"/>
        <v>21</v>
      </c>
      <c r="T579" s="28">
        <v>3.2</v>
      </c>
      <c r="U579" s="26" t="s">
        <v>31</v>
      </c>
      <c r="V579" s="26" t="s">
        <v>31</v>
      </c>
      <c r="W579" s="17" t="str">
        <f t="shared" si="66"/>
        <v>n/a</v>
      </c>
      <c r="X579" s="30" t="s">
        <v>31</v>
      </c>
      <c r="Y579" s="17" t="str">
        <f t="shared" si="67"/>
        <v>n/a</v>
      </c>
      <c r="Z579" s="17">
        <v>24</v>
      </c>
      <c r="AA579" s="17">
        <f t="shared" si="68"/>
        <v>24</v>
      </c>
      <c r="AB579" s="31" t="s">
        <v>34</v>
      </c>
    </row>
    <row r="580" spans="2:28" x14ac:dyDescent="0.3">
      <c r="B580" s="74" t="s">
        <v>843</v>
      </c>
      <c r="C580" s="20" t="str">
        <f t="shared" si="62"/>
        <v>Freight Loco 92/0 Construction Materials</v>
      </c>
      <c r="D580" s="21" t="s">
        <v>4</v>
      </c>
      <c r="E580" s="21" t="s">
        <v>29</v>
      </c>
      <c r="F580" s="22" t="s">
        <v>52</v>
      </c>
      <c r="G580" s="21" t="s">
        <v>331</v>
      </c>
      <c r="H580" s="23"/>
      <c r="I580" s="24"/>
      <c r="J580" s="25" t="s">
        <v>31</v>
      </c>
      <c r="K580" s="26">
        <v>0</v>
      </c>
      <c r="L580" s="27" t="s">
        <v>29</v>
      </c>
      <c r="M580" s="25">
        <v>1</v>
      </c>
      <c r="N580" s="43" t="s">
        <v>31</v>
      </c>
      <c r="O580" s="25">
        <f t="shared" si="63"/>
        <v>1</v>
      </c>
      <c r="P580" s="25">
        <f t="shared" si="64"/>
        <v>1</v>
      </c>
      <c r="Q580" s="28">
        <v>126</v>
      </c>
      <c r="R580" s="29">
        <v>6</v>
      </c>
      <c r="S580" s="18">
        <f t="shared" si="65"/>
        <v>21</v>
      </c>
      <c r="T580" s="28">
        <v>3.2</v>
      </c>
      <c r="U580" s="26" t="s">
        <v>31</v>
      </c>
      <c r="V580" s="26" t="s">
        <v>31</v>
      </c>
      <c r="W580" s="17" t="str">
        <f t="shared" si="66"/>
        <v>n/a</v>
      </c>
      <c r="X580" s="30" t="s">
        <v>31</v>
      </c>
      <c r="Y580" s="17" t="str">
        <f t="shared" si="67"/>
        <v>n/a</v>
      </c>
      <c r="Z580" s="17">
        <v>29</v>
      </c>
      <c r="AA580" s="17">
        <f t="shared" si="68"/>
        <v>29</v>
      </c>
      <c r="AB580" s="31" t="s">
        <v>34</v>
      </c>
    </row>
    <row r="581" spans="2:28" x14ac:dyDescent="0.3">
      <c r="B581" s="74" t="s">
        <v>843</v>
      </c>
      <c r="C581" s="20" t="str">
        <f t="shared" si="62"/>
        <v>Freight Loco 92/0 Domestic Automotive</v>
      </c>
      <c r="D581" s="21" t="s">
        <v>4</v>
      </c>
      <c r="E581" s="21" t="s">
        <v>29</v>
      </c>
      <c r="F581" s="22" t="s">
        <v>52</v>
      </c>
      <c r="G581" s="21" t="s">
        <v>348</v>
      </c>
      <c r="H581" s="23"/>
      <c r="I581" s="24"/>
      <c r="J581" s="25" t="s">
        <v>31</v>
      </c>
      <c r="K581" s="26">
        <v>0</v>
      </c>
      <c r="L581" s="27" t="s">
        <v>29</v>
      </c>
      <c r="M581" s="25">
        <v>1</v>
      </c>
      <c r="N581" s="43" t="s">
        <v>31</v>
      </c>
      <c r="O581" s="25">
        <f t="shared" si="63"/>
        <v>1</v>
      </c>
      <c r="P581" s="25">
        <f t="shared" si="64"/>
        <v>1</v>
      </c>
      <c r="Q581" s="28">
        <v>126</v>
      </c>
      <c r="R581" s="29">
        <v>6</v>
      </c>
      <c r="S581" s="18">
        <f t="shared" si="65"/>
        <v>21</v>
      </c>
      <c r="T581" s="28">
        <v>3.2</v>
      </c>
      <c r="U581" s="26" t="s">
        <v>31</v>
      </c>
      <c r="V581" s="26" t="s">
        <v>31</v>
      </c>
      <c r="W581" s="17" t="str">
        <f t="shared" si="66"/>
        <v>n/a</v>
      </c>
      <c r="X581" s="30" t="s">
        <v>31</v>
      </c>
      <c r="Y581" s="17" t="str">
        <f t="shared" si="67"/>
        <v>n/a</v>
      </c>
      <c r="Z581" s="17">
        <v>25</v>
      </c>
      <c r="AA581" s="17">
        <f t="shared" si="68"/>
        <v>25</v>
      </c>
      <c r="AB581" s="31" t="s">
        <v>34</v>
      </c>
    </row>
    <row r="582" spans="2:28" x14ac:dyDescent="0.3">
      <c r="B582" s="74" t="s">
        <v>843</v>
      </c>
      <c r="C582" s="20" t="str">
        <f t="shared" si="62"/>
        <v>Freight Loco 92/0 Domestic Intermodal</v>
      </c>
      <c r="D582" s="21" t="s">
        <v>4</v>
      </c>
      <c r="E582" s="21" t="s">
        <v>29</v>
      </c>
      <c r="F582" s="22" t="s">
        <v>52</v>
      </c>
      <c r="G582" s="21" t="s">
        <v>332</v>
      </c>
      <c r="H582" s="23"/>
      <c r="I582" s="24"/>
      <c r="J582" s="25" t="s">
        <v>31</v>
      </c>
      <c r="K582" s="26">
        <v>0</v>
      </c>
      <c r="L582" s="27" t="s">
        <v>29</v>
      </c>
      <c r="M582" s="25">
        <v>1</v>
      </c>
      <c r="N582" s="43" t="s">
        <v>31</v>
      </c>
      <c r="O582" s="25">
        <f t="shared" si="63"/>
        <v>1</v>
      </c>
      <c r="P582" s="25">
        <f t="shared" si="64"/>
        <v>1</v>
      </c>
      <c r="Q582" s="28">
        <v>126</v>
      </c>
      <c r="R582" s="29">
        <v>6</v>
      </c>
      <c r="S582" s="18">
        <f t="shared" si="65"/>
        <v>21</v>
      </c>
      <c r="T582" s="28">
        <v>3.2</v>
      </c>
      <c r="U582" s="26" t="s">
        <v>31</v>
      </c>
      <c r="V582" s="26" t="s">
        <v>31</v>
      </c>
      <c r="W582" s="17" t="str">
        <f t="shared" si="66"/>
        <v>n/a</v>
      </c>
      <c r="X582" s="30" t="s">
        <v>31</v>
      </c>
      <c r="Y582" s="17" t="str">
        <f t="shared" si="67"/>
        <v>n/a</v>
      </c>
      <c r="Z582" s="17">
        <v>33</v>
      </c>
      <c r="AA582" s="17">
        <f t="shared" si="68"/>
        <v>33</v>
      </c>
      <c r="AB582" s="31" t="s">
        <v>34</v>
      </c>
    </row>
    <row r="583" spans="2:28" x14ac:dyDescent="0.3">
      <c r="B583" s="74" t="s">
        <v>843</v>
      </c>
      <c r="C583" s="20" t="str">
        <f t="shared" si="62"/>
        <v>Freight Loco 92/0 Enterprise</v>
      </c>
      <c r="D583" s="21" t="s">
        <v>4</v>
      </c>
      <c r="E583" s="21" t="s">
        <v>29</v>
      </c>
      <c r="F583" s="22" t="s">
        <v>52</v>
      </c>
      <c r="G583" s="21" t="s">
        <v>338</v>
      </c>
      <c r="H583" s="23"/>
      <c r="I583" s="24"/>
      <c r="J583" s="25" t="s">
        <v>31</v>
      </c>
      <c r="K583" s="26">
        <v>0</v>
      </c>
      <c r="L583" s="27" t="s">
        <v>29</v>
      </c>
      <c r="M583" s="25">
        <v>1</v>
      </c>
      <c r="N583" s="43" t="s">
        <v>31</v>
      </c>
      <c r="O583" s="25">
        <f t="shared" si="63"/>
        <v>1</v>
      </c>
      <c r="P583" s="25">
        <f t="shared" si="64"/>
        <v>1</v>
      </c>
      <c r="Q583" s="28">
        <v>126</v>
      </c>
      <c r="R583" s="29">
        <v>6</v>
      </c>
      <c r="S583" s="18">
        <f t="shared" si="65"/>
        <v>21</v>
      </c>
      <c r="T583" s="28">
        <v>3.2</v>
      </c>
      <c r="U583" s="26" t="s">
        <v>31</v>
      </c>
      <c r="V583" s="26" t="s">
        <v>31</v>
      </c>
      <c r="W583" s="17" t="str">
        <f t="shared" si="66"/>
        <v>n/a</v>
      </c>
      <c r="X583" s="30" t="s">
        <v>31</v>
      </c>
      <c r="Y583" s="17" t="str">
        <f t="shared" si="67"/>
        <v>n/a</v>
      </c>
      <c r="Z583" s="17">
        <v>27</v>
      </c>
      <c r="AA583" s="17">
        <f t="shared" si="68"/>
        <v>27</v>
      </c>
      <c r="AB583" s="31" t="s">
        <v>34</v>
      </c>
    </row>
    <row r="584" spans="2:28" x14ac:dyDescent="0.3">
      <c r="B584" s="74" t="s">
        <v>843</v>
      </c>
      <c r="C584" s="20" t="str">
        <f t="shared" si="62"/>
        <v>Freight Loco 92/0 European Automotive</v>
      </c>
      <c r="D584" s="21" t="s">
        <v>4</v>
      </c>
      <c r="E584" s="21" t="s">
        <v>29</v>
      </c>
      <c r="F584" s="22" t="s">
        <v>52</v>
      </c>
      <c r="G584" s="21" t="s">
        <v>362</v>
      </c>
      <c r="H584" s="23"/>
      <c r="I584" s="24"/>
      <c r="J584" s="25" t="s">
        <v>31</v>
      </c>
      <c r="K584" s="26">
        <v>0</v>
      </c>
      <c r="L584" s="27" t="s">
        <v>29</v>
      </c>
      <c r="M584" s="25">
        <v>1</v>
      </c>
      <c r="N584" s="43" t="s">
        <v>31</v>
      </c>
      <c r="O584" s="25">
        <f t="shared" si="63"/>
        <v>1</v>
      </c>
      <c r="P584" s="25">
        <f t="shared" si="64"/>
        <v>1</v>
      </c>
      <c r="Q584" s="28">
        <v>126</v>
      </c>
      <c r="R584" s="29">
        <v>6</v>
      </c>
      <c r="S584" s="18">
        <f t="shared" si="65"/>
        <v>21</v>
      </c>
      <c r="T584" s="28">
        <v>3.2</v>
      </c>
      <c r="U584" s="26" t="s">
        <v>31</v>
      </c>
      <c r="V584" s="26" t="s">
        <v>31</v>
      </c>
      <c r="W584" s="17" t="str">
        <f t="shared" si="66"/>
        <v>n/a</v>
      </c>
      <c r="X584" s="30" t="s">
        <v>31</v>
      </c>
      <c r="Y584" s="17" t="str">
        <f t="shared" si="67"/>
        <v>n/a</v>
      </c>
      <c r="Z584" s="17">
        <v>31</v>
      </c>
      <c r="AA584" s="17">
        <f t="shared" si="68"/>
        <v>31</v>
      </c>
      <c r="AB584" s="31" t="s">
        <v>34</v>
      </c>
    </row>
    <row r="585" spans="2:28" x14ac:dyDescent="0.3">
      <c r="B585" s="74" t="s">
        <v>843</v>
      </c>
      <c r="C585" s="20" t="str">
        <f t="shared" si="62"/>
        <v>Freight Loco 92/0 European Conventional</v>
      </c>
      <c r="D585" s="21" t="s">
        <v>4</v>
      </c>
      <c r="E585" s="21" t="s">
        <v>29</v>
      </c>
      <c r="F585" s="22" t="s">
        <v>52</v>
      </c>
      <c r="G585" s="21" t="s">
        <v>363</v>
      </c>
      <c r="H585" s="23"/>
      <c r="I585" s="24"/>
      <c r="J585" s="25" t="s">
        <v>31</v>
      </c>
      <c r="K585" s="26">
        <v>0</v>
      </c>
      <c r="L585" s="27" t="s">
        <v>29</v>
      </c>
      <c r="M585" s="25">
        <v>1</v>
      </c>
      <c r="N585" s="43" t="s">
        <v>31</v>
      </c>
      <c r="O585" s="25">
        <f t="shared" si="63"/>
        <v>1</v>
      </c>
      <c r="P585" s="25">
        <f t="shared" si="64"/>
        <v>1</v>
      </c>
      <c r="Q585" s="28">
        <v>126</v>
      </c>
      <c r="R585" s="29">
        <v>6</v>
      </c>
      <c r="S585" s="18">
        <f t="shared" si="65"/>
        <v>21</v>
      </c>
      <c r="T585" s="28">
        <v>3.2</v>
      </c>
      <c r="U585" s="26" t="s">
        <v>31</v>
      </c>
      <c r="V585" s="26" t="s">
        <v>31</v>
      </c>
      <c r="W585" s="17" t="str">
        <f t="shared" si="66"/>
        <v>n/a</v>
      </c>
      <c r="X585" s="30" t="s">
        <v>31</v>
      </c>
      <c r="Y585" s="17" t="str">
        <f t="shared" si="67"/>
        <v>n/a</v>
      </c>
      <c r="Z585" s="17">
        <v>31</v>
      </c>
      <c r="AA585" s="17">
        <f t="shared" si="68"/>
        <v>31</v>
      </c>
      <c r="AB585" s="31" t="s">
        <v>34</v>
      </c>
    </row>
    <row r="586" spans="2:28" x14ac:dyDescent="0.3">
      <c r="B586" s="74" t="s">
        <v>843</v>
      </c>
      <c r="C586" s="20" t="str">
        <f t="shared" si="62"/>
        <v>Freight Loco 92/0 European Intermodal</v>
      </c>
      <c r="D586" s="21" t="s">
        <v>4</v>
      </c>
      <c r="E586" s="21" t="s">
        <v>29</v>
      </c>
      <c r="F586" s="22" t="s">
        <v>52</v>
      </c>
      <c r="G586" s="21" t="s">
        <v>349</v>
      </c>
      <c r="H586" s="23"/>
      <c r="I586" s="24"/>
      <c r="J586" s="25" t="s">
        <v>31</v>
      </c>
      <c r="K586" s="26">
        <v>0</v>
      </c>
      <c r="L586" s="27" t="s">
        <v>29</v>
      </c>
      <c r="M586" s="25">
        <v>1</v>
      </c>
      <c r="N586" s="43" t="s">
        <v>31</v>
      </c>
      <c r="O586" s="25">
        <f t="shared" si="63"/>
        <v>1</v>
      </c>
      <c r="P586" s="25">
        <f t="shared" si="64"/>
        <v>1</v>
      </c>
      <c r="Q586" s="28">
        <v>126</v>
      </c>
      <c r="R586" s="29">
        <v>6</v>
      </c>
      <c r="S586" s="18">
        <f t="shared" si="65"/>
        <v>21</v>
      </c>
      <c r="T586" s="28">
        <v>3.2</v>
      </c>
      <c r="U586" s="26" t="s">
        <v>31</v>
      </c>
      <c r="V586" s="26" t="s">
        <v>31</v>
      </c>
      <c r="W586" s="17" t="str">
        <f t="shared" si="66"/>
        <v>n/a</v>
      </c>
      <c r="X586" s="30" t="s">
        <v>31</v>
      </c>
      <c r="Y586" s="17" t="str">
        <f t="shared" si="67"/>
        <v>n/a</v>
      </c>
      <c r="Z586" s="17">
        <v>38</v>
      </c>
      <c r="AA586" s="17">
        <f t="shared" si="68"/>
        <v>38</v>
      </c>
      <c r="AB586" s="31" t="s">
        <v>34</v>
      </c>
    </row>
    <row r="587" spans="2:28" x14ac:dyDescent="0.3">
      <c r="B587" s="74" t="s">
        <v>843</v>
      </c>
      <c r="C587" s="20" t="str">
        <f t="shared" si="62"/>
        <v>Freight Loco 92/0 Industrial Minerals</v>
      </c>
      <c r="D587" s="21" t="s">
        <v>4</v>
      </c>
      <c r="E587" s="21" t="s">
        <v>29</v>
      </c>
      <c r="F587" s="22" t="s">
        <v>52</v>
      </c>
      <c r="G587" s="21" t="s">
        <v>364</v>
      </c>
      <c r="H587" s="23"/>
      <c r="I587" s="24"/>
      <c r="J587" s="25" t="s">
        <v>31</v>
      </c>
      <c r="K587" s="26">
        <v>0</v>
      </c>
      <c r="L587" s="27" t="s">
        <v>29</v>
      </c>
      <c r="M587" s="25">
        <v>1</v>
      </c>
      <c r="N587" s="43" t="s">
        <v>31</v>
      </c>
      <c r="O587" s="25">
        <f t="shared" si="63"/>
        <v>1</v>
      </c>
      <c r="P587" s="25">
        <f t="shared" si="64"/>
        <v>1</v>
      </c>
      <c r="Q587" s="28">
        <v>126</v>
      </c>
      <c r="R587" s="29">
        <v>6</v>
      </c>
      <c r="S587" s="18">
        <f t="shared" si="65"/>
        <v>21</v>
      </c>
      <c r="T587" s="28">
        <v>3.2</v>
      </c>
      <c r="U587" s="26" t="s">
        <v>31</v>
      </c>
      <c r="V587" s="26" t="s">
        <v>31</v>
      </c>
      <c r="W587" s="17" t="str">
        <f t="shared" si="66"/>
        <v>n/a</v>
      </c>
      <c r="X587" s="30" t="s">
        <v>31</v>
      </c>
      <c r="Y587" s="17" t="str">
        <f t="shared" si="67"/>
        <v>n/a</v>
      </c>
      <c r="Z587" s="17">
        <v>18</v>
      </c>
      <c r="AA587" s="17">
        <f t="shared" si="68"/>
        <v>18</v>
      </c>
      <c r="AB587" s="31" t="s">
        <v>34</v>
      </c>
    </row>
    <row r="588" spans="2:28" ht="24" x14ac:dyDescent="0.3">
      <c r="B588" s="74" t="s">
        <v>843</v>
      </c>
      <c r="C588" s="20" t="str">
        <f t="shared" si="62"/>
        <v>Freight Loco 92/0 Mail and Premium Logistics</v>
      </c>
      <c r="D588" s="21" t="s">
        <v>4</v>
      </c>
      <c r="E588" s="21" t="s">
        <v>29</v>
      </c>
      <c r="F588" s="22" t="s">
        <v>52</v>
      </c>
      <c r="G588" s="21" t="s">
        <v>341</v>
      </c>
      <c r="H588" s="23" t="s">
        <v>367</v>
      </c>
      <c r="I588" s="23"/>
      <c r="J588" s="25" t="s">
        <v>31</v>
      </c>
      <c r="K588" s="26">
        <v>0</v>
      </c>
      <c r="L588" s="27" t="s">
        <v>29</v>
      </c>
      <c r="M588" s="25">
        <v>1</v>
      </c>
      <c r="N588" s="43" t="s">
        <v>31</v>
      </c>
      <c r="O588" s="25">
        <f t="shared" si="63"/>
        <v>1</v>
      </c>
      <c r="P588" s="25">
        <f t="shared" si="64"/>
        <v>1</v>
      </c>
      <c r="Q588" s="28">
        <v>126</v>
      </c>
      <c r="R588" s="29">
        <v>6</v>
      </c>
      <c r="S588" s="18">
        <f t="shared" si="65"/>
        <v>21</v>
      </c>
      <c r="T588" s="28">
        <v>3.2</v>
      </c>
      <c r="U588" s="26" t="s">
        <v>31</v>
      </c>
      <c r="V588" s="26" t="s">
        <v>31</v>
      </c>
      <c r="W588" s="17" t="str">
        <f t="shared" si="66"/>
        <v>n/a</v>
      </c>
      <c r="X588" s="30" t="s">
        <v>31</v>
      </c>
      <c r="Y588" s="17" t="str">
        <f t="shared" si="67"/>
        <v>n/a</v>
      </c>
      <c r="Z588" s="17">
        <v>78</v>
      </c>
      <c r="AA588" s="17">
        <f t="shared" si="68"/>
        <v>78</v>
      </c>
      <c r="AB588" s="31" t="s">
        <v>34</v>
      </c>
    </row>
    <row r="589" spans="2:28" x14ac:dyDescent="0.3">
      <c r="B589" s="74" t="s">
        <v>843</v>
      </c>
      <c r="C589" s="20" t="str">
        <f t="shared" si="62"/>
        <v>Freight Loco 92/0 Other</v>
      </c>
      <c r="D589" s="21" t="s">
        <v>4</v>
      </c>
      <c r="E589" s="21" t="s">
        <v>29</v>
      </c>
      <c r="F589" s="22" t="s">
        <v>52</v>
      </c>
      <c r="G589" s="21" t="s">
        <v>333</v>
      </c>
      <c r="H589" s="23"/>
      <c r="I589" s="24"/>
      <c r="J589" s="25" t="s">
        <v>31</v>
      </c>
      <c r="K589" s="26">
        <v>0</v>
      </c>
      <c r="L589" s="27" t="s">
        <v>29</v>
      </c>
      <c r="M589" s="25">
        <v>1</v>
      </c>
      <c r="N589" s="43" t="s">
        <v>31</v>
      </c>
      <c r="O589" s="25">
        <f t="shared" si="63"/>
        <v>1</v>
      </c>
      <c r="P589" s="25">
        <f t="shared" si="64"/>
        <v>1</v>
      </c>
      <c r="Q589" s="28">
        <v>126</v>
      </c>
      <c r="R589" s="29">
        <v>6</v>
      </c>
      <c r="S589" s="18">
        <f t="shared" si="65"/>
        <v>21</v>
      </c>
      <c r="T589" s="28">
        <v>3.2</v>
      </c>
      <c r="U589" s="26" t="s">
        <v>31</v>
      </c>
      <c r="V589" s="26" t="s">
        <v>31</v>
      </c>
      <c r="W589" s="17" t="str">
        <f t="shared" si="66"/>
        <v>n/a</v>
      </c>
      <c r="X589" s="30" t="s">
        <v>31</v>
      </c>
      <c r="Y589" s="17" t="str">
        <f t="shared" si="67"/>
        <v>n/a</v>
      </c>
      <c r="Z589" s="17">
        <v>25</v>
      </c>
      <c r="AA589" s="17">
        <f t="shared" si="68"/>
        <v>25</v>
      </c>
      <c r="AB589" s="31" t="s">
        <v>34</v>
      </c>
    </row>
    <row r="590" spans="2:28" x14ac:dyDescent="0.3">
      <c r="B590" s="74" t="s">
        <v>843</v>
      </c>
      <c r="C590" s="20" t="str">
        <f t="shared" si="62"/>
        <v>Freight Loco 92/0 Petroleum</v>
      </c>
      <c r="D590" s="21" t="s">
        <v>4</v>
      </c>
      <c r="E590" s="21" t="s">
        <v>29</v>
      </c>
      <c r="F590" s="22" t="s">
        <v>52</v>
      </c>
      <c r="G590" s="21" t="s">
        <v>334</v>
      </c>
      <c r="H590" s="23"/>
      <c r="I590" s="24"/>
      <c r="J590" s="25" t="s">
        <v>31</v>
      </c>
      <c r="K590" s="26">
        <v>0</v>
      </c>
      <c r="L590" s="27" t="s">
        <v>29</v>
      </c>
      <c r="M590" s="25">
        <v>1</v>
      </c>
      <c r="N590" s="43" t="s">
        <v>31</v>
      </c>
      <c r="O590" s="25">
        <f t="shared" si="63"/>
        <v>1</v>
      </c>
      <c r="P590" s="25">
        <f t="shared" si="64"/>
        <v>1</v>
      </c>
      <c r="Q590" s="28">
        <v>126</v>
      </c>
      <c r="R590" s="29">
        <v>6</v>
      </c>
      <c r="S590" s="18">
        <f t="shared" si="65"/>
        <v>21</v>
      </c>
      <c r="T590" s="28">
        <v>3.2</v>
      </c>
      <c r="U590" s="26" t="s">
        <v>31</v>
      </c>
      <c r="V590" s="26" t="s">
        <v>31</v>
      </c>
      <c r="W590" s="17" t="str">
        <f t="shared" si="66"/>
        <v>n/a</v>
      </c>
      <c r="X590" s="30" t="s">
        <v>31</v>
      </c>
      <c r="Y590" s="17" t="str">
        <f t="shared" si="67"/>
        <v>n/a</v>
      </c>
      <c r="Z590" s="17">
        <v>23</v>
      </c>
      <c r="AA590" s="17">
        <f t="shared" si="68"/>
        <v>23</v>
      </c>
      <c r="AB590" s="31" t="s">
        <v>34</v>
      </c>
    </row>
    <row r="591" spans="2:28" ht="24" x14ac:dyDescent="0.3">
      <c r="B591" s="74" t="s">
        <v>843</v>
      </c>
      <c r="C591" s="20" t="str">
        <f t="shared" si="62"/>
        <v>Freight Loco 92/0 Royal Mail</v>
      </c>
      <c r="D591" s="21" t="s">
        <v>4</v>
      </c>
      <c r="E591" s="21" t="s">
        <v>29</v>
      </c>
      <c r="F591" s="22" t="s">
        <v>52</v>
      </c>
      <c r="G591" s="21" t="s">
        <v>365</v>
      </c>
      <c r="H591" s="23" t="s">
        <v>367</v>
      </c>
      <c r="I591" s="23"/>
      <c r="J591" s="25" t="s">
        <v>31</v>
      </c>
      <c r="K591" s="26">
        <v>0</v>
      </c>
      <c r="L591" s="27" t="s">
        <v>29</v>
      </c>
      <c r="M591" s="25">
        <v>1</v>
      </c>
      <c r="N591" s="43" t="s">
        <v>31</v>
      </c>
      <c r="O591" s="25">
        <f t="shared" si="63"/>
        <v>1</v>
      </c>
      <c r="P591" s="25">
        <f t="shared" si="64"/>
        <v>1</v>
      </c>
      <c r="Q591" s="28">
        <v>126</v>
      </c>
      <c r="R591" s="29">
        <v>6</v>
      </c>
      <c r="S591" s="18">
        <f t="shared" si="65"/>
        <v>21</v>
      </c>
      <c r="T591" s="28">
        <v>3.2</v>
      </c>
      <c r="U591" s="26" t="s">
        <v>31</v>
      </c>
      <c r="V591" s="26" t="s">
        <v>31</v>
      </c>
      <c r="W591" s="17" t="str">
        <f t="shared" si="66"/>
        <v>n/a</v>
      </c>
      <c r="X591" s="30" t="s">
        <v>31</v>
      </c>
      <c r="Y591" s="17" t="str">
        <f t="shared" si="67"/>
        <v>n/a</v>
      </c>
      <c r="Z591" s="17">
        <v>78</v>
      </c>
      <c r="AA591" s="17">
        <f t="shared" si="68"/>
        <v>78</v>
      </c>
      <c r="AB591" s="31" t="s">
        <v>34</v>
      </c>
    </row>
    <row r="592" spans="2:28" x14ac:dyDescent="0.3">
      <c r="B592" s="74" t="s">
        <v>843</v>
      </c>
      <c r="C592" s="20" t="str">
        <f t="shared" si="62"/>
        <v>Freight Loco 97/3 Construction Materials</v>
      </c>
      <c r="D592" s="21" t="s">
        <v>4</v>
      </c>
      <c r="E592" s="21" t="s">
        <v>29</v>
      </c>
      <c r="F592" s="22" t="s">
        <v>398</v>
      </c>
      <c r="G592" s="21" t="s">
        <v>331</v>
      </c>
      <c r="H592" s="23"/>
      <c r="I592" s="24"/>
      <c r="J592" s="25" t="s">
        <v>31</v>
      </c>
      <c r="K592" s="26">
        <v>0</v>
      </c>
      <c r="L592" s="27" t="s">
        <v>29</v>
      </c>
      <c r="M592" s="25">
        <v>1</v>
      </c>
      <c r="N592" s="43" t="s">
        <v>31</v>
      </c>
      <c r="O592" s="25">
        <f t="shared" si="63"/>
        <v>1</v>
      </c>
      <c r="P592" s="25">
        <f t="shared" si="64"/>
        <v>1</v>
      </c>
      <c r="Q592" s="28">
        <v>105</v>
      </c>
      <c r="R592" s="29">
        <v>6</v>
      </c>
      <c r="S592" s="18">
        <f t="shared" si="65"/>
        <v>17.5</v>
      </c>
      <c r="T592" s="28">
        <v>3.238</v>
      </c>
      <c r="U592" s="26" t="s">
        <v>31</v>
      </c>
      <c r="V592" s="26" t="s">
        <v>31</v>
      </c>
      <c r="W592" s="17" t="str">
        <f t="shared" si="66"/>
        <v>n/a</v>
      </c>
      <c r="X592" s="30" t="s">
        <v>31</v>
      </c>
      <c r="Y592" s="17" t="str">
        <f t="shared" si="67"/>
        <v>n/a</v>
      </c>
      <c r="Z592" s="17">
        <v>29</v>
      </c>
      <c r="AA592" s="17">
        <f t="shared" si="68"/>
        <v>29</v>
      </c>
      <c r="AB592" s="31" t="s">
        <v>34</v>
      </c>
    </row>
    <row r="593" spans="2:28" x14ac:dyDescent="0.3">
      <c r="B593" s="74" t="s">
        <v>843</v>
      </c>
      <c r="C593" s="20" t="str">
        <f t="shared" ref="C593:C656" si="69">D593&amp;" "&amp;E593&amp;" "&amp;F593&amp;IF(D593="Freight"," "&amp;G593,"")</f>
        <v>Freight Loco 97/3 Petroleum</v>
      </c>
      <c r="D593" s="21" t="s">
        <v>4</v>
      </c>
      <c r="E593" s="21" t="s">
        <v>29</v>
      </c>
      <c r="F593" s="22" t="s">
        <v>398</v>
      </c>
      <c r="G593" s="21" t="s">
        <v>334</v>
      </c>
      <c r="H593" s="23"/>
      <c r="I593" s="24"/>
      <c r="J593" s="25" t="s">
        <v>31</v>
      </c>
      <c r="K593" s="26">
        <v>0</v>
      </c>
      <c r="L593" s="27" t="s">
        <v>29</v>
      </c>
      <c r="M593" s="25">
        <v>1</v>
      </c>
      <c r="N593" s="43" t="s">
        <v>31</v>
      </c>
      <c r="O593" s="25">
        <f t="shared" si="63"/>
        <v>1</v>
      </c>
      <c r="P593" s="25">
        <f t="shared" si="64"/>
        <v>1</v>
      </c>
      <c r="Q593" s="28">
        <v>105</v>
      </c>
      <c r="R593" s="29">
        <v>6</v>
      </c>
      <c r="S593" s="18">
        <f t="shared" si="65"/>
        <v>17.5</v>
      </c>
      <c r="T593" s="28">
        <v>3.238</v>
      </c>
      <c r="U593" s="26" t="s">
        <v>31</v>
      </c>
      <c r="V593" s="26" t="s">
        <v>31</v>
      </c>
      <c r="W593" s="17" t="str">
        <f t="shared" si="66"/>
        <v>n/a</v>
      </c>
      <c r="X593" s="30" t="s">
        <v>31</v>
      </c>
      <c r="Y593" s="17" t="str">
        <f t="shared" si="67"/>
        <v>n/a</v>
      </c>
      <c r="Z593" s="17">
        <v>23</v>
      </c>
      <c r="AA593" s="17">
        <f t="shared" si="68"/>
        <v>23</v>
      </c>
      <c r="AB593" s="31" t="s">
        <v>34</v>
      </c>
    </row>
    <row r="594" spans="2:28" x14ac:dyDescent="0.3">
      <c r="B594" s="74" t="s">
        <v>843</v>
      </c>
      <c r="C594" s="20" t="str">
        <f t="shared" si="69"/>
        <v>Freight Coach 1 Other</v>
      </c>
      <c r="D594" s="21" t="s">
        <v>4</v>
      </c>
      <c r="E594" s="21" t="s">
        <v>56</v>
      </c>
      <c r="F594" s="22">
        <v>1</v>
      </c>
      <c r="G594" s="21" t="s">
        <v>333</v>
      </c>
      <c r="H594" s="23"/>
      <c r="I594" s="24"/>
      <c r="J594" s="25" t="s">
        <v>31</v>
      </c>
      <c r="K594" s="26">
        <v>6</v>
      </c>
      <c r="L594" s="27" t="s">
        <v>814</v>
      </c>
      <c r="M594" s="25">
        <v>0.89800000000000002</v>
      </c>
      <c r="N594" s="43" t="s">
        <v>31</v>
      </c>
      <c r="O594" s="25">
        <f t="shared" si="63"/>
        <v>0.89800000000000002</v>
      </c>
      <c r="P594" s="25">
        <f t="shared" si="64"/>
        <v>0.89800000000000002</v>
      </c>
      <c r="Q594" s="28">
        <v>42</v>
      </c>
      <c r="R594" s="29">
        <v>4</v>
      </c>
      <c r="S594" s="18">
        <f t="shared" si="65"/>
        <v>10.5</v>
      </c>
      <c r="T594" s="28">
        <v>1.7</v>
      </c>
      <c r="U594" s="26" t="s">
        <v>31</v>
      </c>
      <c r="V594" s="26" t="s">
        <v>31</v>
      </c>
      <c r="W594" s="17" t="str">
        <f t="shared" si="66"/>
        <v>n/a</v>
      </c>
      <c r="X594" s="30" t="s">
        <v>31</v>
      </c>
      <c r="Y594" s="17" t="str">
        <f t="shared" si="67"/>
        <v>n/a</v>
      </c>
      <c r="Z594" s="17">
        <v>25</v>
      </c>
      <c r="AA594" s="17">
        <f t="shared" si="68"/>
        <v>25</v>
      </c>
      <c r="AB594" s="31" t="s">
        <v>57</v>
      </c>
    </row>
    <row r="595" spans="2:28" x14ac:dyDescent="0.3">
      <c r="B595" s="74" t="s">
        <v>843</v>
      </c>
      <c r="C595" s="20" t="str">
        <f t="shared" si="69"/>
        <v>Freight Coach 2 Other</v>
      </c>
      <c r="D595" s="21" t="s">
        <v>4</v>
      </c>
      <c r="E595" s="21" t="s">
        <v>56</v>
      </c>
      <c r="F595" s="22">
        <v>2</v>
      </c>
      <c r="G595" s="21" t="s">
        <v>333</v>
      </c>
      <c r="H595" s="23"/>
      <c r="I595" s="24"/>
      <c r="J595" s="25" t="s">
        <v>31</v>
      </c>
      <c r="K595" s="26">
        <v>6</v>
      </c>
      <c r="L595" s="27" t="s">
        <v>814</v>
      </c>
      <c r="M595" s="25">
        <v>0.89800000000000002</v>
      </c>
      <c r="N595" s="43" t="s">
        <v>31</v>
      </c>
      <c r="O595" s="25">
        <f t="shared" si="63"/>
        <v>0.89800000000000002</v>
      </c>
      <c r="P595" s="25">
        <f t="shared" si="64"/>
        <v>0.89800000000000002</v>
      </c>
      <c r="Q595" s="28">
        <v>37.199999999999875</v>
      </c>
      <c r="R595" s="29">
        <v>4</v>
      </c>
      <c r="S595" s="18">
        <f t="shared" si="65"/>
        <v>9.2999999999999687</v>
      </c>
      <c r="T595" s="28">
        <v>1.26</v>
      </c>
      <c r="U595" s="26" t="s">
        <v>31</v>
      </c>
      <c r="V595" s="26" t="s">
        <v>31</v>
      </c>
      <c r="W595" s="17" t="str">
        <f t="shared" si="66"/>
        <v>n/a</v>
      </c>
      <c r="X595" s="30" t="s">
        <v>31</v>
      </c>
      <c r="Y595" s="17" t="str">
        <f t="shared" si="67"/>
        <v>n/a</v>
      </c>
      <c r="Z595" s="17">
        <v>25</v>
      </c>
      <c r="AA595" s="17">
        <f t="shared" si="68"/>
        <v>25</v>
      </c>
      <c r="AB595" s="31" t="s">
        <v>58</v>
      </c>
    </row>
    <row r="596" spans="2:28" x14ac:dyDescent="0.3">
      <c r="B596" s="74" t="s">
        <v>843</v>
      </c>
      <c r="C596" s="20" t="str">
        <f t="shared" si="69"/>
        <v>Freight Coach 3 Other</v>
      </c>
      <c r="D596" s="21" t="s">
        <v>4</v>
      </c>
      <c r="E596" s="21" t="s">
        <v>56</v>
      </c>
      <c r="F596" s="22">
        <v>3</v>
      </c>
      <c r="G596" s="21" t="s">
        <v>333</v>
      </c>
      <c r="H596" s="23"/>
      <c r="I596" s="24"/>
      <c r="J596" s="25" t="s">
        <v>31</v>
      </c>
      <c r="K596" s="26">
        <v>6</v>
      </c>
      <c r="L596" s="27" t="s">
        <v>814</v>
      </c>
      <c r="M596" s="25">
        <v>0.89800000000000002</v>
      </c>
      <c r="N596" s="43" t="s">
        <v>31</v>
      </c>
      <c r="O596" s="25">
        <f t="shared" si="63"/>
        <v>0.89800000000000002</v>
      </c>
      <c r="P596" s="25">
        <f t="shared" si="64"/>
        <v>0.89800000000000002</v>
      </c>
      <c r="Q596" s="28">
        <v>36.799999999999997</v>
      </c>
      <c r="R596" s="29">
        <v>4</v>
      </c>
      <c r="S596" s="18">
        <f t="shared" si="65"/>
        <v>9.1999999999999993</v>
      </c>
      <c r="T596" s="28">
        <v>1.26</v>
      </c>
      <c r="U596" s="26" t="s">
        <v>31</v>
      </c>
      <c r="V596" s="26" t="s">
        <v>31</v>
      </c>
      <c r="W596" s="17" t="str">
        <f t="shared" si="66"/>
        <v>n/a</v>
      </c>
      <c r="X596" s="30" t="s">
        <v>31</v>
      </c>
      <c r="Y596" s="17" t="str">
        <f t="shared" si="67"/>
        <v>n/a</v>
      </c>
      <c r="Z596" s="17">
        <v>25</v>
      </c>
      <c r="AA596" s="17">
        <f t="shared" si="68"/>
        <v>25</v>
      </c>
      <c r="AB596" s="31" t="s">
        <v>59</v>
      </c>
    </row>
    <row r="597" spans="2:28" x14ac:dyDescent="0.3">
      <c r="B597" s="74" t="s">
        <v>843</v>
      </c>
      <c r="C597" s="20" t="str">
        <f t="shared" si="69"/>
        <v>Freight Wagon (L) BAAF Steel</v>
      </c>
      <c r="D597" s="21" t="s">
        <v>4</v>
      </c>
      <c r="E597" s="21" t="s">
        <v>399</v>
      </c>
      <c r="F597" s="21" t="s">
        <v>400</v>
      </c>
      <c r="G597" s="21" t="s">
        <v>342</v>
      </c>
      <c r="H597" s="23"/>
      <c r="I597" s="24"/>
      <c r="J597" s="25" t="s">
        <v>31</v>
      </c>
      <c r="K597" s="26">
        <v>5</v>
      </c>
      <c r="L597" s="27" t="s">
        <v>812</v>
      </c>
      <c r="M597" s="25">
        <v>0.93799999999999994</v>
      </c>
      <c r="N597" s="43" t="s">
        <v>31</v>
      </c>
      <c r="O597" s="25">
        <f t="shared" si="63"/>
        <v>0.93799999999999994</v>
      </c>
      <c r="P597" s="25">
        <f t="shared" si="64"/>
        <v>0.93799999999999994</v>
      </c>
      <c r="Q597" s="28">
        <v>80</v>
      </c>
      <c r="R597" s="29">
        <v>4</v>
      </c>
      <c r="S597" s="18">
        <f t="shared" si="65"/>
        <v>20</v>
      </c>
      <c r="T597" s="28">
        <v>1.764</v>
      </c>
      <c r="U597" s="26" t="s">
        <v>31</v>
      </c>
      <c r="V597" s="26" t="s">
        <v>31</v>
      </c>
      <c r="W597" s="17" t="str">
        <f t="shared" si="66"/>
        <v>n/a</v>
      </c>
      <c r="X597" s="30" t="s">
        <v>31</v>
      </c>
      <c r="Y597" s="17" t="str">
        <f t="shared" si="67"/>
        <v>n/a</v>
      </c>
      <c r="Z597" s="17">
        <v>25</v>
      </c>
      <c r="AA597" s="17">
        <f t="shared" si="68"/>
        <v>25</v>
      </c>
      <c r="AB597" s="31" t="s">
        <v>401</v>
      </c>
    </row>
    <row r="598" spans="2:28" x14ac:dyDescent="0.3">
      <c r="B598" s="74" t="s">
        <v>843</v>
      </c>
      <c r="C598" s="20" t="str">
        <f t="shared" si="69"/>
        <v>Freight Wagon (T) BAAF Steel</v>
      </c>
      <c r="D598" s="21" t="s">
        <v>4</v>
      </c>
      <c r="E598" s="21" t="s">
        <v>402</v>
      </c>
      <c r="F598" s="21" t="s">
        <v>400</v>
      </c>
      <c r="G598" s="21" t="s">
        <v>342</v>
      </c>
      <c r="H598" s="23"/>
      <c r="I598" s="24"/>
      <c r="J598" s="25" t="s">
        <v>31</v>
      </c>
      <c r="K598" s="26">
        <v>5</v>
      </c>
      <c r="L598" s="27" t="s">
        <v>812</v>
      </c>
      <c r="M598" s="25">
        <v>0.93799999999999994</v>
      </c>
      <c r="N598" s="43" t="s">
        <v>31</v>
      </c>
      <c r="O598" s="25">
        <f t="shared" si="63"/>
        <v>0.93799999999999994</v>
      </c>
      <c r="P598" s="25">
        <f t="shared" si="64"/>
        <v>0.93799999999999994</v>
      </c>
      <c r="Q598" s="28">
        <v>24.5</v>
      </c>
      <c r="R598" s="29">
        <v>4</v>
      </c>
      <c r="S598" s="18">
        <f t="shared" si="65"/>
        <v>6.125</v>
      </c>
      <c r="T598" s="28">
        <v>1.764</v>
      </c>
      <c r="U598" s="26" t="s">
        <v>31</v>
      </c>
      <c r="V598" s="26" t="s">
        <v>31</v>
      </c>
      <c r="W598" s="17" t="str">
        <f t="shared" si="66"/>
        <v>n/a</v>
      </c>
      <c r="X598" s="30" t="s">
        <v>31</v>
      </c>
      <c r="Y598" s="17" t="str">
        <f t="shared" si="67"/>
        <v>n/a</v>
      </c>
      <c r="Z598" s="17">
        <v>25</v>
      </c>
      <c r="AA598" s="17">
        <f t="shared" si="68"/>
        <v>25</v>
      </c>
      <c r="AB598" s="31" t="s">
        <v>403</v>
      </c>
    </row>
    <row r="599" spans="2:28" x14ac:dyDescent="0.3">
      <c r="B599" s="74" t="s">
        <v>843</v>
      </c>
      <c r="C599" s="20" t="str">
        <f t="shared" si="69"/>
        <v>Freight Wagon (L) BAAM Steel</v>
      </c>
      <c r="D599" s="21" t="s">
        <v>4</v>
      </c>
      <c r="E599" s="21" t="s">
        <v>399</v>
      </c>
      <c r="F599" s="22" t="s">
        <v>404</v>
      </c>
      <c r="G599" s="21" t="s">
        <v>342</v>
      </c>
      <c r="H599" s="23"/>
      <c r="I599" s="24"/>
      <c r="J599" s="25" t="s">
        <v>31</v>
      </c>
      <c r="K599" s="26">
        <v>5</v>
      </c>
      <c r="L599" s="27" t="s">
        <v>812</v>
      </c>
      <c r="M599" s="25">
        <v>0.93799999999999994</v>
      </c>
      <c r="N599" s="43" t="s">
        <v>31</v>
      </c>
      <c r="O599" s="25">
        <f t="shared" si="63"/>
        <v>0.93799999999999994</v>
      </c>
      <c r="P599" s="25">
        <f t="shared" si="64"/>
        <v>0.93799999999999994</v>
      </c>
      <c r="Q599" s="28">
        <v>74</v>
      </c>
      <c r="R599" s="29">
        <v>4</v>
      </c>
      <c r="S599" s="18">
        <f t="shared" si="65"/>
        <v>18.5</v>
      </c>
      <c r="T599" s="28">
        <v>1.764</v>
      </c>
      <c r="U599" s="26" t="s">
        <v>31</v>
      </c>
      <c r="V599" s="26" t="s">
        <v>31</v>
      </c>
      <c r="W599" s="17" t="str">
        <f t="shared" si="66"/>
        <v>n/a</v>
      </c>
      <c r="X599" s="30" t="s">
        <v>31</v>
      </c>
      <c r="Y599" s="17" t="str">
        <f t="shared" si="67"/>
        <v>n/a</v>
      </c>
      <c r="Z599" s="17">
        <v>25</v>
      </c>
      <c r="AA599" s="17">
        <f t="shared" si="68"/>
        <v>25</v>
      </c>
      <c r="AB599" s="31" t="s">
        <v>401</v>
      </c>
    </row>
    <row r="600" spans="2:28" x14ac:dyDescent="0.3">
      <c r="B600" s="74" t="s">
        <v>843</v>
      </c>
      <c r="C600" s="20" t="str">
        <f t="shared" si="69"/>
        <v>Freight Wagon (T) BAAM Steel</v>
      </c>
      <c r="D600" s="21" t="s">
        <v>4</v>
      </c>
      <c r="E600" s="21" t="s">
        <v>402</v>
      </c>
      <c r="F600" s="21" t="s">
        <v>404</v>
      </c>
      <c r="G600" s="21" t="s">
        <v>342</v>
      </c>
      <c r="H600" s="23"/>
      <c r="I600" s="24"/>
      <c r="J600" s="25" t="s">
        <v>31</v>
      </c>
      <c r="K600" s="26">
        <v>5</v>
      </c>
      <c r="L600" s="27" t="s">
        <v>812</v>
      </c>
      <c r="M600" s="25">
        <v>0.93799999999999994</v>
      </c>
      <c r="N600" s="43" t="s">
        <v>31</v>
      </c>
      <c r="O600" s="25">
        <f t="shared" si="63"/>
        <v>0.93799999999999994</v>
      </c>
      <c r="P600" s="25">
        <f t="shared" si="64"/>
        <v>0.93799999999999994</v>
      </c>
      <c r="Q600" s="28">
        <v>24.5</v>
      </c>
      <c r="R600" s="29">
        <v>4</v>
      </c>
      <c r="S600" s="18">
        <f t="shared" si="65"/>
        <v>6.125</v>
      </c>
      <c r="T600" s="28">
        <v>1.764</v>
      </c>
      <c r="U600" s="26" t="s">
        <v>31</v>
      </c>
      <c r="V600" s="26" t="s">
        <v>31</v>
      </c>
      <c r="W600" s="17" t="str">
        <f t="shared" si="66"/>
        <v>n/a</v>
      </c>
      <c r="X600" s="30" t="s">
        <v>31</v>
      </c>
      <c r="Y600" s="17" t="str">
        <f t="shared" si="67"/>
        <v>n/a</v>
      </c>
      <c r="Z600" s="17">
        <v>25</v>
      </c>
      <c r="AA600" s="17">
        <f t="shared" si="68"/>
        <v>25</v>
      </c>
      <c r="AB600" s="31" t="s">
        <v>403</v>
      </c>
    </row>
    <row r="601" spans="2:28" x14ac:dyDescent="0.3">
      <c r="B601" s="74" t="s">
        <v>843</v>
      </c>
      <c r="C601" s="20" t="str">
        <f t="shared" si="69"/>
        <v>Freight Wagon (L) BAAT Industrial Minerals</v>
      </c>
      <c r="D601" s="21" t="s">
        <v>4</v>
      </c>
      <c r="E601" s="21" t="s">
        <v>399</v>
      </c>
      <c r="F601" s="22" t="s">
        <v>405</v>
      </c>
      <c r="G601" s="21" t="s">
        <v>364</v>
      </c>
      <c r="H601" s="23"/>
      <c r="I601" s="24"/>
      <c r="J601" s="25" t="s">
        <v>31</v>
      </c>
      <c r="K601" s="26">
        <v>4</v>
      </c>
      <c r="L601" s="27" t="s">
        <v>810</v>
      </c>
      <c r="M601" s="25">
        <v>0.97799999999999998</v>
      </c>
      <c r="N601" s="43" t="s">
        <v>31</v>
      </c>
      <c r="O601" s="25">
        <f t="shared" si="63"/>
        <v>0.97799999999999998</v>
      </c>
      <c r="P601" s="25">
        <f t="shared" si="64"/>
        <v>0.97799999999999998</v>
      </c>
      <c r="Q601" s="28">
        <v>83.5</v>
      </c>
      <c r="R601" s="29">
        <v>4</v>
      </c>
      <c r="S601" s="18">
        <f t="shared" si="65"/>
        <v>20.875</v>
      </c>
      <c r="T601" s="28">
        <v>2.0619999999999998</v>
      </c>
      <c r="U601" s="26" t="s">
        <v>31</v>
      </c>
      <c r="V601" s="26" t="s">
        <v>31</v>
      </c>
      <c r="W601" s="17" t="str">
        <f t="shared" si="66"/>
        <v>n/a</v>
      </c>
      <c r="X601" s="30" t="s">
        <v>31</v>
      </c>
      <c r="Y601" s="17" t="str">
        <f t="shared" si="67"/>
        <v>n/a</v>
      </c>
      <c r="Z601" s="17">
        <v>18</v>
      </c>
      <c r="AA601" s="17">
        <f t="shared" si="68"/>
        <v>18</v>
      </c>
      <c r="AB601" s="31" t="s">
        <v>406</v>
      </c>
    </row>
    <row r="602" spans="2:28" x14ac:dyDescent="0.3">
      <c r="B602" s="74" t="s">
        <v>843</v>
      </c>
      <c r="C602" s="20" t="str">
        <f t="shared" si="69"/>
        <v>Freight Wagon (L) BAAT Steel</v>
      </c>
      <c r="D602" s="21" t="s">
        <v>4</v>
      </c>
      <c r="E602" s="21" t="s">
        <v>399</v>
      </c>
      <c r="F602" s="22" t="s">
        <v>405</v>
      </c>
      <c r="G602" s="21" t="s">
        <v>342</v>
      </c>
      <c r="H602" s="23"/>
      <c r="I602" s="24"/>
      <c r="J602" s="25" t="s">
        <v>31</v>
      </c>
      <c r="K602" s="26">
        <v>4</v>
      </c>
      <c r="L602" s="27" t="s">
        <v>810</v>
      </c>
      <c r="M602" s="25">
        <v>0.97799999999999998</v>
      </c>
      <c r="N602" s="43" t="s">
        <v>31</v>
      </c>
      <c r="O602" s="25">
        <f t="shared" si="63"/>
        <v>0.97799999999999998</v>
      </c>
      <c r="P602" s="25">
        <f t="shared" si="64"/>
        <v>0.97799999999999998</v>
      </c>
      <c r="Q602" s="28">
        <v>79.852074235807862</v>
      </c>
      <c r="R602" s="29">
        <v>4</v>
      </c>
      <c r="S602" s="18">
        <f t="shared" si="65"/>
        <v>19.963018558951966</v>
      </c>
      <c r="T602" s="28">
        <v>2.0619999999999998</v>
      </c>
      <c r="U602" s="26" t="s">
        <v>31</v>
      </c>
      <c r="V602" s="26" t="s">
        <v>31</v>
      </c>
      <c r="W602" s="17" t="str">
        <f t="shared" si="66"/>
        <v>n/a</v>
      </c>
      <c r="X602" s="30" t="s">
        <v>31</v>
      </c>
      <c r="Y602" s="17" t="str">
        <f t="shared" si="67"/>
        <v>n/a</v>
      </c>
      <c r="Z602" s="17">
        <v>25</v>
      </c>
      <c r="AA602" s="17">
        <f t="shared" si="68"/>
        <v>25</v>
      </c>
      <c r="AB602" s="31" t="s">
        <v>406</v>
      </c>
    </row>
    <row r="603" spans="2:28" x14ac:dyDescent="0.3">
      <c r="B603" s="74" t="s">
        <v>843</v>
      </c>
      <c r="C603" s="20" t="str">
        <f t="shared" si="69"/>
        <v>Freight Wagon (T) BAAT Steel</v>
      </c>
      <c r="D603" s="21" t="s">
        <v>4</v>
      </c>
      <c r="E603" s="21" t="s">
        <v>402</v>
      </c>
      <c r="F603" s="22" t="s">
        <v>405</v>
      </c>
      <c r="G603" s="21" t="s">
        <v>342</v>
      </c>
      <c r="H603" s="23"/>
      <c r="I603" s="24"/>
      <c r="J603" s="25" t="s">
        <v>31</v>
      </c>
      <c r="K603" s="26">
        <v>4</v>
      </c>
      <c r="L603" s="27" t="s">
        <v>810</v>
      </c>
      <c r="M603" s="25">
        <v>0.97799999999999998</v>
      </c>
      <c r="N603" s="43" t="s">
        <v>31</v>
      </c>
      <c r="O603" s="25">
        <f t="shared" si="63"/>
        <v>0.97799999999999998</v>
      </c>
      <c r="P603" s="25">
        <f t="shared" si="64"/>
        <v>0.97799999999999998</v>
      </c>
      <c r="Q603" s="28">
        <v>23</v>
      </c>
      <c r="R603" s="29">
        <v>4</v>
      </c>
      <c r="S603" s="18">
        <f t="shared" si="65"/>
        <v>5.75</v>
      </c>
      <c r="T603" s="28">
        <v>2.0619999999999998</v>
      </c>
      <c r="U603" s="26" t="s">
        <v>31</v>
      </c>
      <c r="V603" s="26" t="s">
        <v>31</v>
      </c>
      <c r="W603" s="17" t="str">
        <f t="shared" si="66"/>
        <v>n/a</v>
      </c>
      <c r="X603" s="30" t="s">
        <v>31</v>
      </c>
      <c r="Y603" s="17" t="str">
        <f t="shared" si="67"/>
        <v>n/a</v>
      </c>
      <c r="Z603" s="17">
        <v>25</v>
      </c>
      <c r="AA603" s="17">
        <f t="shared" si="68"/>
        <v>25</v>
      </c>
      <c r="AB603" s="31" t="s">
        <v>407</v>
      </c>
    </row>
    <row r="604" spans="2:28" x14ac:dyDescent="0.3">
      <c r="B604" s="74" t="s">
        <v>843</v>
      </c>
      <c r="C604" s="20" t="str">
        <f t="shared" si="69"/>
        <v>Freight Wagon (T) BAAU Enterprise</v>
      </c>
      <c r="D604" s="21" t="s">
        <v>4</v>
      </c>
      <c r="E604" s="21" t="s">
        <v>402</v>
      </c>
      <c r="F604" s="22" t="s">
        <v>408</v>
      </c>
      <c r="G604" s="21" t="s">
        <v>338</v>
      </c>
      <c r="H604" s="23"/>
      <c r="I604" s="24"/>
      <c r="J604" s="25" t="s">
        <v>31</v>
      </c>
      <c r="K604" s="26">
        <v>5</v>
      </c>
      <c r="L604" s="27" t="s">
        <v>812</v>
      </c>
      <c r="M604" s="25">
        <v>0.93799999999999994</v>
      </c>
      <c r="N604" s="43" t="s">
        <v>31</v>
      </c>
      <c r="O604" s="25">
        <f t="shared" si="63"/>
        <v>0.93799999999999994</v>
      </c>
      <c r="P604" s="25">
        <f t="shared" si="64"/>
        <v>0.93799999999999994</v>
      </c>
      <c r="Q604" s="28">
        <v>25</v>
      </c>
      <c r="R604" s="29">
        <v>4</v>
      </c>
      <c r="S604" s="18">
        <f t="shared" si="65"/>
        <v>6.25</v>
      </c>
      <c r="T604" s="28">
        <v>1.764</v>
      </c>
      <c r="U604" s="26" t="s">
        <v>31</v>
      </c>
      <c r="V604" s="26" t="s">
        <v>31</v>
      </c>
      <c r="W604" s="17" t="str">
        <f t="shared" si="66"/>
        <v>n/a</v>
      </c>
      <c r="X604" s="30" t="s">
        <v>31</v>
      </c>
      <c r="Y604" s="17" t="str">
        <f t="shared" si="67"/>
        <v>n/a</v>
      </c>
      <c r="Z604" s="17">
        <v>27</v>
      </c>
      <c r="AA604" s="17">
        <f t="shared" si="68"/>
        <v>27</v>
      </c>
      <c r="AB604" s="31" t="s">
        <v>403</v>
      </c>
    </row>
    <row r="605" spans="2:28" x14ac:dyDescent="0.3">
      <c r="B605" s="74" t="s">
        <v>843</v>
      </c>
      <c r="C605" s="20" t="str">
        <f t="shared" si="69"/>
        <v>Freight Wagon (L) BAAU Industrial Minerals</v>
      </c>
      <c r="D605" s="21" t="s">
        <v>4</v>
      </c>
      <c r="E605" s="21" t="s">
        <v>399</v>
      </c>
      <c r="F605" s="22" t="s">
        <v>408</v>
      </c>
      <c r="G605" s="21" t="s">
        <v>364</v>
      </c>
      <c r="H605" s="23"/>
      <c r="I605" s="24"/>
      <c r="J605" s="25" t="s">
        <v>31</v>
      </c>
      <c r="K605" s="26">
        <v>5</v>
      </c>
      <c r="L605" s="27" t="s">
        <v>812</v>
      </c>
      <c r="M605" s="25">
        <v>0.93799999999999994</v>
      </c>
      <c r="N605" s="43" t="s">
        <v>31</v>
      </c>
      <c r="O605" s="25">
        <f t="shared" si="63"/>
        <v>0.93799999999999994</v>
      </c>
      <c r="P605" s="25">
        <f t="shared" si="64"/>
        <v>0.93799999999999994</v>
      </c>
      <c r="Q605" s="28">
        <v>85.722222222222229</v>
      </c>
      <c r="R605" s="29">
        <v>4</v>
      </c>
      <c r="S605" s="18">
        <f t="shared" si="65"/>
        <v>21.430555555555557</v>
      </c>
      <c r="T605" s="28">
        <v>1.764</v>
      </c>
      <c r="U605" s="26" t="s">
        <v>31</v>
      </c>
      <c r="V605" s="26" t="s">
        <v>31</v>
      </c>
      <c r="W605" s="17" t="str">
        <f t="shared" si="66"/>
        <v>n/a</v>
      </c>
      <c r="X605" s="30" t="s">
        <v>31</v>
      </c>
      <c r="Y605" s="17" t="str">
        <f t="shared" si="67"/>
        <v>n/a</v>
      </c>
      <c r="Z605" s="17">
        <v>18</v>
      </c>
      <c r="AA605" s="17">
        <f t="shared" si="68"/>
        <v>18</v>
      </c>
      <c r="AB605" s="31" t="s">
        <v>401</v>
      </c>
    </row>
    <row r="606" spans="2:28" x14ac:dyDescent="0.3">
      <c r="B606" s="74" t="s">
        <v>843</v>
      </c>
      <c r="C606" s="20" t="str">
        <f t="shared" si="69"/>
        <v>Freight Wagon (T) BAAU Industrial Minerals</v>
      </c>
      <c r="D606" s="21" t="s">
        <v>4</v>
      </c>
      <c r="E606" s="21" t="s">
        <v>402</v>
      </c>
      <c r="F606" s="22" t="s">
        <v>408</v>
      </c>
      <c r="G606" s="21" t="s">
        <v>364</v>
      </c>
      <c r="H606" s="23"/>
      <c r="I606" s="24"/>
      <c r="J606" s="25" t="s">
        <v>31</v>
      </c>
      <c r="K606" s="26">
        <v>5</v>
      </c>
      <c r="L606" s="27" t="s">
        <v>812</v>
      </c>
      <c r="M606" s="25">
        <v>0.93799999999999994</v>
      </c>
      <c r="N606" s="43" t="s">
        <v>31</v>
      </c>
      <c r="O606" s="25">
        <f t="shared" si="63"/>
        <v>0.93799999999999994</v>
      </c>
      <c r="P606" s="25">
        <f t="shared" si="64"/>
        <v>0.93799999999999994</v>
      </c>
      <c r="Q606" s="28">
        <v>25</v>
      </c>
      <c r="R606" s="29">
        <v>4</v>
      </c>
      <c r="S606" s="18">
        <f t="shared" si="65"/>
        <v>6.25</v>
      </c>
      <c r="T606" s="28">
        <v>1.764</v>
      </c>
      <c r="U606" s="26" t="s">
        <v>31</v>
      </c>
      <c r="V606" s="26" t="s">
        <v>31</v>
      </c>
      <c r="W606" s="17" t="str">
        <f t="shared" si="66"/>
        <v>n/a</v>
      </c>
      <c r="X606" s="30" t="s">
        <v>31</v>
      </c>
      <c r="Y606" s="17" t="str">
        <f t="shared" si="67"/>
        <v>n/a</v>
      </c>
      <c r="Z606" s="17">
        <v>18</v>
      </c>
      <c r="AA606" s="17">
        <f t="shared" si="68"/>
        <v>18</v>
      </c>
      <c r="AB606" s="31" t="s">
        <v>403</v>
      </c>
    </row>
    <row r="607" spans="2:28" x14ac:dyDescent="0.3">
      <c r="B607" s="74" t="s">
        <v>843</v>
      </c>
      <c r="C607" s="20" t="str">
        <f t="shared" si="69"/>
        <v>Freight Wagon (L) BAAU Steel</v>
      </c>
      <c r="D607" s="21" t="s">
        <v>4</v>
      </c>
      <c r="E607" s="21" t="s">
        <v>399</v>
      </c>
      <c r="F607" s="22" t="s">
        <v>408</v>
      </c>
      <c r="G607" s="21" t="s">
        <v>342</v>
      </c>
      <c r="H607" s="23"/>
      <c r="I607" s="24"/>
      <c r="J607" s="25" t="s">
        <v>31</v>
      </c>
      <c r="K607" s="26">
        <v>5</v>
      </c>
      <c r="L607" s="27" t="s">
        <v>812</v>
      </c>
      <c r="M607" s="25">
        <v>0.93799999999999994</v>
      </c>
      <c r="N607" s="43" t="s">
        <v>31</v>
      </c>
      <c r="O607" s="25">
        <f t="shared" si="63"/>
        <v>0.93799999999999994</v>
      </c>
      <c r="P607" s="25">
        <f t="shared" si="64"/>
        <v>0.93799999999999994</v>
      </c>
      <c r="Q607" s="28">
        <v>81.877056131019359</v>
      </c>
      <c r="R607" s="29">
        <v>4</v>
      </c>
      <c r="S607" s="18">
        <f t="shared" si="65"/>
        <v>20.46926403275484</v>
      </c>
      <c r="T607" s="28">
        <v>1.764</v>
      </c>
      <c r="U607" s="26" t="s">
        <v>31</v>
      </c>
      <c r="V607" s="26" t="s">
        <v>31</v>
      </c>
      <c r="W607" s="17" t="str">
        <f t="shared" si="66"/>
        <v>n/a</v>
      </c>
      <c r="X607" s="30" t="s">
        <v>31</v>
      </c>
      <c r="Y607" s="17" t="str">
        <f t="shared" si="67"/>
        <v>n/a</v>
      </c>
      <c r="Z607" s="17">
        <v>25</v>
      </c>
      <c r="AA607" s="17">
        <f t="shared" si="68"/>
        <v>25</v>
      </c>
      <c r="AB607" s="31" t="s">
        <v>401</v>
      </c>
    </row>
    <row r="608" spans="2:28" x14ac:dyDescent="0.3">
      <c r="B608" s="74" t="s">
        <v>843</v>
      </c>
      <c r="C608" s="20" t="str">
        <f t="shared" si="69"/>
        <v>Freight Wagon (T) BAAU Steel</v>
      </c>
      <c r="D608" s="21" t="s">
        <v>4</v>
      </c>
      <c r="E608" s="21" t="s">
        <v>402</v>
      </c>
      <c r="F608" s="22" t="s">
        <v>408</v>
      </c>
      <c r="G608" s="21" t="s">
        <v>342</v>
      </c>
      <c r="H608" s="23"/>
      <c r="I608" s="24"/>
      <c r="J608" s="25" t="s">
        <v>31</v>
      </c>
      <c r="K608" s="26">
        <v>5</v>
      </c>
      <c r="L608" s="27" t="s">
        <v>812</v>
      </c>
      <c r="M608" s="25">
        <v>0.93799999999999994</v>
      </c>
      <c r="N608" s="43" t="s">
        <v>31</v>
      </c>
      <c r="O608" s="25">
        <f t="shared" si="63"/>
        <v>0.93799999999999994</v>
      </c>
      <c r="P608" s="25">
        <f t="shared" si="64"/>
        <v>0.93799999999999994</v>
      </c>
      <c r="Q608" s="28">
        <v>24.826074232648015</v>
      </c>
      <c r="R608" s="29">
        <v>4</v>
      </c>
      <c r="S608" s="18">
        <f t="shared" si="65"/>
        <v>6.2065185581620037</v>
      </c>
      <c r="T608" s="28">
        <v>1.764</v>
      </c>
      <c r="U608" s="26" t="s">
        <v>31</v>
      </c>
      <c r="V608" s="26" t="s">
        <v>31</v>
      </c>
      <c r="W608" s="17" t="str">
        <f t="shared" si="66"/>
        <v>n/a</v>
      </c>
      <c r="X608" s="30" t="s">
        <v>31</v>
      </c>
      <c r="Y608" s="17" t="str">
        <f t="shared" si="67"/>
        <v>n/a</v>
      </c>
      <c r="Z608" s="17">
        <v>25</v>
      </c>
      <c r="AA608" s="17">
        <f t="shared" si="68"/>
        <v>25</v>
      </c>
      <c r="AB608" s="31" t="s">
        <v>403</v>
      </c>
    </row>
    <row r="609" spans="2:28" x14ac:dyDescent="0.3">
      <c r="B609" s="74" t="s">
        <v>843</v>
      </c>
      <c r="C609" s="20" t="str">
        <f t="shared" si="69"/>
        <v>Freight Wagon (T) BAAV Enterprise</v>
      </c>
      <c r="D609" s="21" t="s">
        <v>4</v>
      </c>
      <c r="E609" s="21" t="s">
        <v>402</v>
      </c>
      <c r="F609" s="22" t="s">
        <v>409</v>
      </c>
      <c r="G609" s="21" t="s">
        <v>338</v>
      </c>
      <c r="H609" s="23"/>
      <c r="I609" s="24"/>
      <c r="J609" s="25" t="s">
        <v>31</v>
      </c>
      <c r="K609" s="26">
        <v>5</v>
      </c>
      <c r="L609" s="27" t="s">
        <v>812</v>
      </c>
      <c r="M609" s="25">
        <v>0.93799999999999994</v>
      </c>
      <c r="N609" s="43" t="s">
        <v>31</v>
      </c>
      <c r="O609" s="25">
        <f t="shared" si="63"/>
        <v>0.93799999999999994</v>
      </c>
      <c r="P609" s="25">
        <f t="shared" si="64"/>
        <v>0.93799999999999994</v>
      </c>
      <c r="Q609" s="28">
        <v>25</v>
      </c>
      <c r="R609" s="29">
        <v>4</v>
      </c>
      <c r="S609" s="18">
        <f t="shared" si="65"/>
        <v>6.25</v>
      </c>
      <c r="T609" s="28">
        <v>1.764</v>
      </c>
      <c r="U609" s="26" t="s">
        <v>31</v>
      </c>
      <c r="V609" s="26" t="s">
        <v>31</v>
      </c>
      <c r="W609" s="17" t="str">
        <f t="shared" si="66"/>
        <v>n/a</v>
      </c>
      <c r="X609" s="30" t="s">
        <v>31</v>
      </c>
      <c r="Y609" s="17" t="str">
        <f t="shared" si="67"/>
        <v>n/a</v>
      </c>
      <c r="Z609" s="17">
        <v>27</v>
      </c>
      <c r="AA609" s="17">
        <f t="shared" si="68"/>
        <v>27</v>
      </c>
      <c r="AB609" s="31" t="s">
        <v>403</v>
      </c>
    </row>
    <row r="610" spans="2:28" x14ac:dyDescent="0.3">
      <c r="B610" s="74" t="s">
        <v>843</v>
      </c>
      <c r="C610" s="20" t="str">
        <f t="shared" si="69"/>
        <v>Freight Wagon (L) BAAV Industrial Minerals</v>
      </c>
      <c r="D610" s="21" t="s">
        <v>4</v>
      </c>
      <c r="E610" s="21" t="s">
        <v>399</v>
      </c>
      <c r="F610" s="22" t="s">
        <v>409</v>
      </c>
      <c r="G610" s="21" t="s">
        <v>364</v>
      </c>
      <c r="H610" s="23"/>
      <c r="I610" s="24"/>
      <c r="J610" s="25" t="s">
        <v>31</v>
      </c>
      <c r="K610" s="26">
        <v>5</v>
      </c>
      <c r="L610" s="27" t="s">
        <v>812</v>
      </c>
      <c r="M610" s="25">
        <v>0.93799999999999994</v>
      </c>
      <c r="N610" s="43" t="s">
        <v>31</v>
      </c>
      <c r="O610" s="25">
        <f t="shared" si="63"/>
        <v>0.93799999999999994</v>
      </c>
      <c r="P610" s="25">
        <f t="shared" si="64"/>
        <v>0.93799999999999994</v>
      </c>
      <c r="Q610" s="28">
        <v>84.645161290322577</v>
      </c>
      <c r="R610" s="29">
        <v>4</v>
      </c>
      <c r="S610" s="18">
        <f t="shared" si="65"/>
        <v>21.161290322580644</v>
      </c>
      <c r="T610" s="28">
        <v>1.764</v>
      </c>
      <c r="U610" s="26" t="s">
        <v>31</v>
      </c>
      <c r="V610" s="26" t="s">
        <v>31</v>
      </c>
      <c r="W610" s="17" t="str">
        <f t="shared" si="66"/>
        <v>n/a</v>
      </c>
      <c r="X610" s="30" t="s">
        <v>31</v>
      </c>
      <c r="Y610" s="17" t="str">
        <f t="shared" si="67"/>
        <v>n/a</v>
      </c>
      <c r="Z610" s="17">
        <v>18</v>
      </c>
      <c r="AA610" s="17">
        <f t="shared" si="68"/>
        <v>18</v>
      </c>
      <c r="AB610" s="31" t="s">
        <v>401</v>
      </c>
    </row>
    <row r="611" spans="2:28" x14ac:dyDescent="0.3">
      <c r="B611" s="74" t="s">
        <v>843</v>
      </c>
      <c r="C611" s="20" t="str">
        <f t="shared" si="69"/>
        <v>Freight Wagon (L) BAAV Steel</v>
      </c>
      <c r="D611" s="21" t="s">
        <v>4</v>
      </c>
      <c r="E611" s="21" t="s">
        <v>399</v>
      </c>
      <c r="F611" s="22" t="s">
        <v>409</v>
      </c>
      <c r="G611" s="21" t="s">
        <v>342</v>
      </c>
      <c r="H611" s="23"/>
      <c r="I611" s="24"/>
      <c r="J611" s="25" t="s">
        <v>31</v>
      </c>
      <c r="K611" s="26">
        <v>5</v>
      </c>
      <c r="L611" s="27" t="s">
        <v>812</v>
      </c>
      <c r="M611" s="25">
        <v>0.93799999999999994</v>
      </c>
      <c r="N611" s="43" t="s">
        <v>31</v>
      </c>
      <c r="O611" s="25">
        <f t="shared" si="63"/>
        <v>0.93799999999999994</v>
      </c>
      <c r="P611" s="25">
        <f t="shared" si="64"/>
        <v>0.93799999999999994</v>
      </c>
      <c r="Q611" s="28">
        <v>82.145087447712527</v>
      </c>
      <c r="R611" s="29">
        <v>4</v>
      </c>
      <c r="S611" s="18">
        <f t="shared" si="65"/>
        <v>20.536271861928132</v>
      </c>
      <c r="T611" s="28">
        <v>1.764</v>
      </c>
      <c r="U611" s="26" t="s">
        <v>31</v>
      </c>
      <c r="V611" s="26" t="s">
        <v>31</v>
      </c>
      <c r="W611" s="17" t="str">
        <f t="shared" si="66"/>
        <v>n/a</v>
      </c>
      <c r="X611" s="30" t="s">
        <v>31</v>
      </c>
      <c r="Y611" s="17" t="str">
        <f t="shared" si="67"/>
        <v>n/a</v>
      </c>
      <c r="Z611" s="17">
        <v>25</v>
      </c>
      <c r="AA611" s="17">
        <f t="shared" si="68"/>
        <v>25</v>
      </c>
      <c r="AB611" s="31" t="s">
        <v>401</v>
      </c>
    </row>
    <row r="612" spans="2:28" x14ac:dyDescent="0.3">
      <c r="B612" s="74" t="s">
        <v>843</v>
      </c>
      <c r="C612" s="20" t="str">
        <f t="shared" si="69"/>
        <v>Freight Wagon (T) BAAV Steel</v>
      </c>
      <c r="D612" s="21" t="s">
        <v>4</v>
      </c>
      <c r="E612" s="21" t="s">
        <v>402</v>
      </c>
      <c r="F612" s="22" t="s">
        <v>409</v>
      </c>
      <c r="G612" s="21" t="s">
        <v>342</v>
      </c>
      <c r="H612" s="23"/>
      <c r="I612" s="24"/>
      <c r="J612" s="25" t="s">
        <v>31</v>
      </c>
      <c r="K612" s="26">
        <v>5</v>
      </c>
      <c r="L612" s="27" t="s">
        <v>812</v>
      </c>
      <c r="M612" s="25">
        <v>0.93799999999999994</v>
      </c>
      <c r="N612" s="43" t="s">
        <v>31</v>
      </c>
      <c r="O612" s="25">
        <f t="shared" si="63"/>
        <v>0.93799999999999994</v>
      </c>
      <c r="P612" s="25">
        <f t="shared" si="64"/>
        <v>0.93799999999999994</v>
      </c>
      <c r="Q612" s="28">
        <v>25</v>
      </c>
      <c r="R612" s="29">
        <v>4</v>
      </c>
      <c r="S612" s="18">
        <f t="shared" si="65"/>
        <v>6.25</v>
      </c>
      <c r="T612" s="28">
        <v>1.764</v>
      </c>
      <c r="U612" s="26" t="s">
        <v>31</v>
      </c>
      <c r="V612" s="26" t="s">
        <v>31</v>
      </c>
      <c r="W612" s="17" t="str">
        <f t="shared" si="66"/>
        <v>n/a</v>
      </c>
      <c r="X612" s="30" t="s">
        <v>31</v>
      </c>
      <c r="Y612" s="17" t="str">
        <f t="shared" si="67"/>
        <v>n/a</v>
      </c>
      <c r="Z612" s="17">
        <v>25</v>
      </c>
      <c r="AA612" s="17">
        <f t="shared" si="68"/>
        <v>25</v>
      </c>
      <c r="AB612" s="31" t="s">
        <v>403</v>
      </c>
    </row>
    <row r="613" spans="2:28" x14ac:dyDescent="0.3">
      <c r="B613" s="74" t="s">
        <v>843</v>
      </c>
      <c r="C613" s="20" t="str">
        <f t="shared" si="69"/>
        <v>Freight Wagon (L) BBAA Steel</v>
      </c>
      <c r="D613" s="21" t="s">
        <v>4</v>
      </c>
      <c r="E613" s="21" t="s">
        <v>399</v>
      </c>
      <c r="F613" s="22" t="s">
        <v>410</v>
      </c>
      <c r="G613" s="21" t="s">
        <v>342</v>
      </c>
      <c r="H613" s="23"/>
      <c r="I613" s="24"/>
      <c r="J613" s="25" t="s">
        <v>31</v>
      </c>
      <c r="K613" s="26">
        <v>5</v>
      </c>
      <c r="L613" s="27" t="s">
        <v>812</v>
      </c>
      <c r="M613" s="25">
        <v>0.93799999999999994</v>
      </c>
      <c r="N613" s="43" t="s">
        <v>31</v>
      </c>
      <c r="O613" s="25">
        <f t="shared" si="63"/>
        <v>0.93799999999999994</v>
      </c>
      <c r="P613" s="25">
        <f t="shared" si="64"/>
        <v>0.93799999999999994</v>
      </c>
      <c r="Q613" s="28">
        <v>86.456281514858929</v>
      </c>
      <c r="R613" s="29">
        <v>4</v>
      </c>
      <c r="S613" s="18">
        <f t="shared" si="65"/>
        <v>21.614070378714732</v>
      </c>
      <c r="T613" s="28">
        <v>1.764</v>
      </c>
      <c r="U613" s="26" t="s">
        <v>31</v>
      </c>
      <c r="V613" s="26" t="s">
        <v>31</v>
      </c>
      <c r="W613" s="17" t="str">
        <f t="shared" si="66"/>
        <v>n/a</v>
      </c>
      <c r="X613" s="30" t="s">
        <v>31</v>
      </c>
      <c r="Y613" s="17" t="str">
        <f t="shared" si="67"/>
        <v>n/a</v>
      </c>
      <c r="Z613" s="17">
        <v>25</v>
      </c>
      <c r="AA613" s="17">
        <f t="shared" si="68"/>
        <v>25</v>
      </c>
      <c r="AB613" s="31" t="s">
        <v>401</v>
      </c>
    </row>
    <row r="614" spans="2:28" x14ac:dyDescent="0.3">
      <c r="B614" s="74" t="s">
        <v>843</v>
      </c>
      <c r="C614" s="20" t="str">
        <f t="shared" si="69"/>
        <v>Freight Wagon (T) BBAA Steel</v>
      </c>
      <c r="D614" s="21" t="s">
        <v>4</v>
      </c>
      <c r="E614" s="21" t="s">
        <v>402</v>
      </c>
      <c r="F614" s="22" t="s">
        <v>410</v>
      </c>
      <c r="G614" s="21" t="s">
        <v>342</v>
      </c>
      <c r="H614" s="23"/>
      <c r="I614" s="24"/>
      <c r="J614" s="25" t="s">
        <v>31</v>
      </c>
      <c r="K614" s="26">
        <v>5</v>
      </c>
      <c r="L614" s="27" t="s">
        <v>812</v>
      </c>
      <c r="M614" s="25">
        <v>0.93799999999999994</v>
      </c>
      <c r="N614" s="43" t="s">
        <v>31</v>
      </c>
      <c r="O614" s="25">
        <f t="shared" si="63"/>
        <v>0.93799999999999994</v>
      </c>
      <c r="P614" s="25">
        <f t="shared" si="64"/>
        <v>0.93799999999999994</v>
      </c>
      <c r="Q614" s="28">
        <v>29</v>
      </c>
      <c r="R614" s="29">
        <v>4</v>
      </c>
      <c r="S614" s="18">
        <f t="shared" si="65"/>
        <v>7.25</v>
      </c>
      <c r="T614" s="28">
        <v>1.764</v>
      </c>
      <c r="U614" s="26" t="s">
        <v>31</v>
      </c>
      <c r="V614" s="26" t="s">
        <v>31</v>
      </c>
      <c r="W614" s="17" t="str">
        <f t="shared" si="66"/>
        <v>n/a</v>
      </c>
      <c r="X614" s="30" t="s">
        <v>31</v>
      </c>
      <c r="Y614" s="17" t="str">
        <f t="shared" si="67"/>
        <v>n/a</v>
      </c>
      <c r="Z614" s="17">
        <v>25</v>
      </c>
      <c r="AA614" s="17">
        <f t="shared" si="68"/>
        <v>25</v>
      </c>
      <c r="AB614" s="31" t="s">
        <v>403</v>
      </c>
    </row>
    <row r="615" spans="2:28" x14ac:dyDescent="0.3">
      <c r="B615" s="74" t="s">
        <v>843</v>
      </c>
      <c r="C615" s="20" t="str">
        <f t="shared" si="69"/>
        <v>Freight Wagon (T) BBAB Enterprise</v>
      </c>
      <c r="D615" s="21" t="s">
        <v>4</v>
      </c>
      <c r="E615" s="21" t="s">
        <v>402</v>
      </c>
      <c r="F615" s="22" t="s">
        <v>411</v>
      </c>
      <c r="G615" s="21" t="s">
        <v>338</v>
      </c>
      <c r="H615" s="23"/>
      <c r="I615" s="24"/>
      <c r="J615" s="25" t="s">
        <v>31</v>
      </c>
      <c r="K615" s="26">
        <v>5</v>
      </c>
      <c r="L615" s="27" t="s">
        <v>812</v>
      </c>
      <c r="M615" s="25">
        <v>0.93799999999999994</v>
      </c>
      <c r="N615" s="43" t="s">
        <v>31</v>
      </c>
      <c r="O615" s="25">
        <f t="shared" si="63"/>
        <v>0.93799999999999994</v>
      </c>
      <c r="P615" s="25">
        <f t="shared" si="64"/>
        <v>0.93799999999999994</v>
      </c>
      <c r="Q615" s="28">
        <v>26</v>
      </c>
      <c r="R615" s="29">
        <v>4</v>
      </c>
      <c r="S615" s="18">
        <f t="shared" si="65"/>
        <v>6.5</v>
      </c>
      <c r="T615" s="28">
        <v>1.764</v>
      </c>
      <c r="U615" s="26" t="s">
        <v>31</v>
      </c>
      <c r="V615" s="26" t="s">
        <v>31</v>
      </c>
      <c r="W615" s="17" t="str">
        <f t="shared" si="66"/>
        <v>n/a</v>
      </c>
      <c r="X615" s="30" t="s">
        <v>31</v>
      </c>
      <c r="Y615" s="17" t="str">
        <f t="shared" si="67"/>
        <v>n/a</v>
      </c>
      <c r="Z615" s="17">
        <v>27</v>
      </c>
      <c r="AA615" s="17">
        <f t="shared" si="68"/>
        <v>27</v>
      </c>
      <c r="AB615" s="31" t="s">
        <v>403</v>
      </c>
    </row>
    <row r="616" spans="2:28" x14ac:dyDescent="0.3">
      <c r="B616" s="74" t="s">
        <v>843</v>
      </c>
      <c r="C616" s="20" t="str">
        <f t="shared" si="69"/>
        <v>Freight Wagon (L) BBAB Industrial Minerals</v>
      </c>
      <c r="D616" s="21" t="s">
        <v>4</v>
      </c>
      <c r="E616" s="21" t="s">
        <v>399</v>
      </c>
      <c r="F616" s="22" t="s">
        <v>411</v>
      </c>
      <c r="G616" s="21" t="s">
        <v>364</v>
      </c>
      <c r="H616" s="23"/>
      <c r="I616" s="24"/>
      <c r="J616" s="25" t="s">
        <v>31</v>
      </c>
      <c r="K616" s="26">
        <v>5</v>
      </c>
      <c r="L616" s="27" t="s">
        <v>812</v>
      </c>
      <c r="M616" s="25">
        <v>0.93799999999999994</v>
      </c>
      <c r="N616" s="43" t="s">
        <v>31</v>
      </c>
      <c r="O616" s="25">
        <f t="shared" si="63"/>
        <v>0.93799999999999994</v>
      </c>
      <c r="P616" s="25">
        <f t="shared" si="64"/>
        <v>0.93799999999999994</v>
      </c>
      <c r="Q616" s="28">
        <v>83.272182254196636</v>
      </c>
      <c r="R616" s="29">
        <v>4</v>
      </c>
      <c r="S616" s="18">
        <f t="shared" si="65"/>
        <v>20.818045563549159</v>
      </c>
      <c r="T616" s="28">
        <v>1.764</v>
      </c>
      <c r="U616" s="26" t="s">
        <v>31</v>
      </c>
      <c r="V616" s="26" t="s">
        <v>31</v>
      </c>
      <c r="W616" s="17" t="str">
        <f t="shared" si="66"/>
        <v>n/a</v>
      </c>
      <c r="X616" s="30" t="s">
        <v>31</v>
      </c>
      <c r="Y616" s="17" t="str">
        <f t="shared" si="67"/>
        <v>n/a</v>
      </c>
      <c r="Z616" s="17">
        <v>18</v>
      </c>
      <c r="AA616" s="17">
        <f t="shared" si="68"/>
        <v>18</v>
      </c>
      <c r="AB616" s="31" t="s">
        <v>401</v>
      </c>
    </row>
    <row r="617" spans="2:28" x14ac:dyDescent="0.3">
      <c r="B617" s="74" t="s">
        <v>843</v>
      </c>
      <c r="C617" s="20" t="str">
        <f t="shared" si="69"/>
        <v>Freight Wagon (T) BBAB Industrial Minerals</v>
      </c>
      <c r="D617" s="21" t="s">
        <v>4</v>
      </c>
      <c r="E617" s="21" t="s">
        <v>402</v>
      </c>
      <c r="F617" s="22" t="s">
        <v>411</v>
      </c>
      <c r="G617" s="21" t="s">
        <v>364</v>
      </c>
      <c r="H617" s="23"/>
      <c r="I617" s="24"/>
      <c r="J617" s="25" t="s">
        <v>31</v>
      </c>
      <c r="K617" s="26">
        <v>5</v>
      </c>
      <c r="L617" s="27" t="s">
        <v>812</v>
      </c>
      <c r="M617" s="25">
        <v>0.93799999999999994</v>
      </c>
      <c r="N617" s="43" t="s">
        <v>31</v>
      </c>
      <c r="O617" s="25">
        <f t="shared" ref="O617:O680" si="70">IF(N617="n/a",M617,N617)</f>
        <v>0.93799999999999994</v>
      </c>
      <c r="P617" s="25">
        <f t="shared" ref="P617:P680" si="71">IF($D617="Passenger",J617,O617)</f>
        <v>0.93799999999999994</v>
      </c>
      <c r="Q617" s="28">
        <v>26</v>
      </c>
      <c r="R617" s="29">
        <v>4</v>
      </c>
      <c r="S617" s="18">
        <f t="shared" ref="S617:S680" si="72">Q617/R617</f>
        <v>6.5</v>
      </c>
      <c r="T617" s="28">
        <v>1.764</v>
      </c>
      <c r="U617" s="26" t="s">
        <v>31</v>
      </c>
      <c r="V617" s="26" t="s">
        <v>31</v>
      </c>
      <c r="W617" s="17" t="str">
        <f t="shared" ref="W617:W680" si="73">IF($D617="Passenger",0.021*(MIN(U617,V617)^1.71),"n/a")</f>
        <v>n/a</v>
      </c>
      <c r="X617" s="30" t="s">
        <v>31</v>
      </c>
      <c r="Y617" s="17" t="str">
        <f t="shared" ref="Y617:Y680" si="74">IF($D617="Passenger",IF(X617=0,W617,X617),"n/a")</f>
        <v>n/a</v>
      </c>
      <c r="Z617" s="17">
        <v>18</v>
      </c>
      <c r="AA617" s="17">
        <f t="shared" ref="AA617:AA680" si="75">IF($D617="Passenger",Y617,Z617)</f>
        <v>18</v>
      </c>
      <c r="AB617" s="31" t="s">
        <v>403</v>
      </c>
    </row>
    <row r="618" spans="2:28" x14ac:dyDescent="0.3">
      <c r="B618" s="74" t="s">
        <v>843</v>
      </c>
      <c r="C618" s="20" t="str">
        <f t="shared" si="69"/>
        <v>Freight Wagon (T) BBAB Other</v>
      </c>
      <c r="D618" s="21" t="s">
        <v>4</v>
      </c>
      <c r="E618" s="21" t="s">
        <v>402</v>
      </c>
      <c r="F618" s="22" t="s">
        <v>411</v>
      </c>
      <c r="G618" s="21" t="s">
        <v>333</v>
      </c>
      <c r="H618" s="23"/>
      <c r="I618" s="24"/>
      <c r="J618" s="25" t="s">
        <v>31</v>
      </c>
      <c r="K618" s="26">
        <v>5</v>
      </c>
      <c r="L618" s="27" t="s">
        <v>812</v>
      </c>
      <c r="M618" s="25">
        <v>0.93799999999999994</v>
      </c>
      <c r="N618" s="43" t="s">
        <v>31</v>
      </c>
      <c r="O618" s="25">
        <f t="shared" si="70"/>
        <v>0.93799999999999994</v>
      </c>
      <c r="P618" s="25">
        <f t="shared" si="71"/>
        <v>0.93799999999999994</v>
      </c>
      <c r="Q618" s="28">
        <v>26</v>
      </c>
      <c r="R618" s="29">
        <v>4</v>
      </c>
      <c r="S618" s="18">
        <f t="shared" si="72"/>
        <v>6.5</v>
      </c>
      <c r="T618" s="28">
        <v>1.764</v>
      </c>
      <c r="U618" s="26" t="s">
        <v>31</v>
      </c>
      <c r="V618" s="26" t="s">
        <v>31</v>
      </c>
      <c r="W618" s="17" t="str">
        <f t="shared" si="73"/>
        <v>n/a</v>
      </c>
      <c r="X618" s="30" t="s">
        <v>31</v>
      </c>
      <c r="Y618" s="17" t="str">
        <f t="shared" si="74"/>
        <v>n/a</v>
      </c>
      <c r="Z618" s="17">
        <v>25</v>
      </c>
      <c r="AA618" s="17">
        <f t="shared" si="75"/>
        <v>25</v>
      </c>
      <c r="AB618" s="31" t="s">
        <v>403</v>
      </c>
    </row>
    <row r="619" spans="2:28" x14ac:dyDescent="0.3">
      <c r="B619" s="74" t="s">
        <v>843</v>
      </c>
      <c r="C619" s="20" t="str">
        <f t="shared" si="69"/>
        <v>Freight Wagon (L) BBAB Steel</v>
      </c>
      <c r="D619" s="21" t="s">
        <v>4</v>
      </c>
      <c r="E619" s="21" t="s">
        <v>399</v>
      </c>
      <c r="F619" s="22" t="s">
        <v>411</v>
      </c>
      <c r="G619" s="21" t="s">
        <v>342</v>
      </c>
      <c r="H619" s="23"/>
      <c r="I619" s="24"/>
      <c r="J619" s="25" t="s">
        <v>31</v>
      </c>
      <c r="K619" s="26">
        <v>5</v>
      </c>
      <c r="L619" s="27" t="s">
        <v>812</v>
      </c>
      <c r="M619" s="25">
        <v>0.93799999999999994</v>
      </c>
      <c r="N619" s="43" t="s">
        <v>31</v>
      </c>
      <c r="O619" s="25">
        <f t="shared" si="70"/>
        <v>0.93799999999999994</v>
      </c>
      <c r="P619" s="25">
        <f t="shared" si="71"/>
        <v>0.93799999999999994</v>
      </c>
      <c r="Q619" s="28">
        <v>83.966976113824742</v>
      </c>
      <c r="R619" s="29">
        <v>4</v>
      </c>
      <c r="S619" s="18">
        <f t="shared" si="72"/>
        <v>20.991744028456186</v>
      </c>
      <c r="T619" s="28">
        <v>1.764</v>
      </c>
      <c r="U619" s="26" t="s">
        <v>31</v>
      </c>
      <c r="V619" s="26" t="s">
        <v>31</v>
      </c>
      <c r="W619" s="17" t="str">
        <f t="shared" si="73"/>
        <v>n/a</v>
      </c>
      <c r="X619" s="30" t="s">
        <v>31</v>
      </c>
      <c r="Y619" s="17" t="str">
        <f t="shared" si="74"/>
        <v>n/a</v>
      </c>
      <c r="Z619" s="17">
        <v>25</v>
      </c>
      <c r="AA619" s="17">
        <f t="shared" si="75"/>
        <v>25</v>
      </c>
      <c r="AB619" s="31" t="s">
        <v>401</v>
      </c>
    </row>
    <row r="620" spans="2:28" x14ac:dyDescent="0.3">
      <c r="B620" s="74" t="s">
        <v>843</v>
      </c>
      <c r="C620" s="20" t="str">
        <f t="shared" si="69"/>
        <v>Freight Wagon (T) BBAB Steel</v>
      </c>
      <c r="D620" s="21" t="s">
        <v>4</v>
      </c>
      <c r="E620" s="21" t="s">
        <v>402</v>
      </c>
      <c r="F620" s="22" t="s">
        <v>411</v>
      </c>
      <c r="G620" s="21" t="s">
        <v>342</v>
      </c>
      <c r="H620" s="23"/>
      <c r="I620" s="24"/>
      <c r="J620" s="25" t="s">
        <v>31</v>
      </c>
      <c r="K620" s="26">
        <v>5</v>
      </c>
      <c r="L620" s="27" t="s">
        <v>812</v>
      </c>
      <c r="M620" s="25">
        <v>0.93799999999999994</v>
      </c>
      <c r="N620" s="43" t="s">
        <v>31</v>
      </c>
      <c r="O620" s="25">
        <f t="shared" si="70"/>
        <v>0.93799999999999994</v>
      </c>
      <c r="P620" s="25">
        <f t="shared" si="71"/>
        <v>0.93799999999999994</v>
      </c>
      <c r="Q620" s="28">
        <v>26</v>
      </c>
      <c r="R620" s="29">
        <v>4</v>
      </c>
      <c r="S620" s="18">
        <f t="shared" si="72"/>
        <v>6.5</v>
      </c>
      <c r="T620" s="28">
        <v>1.764</v>
      </c>
      <c r="U620" s="26" t="s">
        <v>31</v>
      </c>
      <c r="V620" s="26" t="s">
        <v>31</v>
      </c>
      <c r="W620" s="17" t="str">
        <f t="shared" si="73"/>
        <v>n/a</v>
      </c>
      <c r="X620" s="30" t="s">
        <v>31</v>
      </c>
      <c r="Y620" s="17" t="str">
        <f t="shared" si="74"/>
        <v>n/a</v>
      </c>
      <c r="Z620" s="17">
        <v>25</v>
      </c>
      <c r="AA620" s="17">
        <f t="shared" si="75"/>
        <v>25</v>
      </c>
      <c r="AB620" s="31" t="s">
        <v>403</v>
      </c>
    </row>
    <row r="621" spans="2:28" x14ac:dyDescent="0.3">
      <c r="B621" s="74" t="s">
        <v>843</v>
      </c>
      <c r="C621" s="20" t="str">
        <f t="shared" si="69"/>
        <v>Freight Wagon (L) BBAC Enterprise</v>
      </c>
      <c r="D621" s="21" t="s">
        <v>4</v>
      </c>
      <c r="E621" s="21" t="s">
        <v>399</v>
      </c>
      <c r="F621" s="22" t="s">
        <v>412</v>
      </c>
      <c r="G621" s="21" t="s">
        <v>338</v>
      </c>
      <c r="H621" s="23"/>
      <c r="I621" s="24"/>
      <c r="J621" s="25" t="s">
        <v>31</v>
      </c>
      <c r="K621" s="26">
        <v>5</v>
      </c>
      <c r="L621" s="27" t="s">
        <v>812</v>
      </c>
      <c r="M621" s="25">
        <v>0.93799999999999994</v>
      </c>
      <c r="N621" s="43" t="s">
        <v>31</v>
      </c>
      <c r="O621" s="25">
        <f t="shared" si="70"/>
        <v>0.93799999999999994</v>
      </c>
      <c r="P621" s="25">
        <f t="shared" si="71"/>
        <v>0.93799999999999994</v>
      </c>
      <c r="Q621" s="28">
        <v>51</v>
      </c>
      <c r="R621" s="29">
        <v>4</v>
      </c>
      <c r="S621" s="18">
        <f t="shared" si="72"/>
        <v>12.75</v>
      </c>
      <c r="T621" s="28">
        <v>1.764</v>
      </c>
      <c r="U621" s="26" t="s">
        <v>31</v>
      </c>
      <c r="V621" s="26" t="s">
        <v>31</v>
      </c>
      <c r="W621" s="17" t="str">
        <f t="shared" si="73"/>
        <v>n/a</v>
      </c>
      <c r="X621" s="30" t="s">
        <v>31</v>
      </c>
      <c r="Y621" s="17" t="str">
        <f t="shared" si="74"/>
        <v>n/a</v>
      </c>
      <c r="Z621" s="17">
        <v>27</v>
      </c>
      <c r="AA621" s="17">
        <f t="shared" si="75"/>
        <v>27</v>
      </c>
      <c r="AB621" s="31" t="s">
        <v>401</v>
      </c>
    </row>
    <row r="622" spans="2:28" x14ac:dyDescent="0.3">
      <c r="B622" s="74" t="s">
        <v>843</v>
      </c>
      <c r="C622" s="20" t="str">
        <f t="shared" si="69"/>
        <v>Freight Wagon (T) BBAC Enterprise</v>
      </c>
      <c r="D622" s="21" t="s">
        <v>4</v>
      </c>
      <c r="E622" s="21" t="s">
        <v>402</v>
      </c>
      <c r="F622" s="22" t="s">
        <v>412</v>
      </c>
      <c r="G622" s="21" t="s">
        <v>338</v>
      </c>
      <c r="H622" s="23"/>
      <c r="I622" s="24"/>
      <c r="J622" s="25" t="s">
        <v>31</v>
      </c>
      <c r="K622" s="26">
        <v>5</v>
      </c>
      <c r="L622" s="27" t="s">
        <v>812</v>
      </c>
      <c r="M622" s="25">
        <v>0.93799999999999994</v>
      </c>
      <c r="N622" s="43" t="s">
        <v>31</v>
      </c>
      <c r="O622" s="25">
        <f t="shared" si="70"/>
        <v>0.93799999999999994</v>
      </c>
      <c r="P622" s="25">
        <f t="shared" si="71"/>
        <v>0.93799999999999994</v>
      </c>
      <c r="Q622" s="28">
        <v>28.936738056013183</v>
      </c>
      <c r="R622" s="29">
        <v>4</v>
      </c>
      <c r="S622" s="18">
        <f t="shared" si="72"/>
        <v>7.2341845140032959</v>
      </c>
      <c r="T622" s="28">
        <v>1.764</v>
      </c>
      <c r="U622" s="26" t="s">
        <v>31</v>
      </c>
      <c r="V622" s="26" t="s">
        <v>31</v>
      </c>
      <c r="W622" s="17" t="str">
        <f t="shared" si="73"/>
        <v>n/a</v>
      </c>
      <c r="X622" s="30" t="s">
        <v>31</v>
      </c>
      <c r="Y622" s="17" t="str">
        <f t="shared" si="74"/>
        <v>n/a</v>
      </c>
      <c r="Z622" s="17">
        <v>27</v>
      </c>
      <c r="AA622" s="17">
        <f t="shared" si="75"/>
        <v>27</v>
      </c>
      <c r="AB622" s="31" t="s">
        <v>403</v>
      </c>
    </row>
    <row r="623" spans="2:28" x14ac:dyDescent="0.3">
      <c r="B623" s="74" t="s">
        <v>843</v>
      </c>
      <c r="C623" s="20" t="str">
        <f t="shared" si="69"/>
        <v>Freight Wagon (L) BBAC Industrial Minerals</v>
      </c>
      <c r="D623" s="21" t="s">
        <v>4</v>
      </c>
      <c r="E623" s="21" t="s">
        <v>399</v>
      </c>
      <c r="F623" s="22" t="s">
        <v>412</v>
      </c>
      <c r="G623" s="21" t="s">
        <v>364</v>
      </c>
      <c r="H623" s="23"/>
      <c r="I623" s="24"/>
      <c r="J623" s="25" t="s">
        <v>31</v>
      </c>
      <c r="K623" s="26">
        <v>5</v>
      </c>
      <c r="L623" s="27" t="s">
        <v>812</v>
      </c>
      <c r="M623" s="25">
        <v>0.93799999999999994</v>
      </c>
      <c r="N623" s="43" t="s">
        <v>31</v>
      </c>
      <c r="O623" s="25">
        <f t="shared" si="70"/>
        <v>0.93799999999999994</v>
      </c>
      <c r="P623" s="25">
        <f t="shared" si="71"/>
        <v>0.93799999999999994</v>
      </c>
      <c r="Q623" s="28">
        <v>85.267944381811361</v>
      </c>
      <c r="R623" s="29">
        <v>4</v>
      </c>
      <c r="S623" s="18">
        <f t="shared" si="72"/>
        <v>21.31698609545284</v>
      </c>
      <c r="T623" s="28">
        <v>1.764</v>
      </c>
      <c r="U623" s="26" t="s">
        <v>31</v>
      </c>
      <c r="V623" s="26" t="s">
        <v>31</v>
      </c>
      <c r="W623" s="17" t="str">
        <f t="shared" si="73"/>
        <v>n/a</v>
      </c>
      <c r="X623" s="30" t="s">
        <v>31</v>
      </c>
      <c r="Y623" s="17" t="str">
        <f t="shared" si="74"/>
        <v>n/a</v>
      </c>
      <c r="Z623" s="17">
        <v>18</v>
      </c>
      <c r="AA623" s="17">
        <f t="shared" si="75"/>
        <v>18</v>
      </c>
      <c r="AB623" s="31" t="s">
        <v>401</v>
      </c>
    </row>
    <row r="624" spans="2:28" x14ac:dyDescent="0.3">
      <c r="B624" s="74" t="s">
        <v>843</v>
      </c>
      <c r="C624" s="20" t="str">
        <f t="shared" si="69"/>
        <v>Freight Wagon (T) BBAC Industrial Minerals</v>
      </c>
      <c r="D624" s="21" t="s">
        <v>4</v>
      </c>
      <c r="E624" s="21" t="s">
        <v>402</v>
      </c>
      <c r="F624" s="22" t="s">
        <v>412</v>
      </c>
      <c r="G624" s="21" t="s">
        <v>364</v>
      </c>
      <c r="H624" s="23"/>
      <c r="I624" s="24"/>
      <c r="J624" s="25" t="s">
        <v>31</v>
      </c>
      <c r="K624" s="26">
        <v>5</v>
      </c>
      <c r="L624" s="27" t="s">
        <v>812</v>
      </c>
      <c r="M624" s="25">
        <v>0.93799999999999994</v>
      </c>
      <c r="N624" s="43" t="s">
        <v>31</v>
      </c>
      <c r="O624" s="25">
        <f t="shared" si="70"/>
        <v>0.93799999999999994</v>
      </c>
      <c r="P624" s="25">
        <f t="shared" si="71"/>
        <v>0.93799999999999994</v>
      </c>
      <c r="Q624" s="28">
        <v>28.796323314852643</v>
      </c>
      <c r="R624" s="29">
        <v>4</v>
      </c>
      <c r="S624" s="18">
        <f t="shared" si="72"/>
        <v>7.1990808287131607</v>
      </c>
      <c r="T624" s="28">
        <v>1.764</v>
      </c>
      <c r="U624" s="26" t="s">
        <v>31</v>
      </c>
      <c r="V624" s="26" t="s">
        <v>31</v>
      </c>
      <c r="W624" s="17" t="str">
        <f t="shared" si="73"/>
        <v>n/a</v>
      </c>
      <c r="X624" s="30" t="s">
        <v>31</v>
      </c>
      <c r="Y624" s="17" t="str">
        <f t="shared" si="74"/>
        <v>n/a</v>
      </c>
      <c r="Z624" s="17">
        <v>18</v>
      </c>
      <c r="AA624" s="17">
        <f t="shared" si="75"/>
        <v>18</v>
      </c>
      <c r="AB624" s="31" t="s">
        <v>403</v>
      </c>
    </row>
    <row r="625" spans="2:28" x14ac:dyDescent="0.3">
      <c r="B625" s="74" t="s">
        <v>843</v>
      </c>
      <c r="C625" s="20" t="str">
        <f t="shared" si="69"/>
        <v>Freight Wagon (T) BBAC Other</v>
      </c>
      <c r="D625" s="21" t="s">
        <v>4</v>
      </c>
      <c r="E625" s="21" t="s">
        <v>402</v>
      </c>
      <c r="F625" s="22" t="s">
        <v>412</v>
      </c>
      <c r="G625" s="21" t="s">
        <v>333</v>
      </c>
      <c r="H625" s="23"/>
      <c r="I625" s="24"/>
      <c r="J625" s="25" t="s">
        <v>31</v>
      </c>
      <c r="K625" s="26">
        <v>5</v>
      </c>
      <c r="L625" s="27" t="s">
        <v>812</v>
      </c>
      <c r="M625" s="25">
        <v>0.93799999999999994</v>
      </c>
      <c r="N625" s="43" t="s">
        <v>31</v>
      </c>
      <c r="O625" s="25">
        <f t="shared" si="70"/>
        <v>0.93799999999999994</v>
      </c>
      <c r="P625" s="25">
        <f t="shared" si="71"/>
        <v>0.93799999999999994</v>
      </c>
      <c r="Q625" s="28">
        <v>29</v>
      </c>
      <c r="R625" s="29">
        <v>4</v>
      </c>
      <c r="S625" s="18">
        <f t="shared" si="72"/>
        <v>7.25</v>
      </c>
      <c r="T625" s="28">
        <v>1.764</v>
      </c>
      <c r="U625" s="26" t="s">
        <v>31</v>
      </c>
      <c r="V625" s="26" t="s">
        <v>31</v>
      </c>
      <c r="W625" s="17" t="str">
        <f t="shared" si="73"/>
        <v>n/a</v>
      </c>
      <c r="X625" s="30" t="s">
        <v>31</v>
      </c>
      <c r="Y625" s="17" t="str">
        <f t="shared" si="74"/>
        <v>n/a</v>
      </c>
      <c r="Z625" s="17">
        <v>25</v>
      </c>
      <c r="AA625" s="17">
        <f t="shared" si="75"/>
        <v>25</v>
      </c>
      <c r="AB625" s="31" t="s">
        <v>403</v>
      </c>
    </row>
    <row r="626" spans="2:28" x14ac:dyDescent="0.3">
      <c r="B626" s="74" t="s">
        <v>843</v>
      </c>
      <c r="C626" s="20" t="str">
        <f t="shared" si="69"/>
        <v>Freight Wagon (L) BBAC Steel</v>
      </c>
      <c r="D626" s="21" t="s">
        <v>4</v>
      </c>
      <c r="E626" s="21" t="s">
        <v>399</v>
      </c>
      <c r="F626" s="22" t="s">
        <v>412</v>
      </c>
      <c r="G626" s="21" t="s">
        <v>342</v>
      </c>
      <c r="H626" s="23"/>
      <c r="I626" s="24"/>
      <c r="J626" s="25" t="s">
        <v>31</v>
      </c>
      <c r="K626" s="26">
        <v>5</v>
      </c>
      <c r="L626" s="27" t="s">
        <v>812</v>
      </c>
      <c r="M626" s="25">
        <v>0.93799999999999994</v>
      </c>
      <c r="N626" s="43" t="s">
        <v>31</v>
      </c>
      <c r="O626" s="25">
        <f t="shared" si="70"/>
        <v>0.93799999999999994</v>
      </c>
      <c r="P626" s="25">
        <f t="shared" si="71"/>
        <v>0.93799999999999994</v>
      </c>
      <c r="Q626" s="28">
        <v>86.545757613867409</v>
      </c>
      <c r="R626" s="29">
        <v>4</v>
      </c>
      <c r="S626" s="18">
        <f t="shared" si="72"/>
        <v>21.636439403466852</v>
      </c>
      <c r="T626" s="28">
        <v>1.764</v>
      </c>
      <c r="U626" s="26" t="s">
        <v>31</v>
      </c>
      <c r="V626" s="26" t="s">
        <v>31</v>
      </c>
      <c r="W626" s="17" t="str">
        <f t="shared" si="73"/>
        <v>n/a</v>
      </c>
      <c r="X626" s="30" t="s">
        <v>31</v>
      </c>
      <c r="Y626" s="17" t="str">
        <f t="shared" si="74"/>
        <v>n/a</v>
      </c>
      <c r="Z626" s="17">
        <v>25</v>
      </c>
      <c r="AA626" s="17">
        <f t="shared" si="75"/>
        <v>25</v>
      </c>
      <c r="AB626" s="31" t="s">
        <v>401</v>
      </c>
    </row>
    <row r="627" spans="2:28" x14ac:dyDescent="0.3">
      <c r="B627" s="74" t="s">
        <v>843</v>
      </c>
      <c r="C627" s="20" t="str">
        <f t="shared" si="69"/>
        <v>Freight Wagon (T) BBAC Steel</v>
      </c>
      <c r="D627" s="21" t="s">
        <v>4</v>
      </c>
      <c r="E627" s="21" t="s">
        <v>402</v>
      </c>
      <c r="F627" s="22" t="s">
        <v>412</v>
      </c>
      <c r="G627" s="21" t="s">
        <v>342</v>
      </c>
      <c r="H627" s="23"/>
      <c r="I627" s="24"/>
      <c r="J627" s="25" t="s">
        <v>31</v>
      </c>
      <c r="K627" s="26">
        <v>5</v>
      </c>
      <c r="L627" s="27" t="s">
        <v>812</v>
      </c>
      <c r="M627" s="25">
        <v>0.93799999999999994</v>
      </c>
      <c r="N627" s="43" t="s">
        <v>31</v>
      </c>
      <c r="O627" s="25">
        <f t="shared" si="70"/>
        <v>0.93799999999999994</v>
      </c>
      <c r="P627" s="25">
        <f t="shared" si="71"/>
        <v>0.93799999999999994</v>
      </c>
      <c r="Q627" s="28">
        <v>28.639719285646393</v>
      </c>
      <c r="R627" s="29">
        <v>4</v>
      </c>
      <c r="S627" s="18">
        <f t="shared" si="72"/>
        <v>7.1599298214115983</v>
      </c>
      <c r="T627" s="28">
        <v>1.764</v>
      </c>
      <c r="U627" s="26" t="s">
        <v>31</v>
      </c>
      <c r="V627" s="26" t="s">
        <v>31</v>
      </c>
      <c r="W627" s="17" t="str">
        <f t="shared" si="73"/>
        <v>n/a</v>
      </c>
      <c r="X627" s="30" t="s">
        <v>31</v>
      </c>
      <c r="Y627" s="17" t="str">
        <f t="shared" si="74"/>
        <v>n/a</v>
      </c>
      <c r="Z627" s="17">
        <v>25</v>
      </c>
      <c r="AA627" s="17">
        <f t="shared" si="75"/>
        <v>25</v>
      </c>
      <c r="AB627" s="31" t="s">
        <v>403</v>
      </c>
    </row>
    <row r="628" spans="2:28" x14ac:dyDescent="0.3">
      <c r="B628" s="74" t="s">
        <v>843</v>
      </c>
      <c r="C628" s="20" t="str">
        <f t="shared" si="69"/>
        <v>Freight Wagon (L) BBAF Industrial Minerals</v>
      </c>
      <c r="D628" s="21" t="s">
        <v>4</v>
      </c>
      <c r="E628" s="21" t="s">
        <v>399</v>
      </c>
      <c r="F628" s="22" t="s">
        <v>413</v>
      </c>
      <c r="G628" s="21" t="s">
        <v>364</v>
      </c>
      <c r="H628" s="23"/>
      <c r="I628" s="24"/>
      <c r="J628" s="25" t="s">
        <v>31</v>
      </c>
      <c r="K628" s="26">
        <v>5</v>
      </c>
      <c r="L628" s="27" t="s">
        <v>812</v>
      </c>
      <c r="M628" s="25">
        <v>0.93799999999999994</v>
      </c>
      <c r="N628" s="43" t="s">
        <v>31</v>
      </c>
      <c r="O628" s="25">
        <f t="shared" si="70"/>
        <v>0.93799999999999994</v>
      </c>
      <c r="P628" s="25">
        <f t="shared" si="71"/>
        <v>0.93799999999999994</v>
      </c>
      <c r="Q628" s="28">
        <v>90.927953890489917</v>
      </c>
      <c r="R628" s="29">
        <v>4</v>
      </c>
      <c r="S628" s="18">
        <f t="shared" si="72"/>
        <v>22.731988472622479</v>
      </c>
      <c r="T628" s="28">
        <v>1.764</v>
      </c>
      <c r="U628" s="26" t="s">
        <v>31</v>
      </c>
      <c r="V628" s="26" t="s">
        <v>31</v>
      </c>
      <c r="W628" s="17" t="str">
        <f t="shared" si="73"/>
        <v>n/a</v>
      </c>
      <c r="X628" s="30" t="s">
        <v>31</v>
      </c>
      <c r="Y628" s="17" t="str">
        <f t="shared" si="74"/>
        <v>n/a</v>
      </c>
      <c r="Z628" s="17">
        <v>18</v>
      </c>
      <c r="AA628" s="17">
        <f t="shared" si="75"/>
        <v>18</v>
      </c>
      <c r="AB628" s="31" t="s">
        <v>401</v>
      </c>
    </row>
    <row r="629" spans="2:28" x14ac:dyDescent="0.3">
      <c r="B629" s="74" t="s">
        <v>843</v>
      </c>
      <c r="C629" s="20" t="str">
        <f t="shared" si="69"/>
        <v>Freight Wagon (T) BBAF Industrial Minerals</v>
      </c>
      <c r="D629" s="21" t="s">
        <v>4</v>
      </c>
      <c r="E629" s="21" t="s">
        <v>402</v>
      </c>
      <c r="F629" s="22" t="s">
        <v>413</v>
      </c>
      <c r="G629" s="21" t="s">
        <v>364</v>
      </c>
      <c r="H629" s="23"/>
      <c r="I629" s="24"/>
      <c r="J629" s="25" t="s">
        <v>31</v>
      </c>
      <c r="K629" s="26">
        <v>5</v>
      </c>
      <c r="L629" s="27" t="s">
        <v>812</v>
      </c>
      <c r="M629" s="25">
        <v>0.93799999999999994</v>
      </c>
      <c r="N629" s="43" t="s">
        <v>31</v>
      </c>
      <c r="O629" s="25">
        <f t="shared" si="70"/>
        <v>0.93799999999999994</v>
      </c>
      <c r="P629" s="25">
        <f t="shared" si="71"/>
        <v>0.93799999999999994</v>
      </c>
      <c r="Q629" s="28">
        <v>27</v>
      </c>
      <c r="R629" s="29">
        <v>4</v>
      </c>
      <c r="S629" s="18">
        <f t="shared" si="72"/>
        <v>6.75</v>
      </c>
      <c r="T629" s="28">
        <v>1.764</v>
      </c>
      <c r="U629" s="26" t="s">
        <v>31</v>
      </c>
      <c r="V629" s="26" t="s">
        <v>31</v>
      </c>
      <c r="W629" s="17" t="str">
        <f t="shared" si="73"/>
        <v>n/a</v>
      </c>
      <c r="X629" s="30" t="s">
        <v>31</v>
      </c>
      <c r="Y629" s="17" t="str">
        <f t="shared" si="74"/>
        <v>n/a</v>
      </c>
      <c r="Z629" s="17">
        <v>18</v>
      </c>
      <c r="AA629" s="17">
        <f t="shared" si="75"/>
        <v>18</v>
      </c>
      <c r="AB629" s="31" t="s">
        <v>403</v>
      </c>
    </row>
    <row r="630" spans="2:28" x14ac:dyDescent="0.3">
      <c r="B630" s="74" t="s">
        <v>843</v>
      </c>
      <c r="C630" s="20" t="str">
        <f t="shared" si="69"/>
        <v>Freight Wagon (L) BBAF Other</v>
      </c>
      <c r="D630" s="21" t="s">
        <v>4</v>
      </c>
      <c r="E630" s="21" t="s">
        <v>399</v>
      </c>
      <c r="F630" s="22" t="s">
        <v>413</v>
      </c>
      <c r="G630" s="21" t="s">
        <v>333</v>
      </c>
      <c r="H630" s="23"/>
      <c r="I630" s="24"/>
      <c r="J630" s="25" t="s">
        <v>31</v>
      </c>
      <c r="K630" s="26">
        <v>5</v>
      </c>
      <c r="L630" s="27" t="s">
        <v>812</v>
      </c>
      <c r="M630" s="25">
        <v>0.93799999999999994</v>
      </c>
      <c r="N630" s="43" t="s">
        <v>31</v>
      </c>
      <c r="O630" s="25">
        <f t="shared" si="70"/>
        <v>0.93799999999999994</v>
      </c>
      <c r="P630" s="25">
        <f t="shared" si="71"/>
        <v>0.93799999999999994</v>
      </c>
      <c r="Q630" s="28">
        <v>96.333333333333343</v>
      </c>
      <c r="R630" s="29">
        <v>4</v>
      </c>
      <c r="S630" s="18">
        <f t="shared" si="72"/>
        <v>24.083333333333336</v>
      </c>
      <c r="T630" s="28">
        <v>1.764</v>
      </c>
      <c r="U630" s="26" t="s">
        <v>31</v>
      </c>
      <c r="V630" s="26" t="s">
        <v>31</v>
      </c>
      <c r="W630" s="17" t="str">
        <f t="shared" si="73"/>
        <v>n/a</v>
      </c>
      <c r="X630" s="30" t="s">
        <v>31</v>
      </c>
      <c r="Y630" s="17" t="str">
        <f t="shared" si="74"/>
        <v>n/a</v>
      </c>
      <c r="Z630" s="17">
        <v>25</v>
      </c>
      <c r="AA630" s="17">
        <f t="shared" si="75"/>
        <v>25</v>
      </c>
      <c r="AB630" s="31" t="s">
        <v>401</v>
      </c>
    </row>
    <row r="631" spans="2:28" x14ac:dyDescent="0.3">
      <c r="B631" s="74" t="s">
        <v>843</v>
      </c>
      <c r="C631" s="20" t="str">
        <f t="shared" si="69"/>
        <v>Freight Wagon (L) BBAF Steel</v>
      </c>
      <c r="D631" s="21" t="s">
        <v>4</v>
      </c>
      <c r="E631" s="21" t="s">
        <v>399</v>
      </c>
      <c r="F631" s="22" t="s">
        <v>413</v>
      </c>
      <c r="G631" s="21" t="s">
        <v>342</v>
      </c>
      <c r="H631" s="23"/>
      <c r="I631" s="24"/>
      <c r="J631" s="25" t="s">
        <v>31</v>
      </c>
      <c r="K631" s="26">
        <v>5</v>
      </c>
      <c r="L631" s="27" t="s">
        <v>812</v>
      </c>
      <c r="M631" s="25">
        <v>0.93799999999999994</v>
      </c>
      <c r="N631" s="43" t="s">
        <v>31</v>
      </c>
      <c r="O631" s="25">
        <f t="shared" si="70"/>
        <v>0.93799999999999994</v>
      </c>
      <c r="P631" s="25">
        <f t="shared" si="71"/>
        <v>0.93799999999999994</v>
      </c>
      <c r="Q631" s="28">
        <v>86.541166087484143</v>
      </c>
      <c r="R631" s="29">
        <v>4</v>
      </c>
      <c r="S631" s="18">
        <f t="shared" si="72"/>
        <v>21.635291521871036</v>
      </c>
      <c r="T631" s="28">
        <v>1.764</v>
      </c>
      <c r="U631" s="26" t="s">
        <v>31</v>
      </c>
      <c r="V631" s="26" t="s">
        <v>31</v>
      </c>
      <c r="W631" s="17" t="str">
        <f t="shared" si="73"/>
        <v>n/a</v>
      </c>
      <c r="X631" s="30" t="s">
        <v>31</v>
      </c>
      <c r="Y631" s="17" t="str">
        <f t="shared" si="74"/>
        <v>n/a</v>
      </c>
      <c r="Z631" s="17">
        <v>25</v>
      </c>
      <c r="AA631" s="17">
        <f t="shared" si="75"/>
        <v>25</v>
      </c>
      <c r="AB631" s="31" t="s">
        <v>401</v>
      </c>
    </row>
    <row r="632" spans="2:28" x14ac:dyDescent="0.3">
      <c r="B632" s="74" t="s">
        <v>843</v>
      </c>
      <c r="C632" s="20" t="str">
        <f t="shared" si="69"/>
        <v>Freight Wagon (T) BBAF Steel</v>
      </c>
      <c r="D632" s="21" t="s">
        <v>4</v>
      </c>
      <c r="E632" s="21" t="s">
        <v>402</v>
      </c>
      <c r="F632" s="22" t="s">
        <v>413</v>
      </c>
      <c r="G632" s="21" t="s">
        <v>342</v>
      </c>
      <c r="H632" s="23"/>
      <c r="I632" s="24"/>
      <c r="J632" s="25" t="s">
        <v>31</v>
      </c>
      <c r="K632" s="26">
        <v>5</v>
      </c>
      <c r="L632" s="27" t="s">
        <v>812</v>
      </c>
      <c r="M632" s="25">
        <v>0.93799999999999994</v>
      </c>
      <c r="N632" s="43" t="s">
        <v>31</v>
      </c>
      <c r="O632" s="25">
        <f t="shared" si="70"/>
        <v>0.93799999999999994</v>
      </c>
      <c r="P632" s="25">
        <f t="shared" si="71"/>
        <v>0.93799999999999994</v>
      </c>
      <c r="Q632" s="28">
        <v>26.893975113012203</v>
      </c>
      <c r="R632" s="29">
        <v>4</v>
      </c>
      <c r="S632" s="18">
        <f t="shared" si="72"/>
        <v>6.7234937782530508</v>
      </c>
      <c r="T632" s="28">
        <v>1.764</v>
      </c>
      <c r="U632" s="26" t="s">
        <v>31</v>
      </c>
      <c r="V632" s="26" t="s">
        <v>31</v>
      </c>
      <c r="W632" s="17" t="str">
        <f t="shared" si="73"/>
        <v>n/a</v>
      </c>
      <c r="X632" s="30" t="s">
        <v>31</v>
      </c>
      <c r="Y632" s="17" t="str">
        <f t="shared" si="74"/>
        <v>n/a</v>
      </c>
      <c r="Z632" s="17">
        <v>25</v>
      </c>
      <c r="AA632" s="17">
        <f t="shared" si="75"/>
        <v>25</v>
      </c>
      <c r="AB632" s="31" t="s">
        <v>403</v>
      </c>
    </row>
    <row r="633" spans="2:28" x14ac:dyDescent="0.3">
      <c r="B633" s="74" t="s">
        <v>843</v>
      </c>
      <c r="C633" s="20" t="str">
        <f t="shared" si="69"/>
        <v>Freight Wagon (T) BBAS Enterprise</v>
      </c>
      <c r="D633" s="21" t="s">
        <v>4</v>
      </c>
      <c r="E633" s="21" t="s">
        <v>402</v>
      </c>
      <c r="F633" s="22" t="s">
        <v>414</v>
      </c>
      <c r="G633" s="21" t="s">
        <v>338</v>
      </c>
      <c r="H633" s="23"/>
      <c r="I633" s="24"/>
      <c r="J633" s="25" t="s">
        <v>31</v>
      </c>
      <c r="K633" s="26">
        <v>5</v>
      </c>
      <c r="L633" s="27" t="s">
        <v>812</v>
      </c>
      <c r="M633" s="25">
        <v>0.93799999999999994</v>
      </c>
      <c r="N633" s="43" t="s">
        <v>31</v>
      </c>
      <c r="O633" s="25">
        <f t="shared" si="70"/>
        <v>0.93799999999999994</v>
      </c>
      <c r="P633" s="25">
        <f t="shared" si="71"/>
        <v>0.93799999999999994</v>
      </c>
      <c r="Q633" s="28">
        <v>27</v>
      </c>
      <c r="R633" s="29">
        <v>4</v>
      </c>
      <c r="S633" s="18">
        <f t="shared" si="72"/>
        <v>6.75</v>
      </c>
      <c r="T633" s="28">
        <v>1.764</v>
      </c>
      <c r="U633" s="26" t="s">
        <v>31</v>
      </c>
      <c r="V633" s="26" t="s">
        <v>31</v>
      </c>
      <c r="W633" s="17" t="str">
        <f t="shared" si="73"/>
        <v>n/a</v>
      </c>
      <c r="X633" s="30" t="s">
        <v>31</v>
      </c>
      <c r="Y633" s="17" t="str">
        <f t="shared" si="74"/>
        <v>n/a</v>
      </c>
      <c r="Z633" s="17">
        <v>27</v>
      </c>
      <c r="AA633" s="17">
        <f t="shared" si="75"/>
        <v>27</v>
      </c>
      <c r="AB633" s="31" t="s">
        <v>403</v>
      </c>
    </row>
    <row r="634" spans="2:28" x14ac:dyDescent="0.3">
      <c r="B634" s="74" t="s">
        <v>843</v>
      </c>
      <c r="C634" s="20" t="str">
        <f t="shared" si="69"/>
        <v>Freight Wagon (L) BBAS Industrial Minerals</v>
      </c>
      <c r="D634" s="21" t="s">
        <v>4</v>
      </c>
      <c r="E634" s="21" t="s">
        <v>399</v>
      </c>
      <c r="F634" s="22" t="s">
        <v>414</v>
      </c>
      <c r="G634" s="21" t="s">
        <v>364</v>
      </c>
      <c r="H634" s="23"/>
      <c r="I634" s="24"/>
      <c r="J634" s="25" t="s">
        <v>31</v>
      </c>
      <c r="K634" s="26">
        <v>5</v>
      </c>
      <c r="L634" s="27" t="s">
        <v>812</v>
      </c>
      <c r="M634" s="25">
        <v>0.93799999999999994</v>
      </c>
      <c r="N634" s="43" t="s">
        <v>31</v>
      </c>
      <c r="O634" s="25">
        <f t="shared" si="70"/>
        <v>0.93799999999999994</v>
      </c>
      <c r="P634" s="25">
        <f t="shared" si="71"/>
        <v>0.93799999999999994</v>
      </c>
      <c r="Q634" s="28">
        <v>86.831460674157313</v>
      </c>
      <c r="R634" s="29">
        <v>4</v>
      </c>
      <c r="S634" s="18">
        <f t="shared" si="72"/>
        <v>21.707865168539328</v>
      </c>
      <c r="T634" s="28">
        <v>1.764</v>
      </c>
      <c r="U634" s="26" t="s">
        <v>31</v>
      </c>
      <c r="V634" s="26" t="s">
        <v>31</v>
      </c>
      <c r="W634" s="17" t="str">
        <f t="shared" si="73"/>
        <v>n/a</v>
      </c>
      <c r="X634" s="30" t="s">
        <v>31</v>
      </c>
      <c r="Y634" s="17" t="str">
        <f t="shared" si="74"/>
        <v>n/a</v>
      </c>
      <c r="Z634" s="17">
        <v>18</v>
      </c>
      <c r="AA634" s="17">
        <f t="shared" si="75"/>
        <v>18</v>
      </c>
      <c r="AB634" s="31" t="s">
        <v>401</v>
      </c>
    </row>
    <row r="635" spans="2:28" x14ac:dyDescent="0.3">
      <c r="B635" s="74" t="s">
        <v>843</v>
      </c>
      <c r="C635" s="20" t="str">
        <f t="shared" si="69"/>
        <v>Freight Wagon (T) BBAS Industrial Minerals</v>
      </c>
      <c r="D635" s="21" t="s">
        <v>4</v>
      </c>
      <c r="E635" s="21" t="s">
        <v>402</v>
      </c>
      <c r="F635" s="22" t="s">
        <v>414</v>
      </c>
      <c r="G635" s="21" t="s">
        <v>364</v>
      </c>
      <c r="H635" s="23"/>
      <c r="I635" s="24"/>
      <c r="J635" s="25" t="s">
        <v>31</v>
      </c>
      <c r="K635" s="26">
        <v>5</v>
      </c>
      <c r="L635" s="27" t="s">
        <v>812</v>
      </c>
      <c r="M635" s="25">
        <v>0.93799999999999994</v>
      </c>
      <c r="N635" s="43" t="s">
        <v>31</v>
      </c>
      <c r="O635" s="25">
        <f t="shared" si="70"/>
        <v>0.93799999999999994</v>
      </c>
      <c r="P635" s="25">
        <f t="shared" si="71"/>
        <v>0.93799999999999994</v>
      </c>
      <c r="Q635" s="28">
        <v>27</v>
      </c>
      <c r="R635" s="29">
        <v>4</v>
      </c>
      <c r="S635" s="18">
        <f t="shared" si="72"/>
        <v>6.75</v>
      </c>
      <c r="T635" s="28">
        <v>1.764</v>
      </c>
      <c r="U635" s="26" t="s">
        <v>31</v>
      </c>
      <c r="V635" s="26" t="s">
        <v>31</v>
      </c>
      <c r="W635" s="17" t="str">
        <f t="shared" si="73"/>
        <v>n/a</v>
      </c>
      <c r="X635" s="30" t="s">
        <v>31</v>
      </c>
      <c r="Y635" s="17" t="str">
        <f t="shared" si="74"/>
        <v>n/a</v>
      </c>
      <c r="Z635" s="17">
        <v>18</v>
      </c>
      <c r="AA635" s="17">
        <f t="shared" si="75"/>
        <v>18</v>
      </c>
      <c r="AB635" s="31" t="s">
        <v>403</v>
      </c>
    </row>
    <row r="636" spans="2:28" x14ac:dyDescent="0.3">
      <c r="B636" s="74" t="s">
        <v>843</v>
      </c>
      <c r="C636" s="20" t="str">
        <f t="shared" si="69"/>
        <v>Freight Wagon (L) BBAS Steel</v>
      </c>
      <c r="D636" s="21" t="s">
        <v>4</v>
      </c>
      <c r="E636" s="21" t="s">
        <v>399</v>
      </c>
      <c r="F636" s="22" t="s">
        <v>414</v>
      </c>
      <c r="G636" s="21" t="s">
        <v>342</v>
      </c>
      <c r="H636" s="23"/>
      <c r="I636" s="24"/>
      <c r="J636" s="25" t="s">
        <v>31</v>
      </c>
      <c r="K636" s="26">
        <v>5</v>
      </c>
      <c r="L636" s="27" t="s">
        <v>812</v>
      </c>
      <c r="M636" s="25">
        <v>0.93799999999999994</v>
      </c>
      <c r="N636" s="43" t="s">
        <v>31</v>
      </c>
      <c r="O636" s="25">
        <f t="shared" si="70"/>
        <v>0.93799999999999994</v>
      </c>
      <c r="P636" s="25">
        <f t="shared" si="71"/>
        <v>0.93799999999999994</v>
      </c>
      <c r="Q636" s="28">
        <v>85.461225580205294</v>
      </c>
      <c r="R636" s="29">
        <v>4</v>
      </c>
      <c r="S636" s="18">
        <f t="shared" si="72"/>
        <v>21.365306395051324</v>
      </c>
      <c r="T636" s="28">
        <v>1.764</v>
      </c>
      <c r="U636" s="26" t="s">
        <v>31</v>
      </c>
      <c r="V636" s="26" t="s">
        <v>31</v>
      </c>
      <c r="W636" s="17" t="str">
        <f t="shared" si="73"/>
        <v>n/a</v>
      </c>
      <c r="X636" s="30" t="s">
        <v>31</v>
      </c>
      <c r="Y636" s="17" t="str">
        <f t="shared" si="74"/>
        <v>n/a</v>
      </c>
      <c r="Z636" s="17">
        <v>25</v>
      </c>
      <c r="AA636" s="17">
        <f t="shared" si="75"/>
        <v>25</v>
      </c>
      <c r="AB636" s="31" t="s">
        <v>401</v>
      </c>
    </row>
    <row r="637" spans="2:28" x14ac:dyDescent="0.3">
      <c r="B637" s="74" t="s">
        <v>843</v>
      </c>
      <c r="C637" s="20" t="str">
        <f t="shared" si="69"/>
        <v>Freight Wagon (T) BBAS Steel</v>
      </c>
      <c r="D637" s="21" t="s">
        <v>4</v>
      </c>
      <c r="E637" s="21" t="s">
        <v>402</v>
      </c>
      <c r="F637" s="22" t="s">
        <v>414</v>
      </c>
      <c r="G637" s="21" t="s">
        <v>342</v>
      </c>
      <c r="H637" s="23"/>
      <c r="I637" s="24"/>
      <c r="J637" s="25" t="s">
        <v>31</v>
      </c>
      <c r="K637" s="26">
        <v>5</v>
      </c>
      <c r="L637" s="27" t="s">
        <v>812</v>
      </c>
      <c r="M637" s="25">
        <v>0.93799999999999994</v>
      </c>
      <c r="N637" s="43" t="s">
        <v>31</v>
      </c>
      <c r="O637" s="25">
        <f t="shared" si="70"/>
        <v>0.93799999999999994</v>
      </c>
      <c r="P637" s="25">
        <f t="shared" si="71"/>
        <v>0.93799999999999994</v>
      </c>
      <c r="Q637" s="28">
        <v>27</v>
      </c>
      <c r="R637" s="29">
        <v>4</v>
      </c>
      <c r="S637" s="18">
        <f t="shared" si="72"/>
        <v>6.75</v>
      </c>
      <c r="T637" s="28">
        <v>1.764</v>
      </c>
      <c r="U637" s="26" t="s">
        <v>31</v>
      </c>
      <c r="V637" s="26" t="s">
        <v>31</v>
      </c>
      <c r="W637" s="17" t="str">
        <f t="shared" si="73"/>
        <v>n/a</v>
      </c>
      <c r="X637" s="30" t="s">
        <v>31</v>
      </c>
      <c r="Y637" s="17" t="str">
        <f t="shared" si="74"/>
        <v>n/a</v>
      </c>
      <c r="Z637" s="17">
        <v>25</v>
      </c>
      <c r="AA637" s="17">
        <f t="shared" si="75"/>
        <v>25</v>
      </c>
      <c r="AB637" s="31" t="s">
        <v>403</v>
      </c>
    </row>
    <row r="638" spans="2:28" x14ac:dyDescent="0.3">
      <c r="B638" s="74" t="s">
        <v>843</v>
      </c>
      <c r="C638" s="20" t="str">
        <f t="shared" si="69"/>
        <v>Freight Wagon (L) BBAT Industrial Minerals</v>
      </c>
      <c r="D638" s="21" t="s">
        <v>4</v>
      </c>
      <c r="E638" s="21" t="s">
        <v>399</v>
      </c>
      <c r="F638" s="22" t="s">
        <v>415</v>
      </c>
      <c r="G638" s="21" t="s">
        <v>364</v>
      </c>
      <c r="H638" s="23"/>
      <c r="I638" s="24"/>
      <c r="J638" s="25" t="s">
        <v>31</v>
      </c>
      <c r="K638" s="26">
        <v>4</v>
      </c>
      <c r="L638" s="27" t="s">
        <v>810</v>
      </c>
      <c r="M638" s="25">
        <v>0.97799999999999998</v>
      </c>
      <c r="N638" s="43" t="s">
        <v>31</v>
      </c>
      <c r="O638" s="25">
        <f t="shared" si="70"/>
        <v>0.97799999999999998</v>
      </c>
      <c r="P638" s="25">
        <f t="shared" si="71"/>
        <v>0.97799999999999998</v>
      </c>
      <c r="Q638" s="28">
        <v>91.084870848708491</v>
      </c>
      <c r="R638" s="29">
        <v>4</v>
      </c>
      <c r="S638" s="18">
        <f t="shared" si="72"/>
        <v>22.771217712177123</v>
      </c>
      <c r="T638" s="28">
        <v>2.0619999999999998</v>
      </c>
      <c r="U638" s="26" t="s">
        <v>31</v>
      </c>
      <c r="V638" s="26" t="s">
        <v>31</v>
      </c>
      <c r="W638" s="17" t="str">
        <f t="shared" si="73"/>
        <v>n/a</v>
      </c>
      <c r="X638" s="30" t="s">
        <v>31</v>
      </c>
      <c r="Y638" s="17" t="str">
        <f t="shared" si="74"/>
        <v>n/a</v>
      </c>
      <c r="Z638" s="17">
        <v>18</v>
      </c>
      <c r="AA638" s="17">
        <f t="shared" si="75"/>
        <v>18</v>
      </c>
      <c r="AB638" s="31" t="s">
        <v>406</v>
      </c>
    </row>
    <row r="639" spans="2:28" x14ac:dyDescent="0.3">
      <c r="B639" s="74" t="s">
        <v>843</v>
      </c>
      <c r="C639" s="20" t="str">
        <f t="shared" si="69"/>
        <v>Freight Wagon (T) BBAT Industrial Minerals</v>
      </c>
      <c r="D639" s="21" t="s">
        <v>4</v>
      </c>
      <c r="E639" s="21" t="s">
        <v>402</v>
      </c>
      <c r="F639" s="22" t="s">
        <v>415</v>
      </c>
      <c r="G639" s="21" t="s">
        <v>364</v>
      </c>
      <c r="H639" s="23"/>
      <c r="I639" s="24"/>
      <c r="J639" s="25" t="s">
        <v>31</v>
      </c>
      <c r="K639" s="26">
        <v>4</v>
      </c>
      <c r="L639" s="27" t="s">
        <v>810</v>
      </c>
      <c r="M639" s="25">
        <v>0.97799999999999998</v>
      </c>
      <c r="N639" s="43" t="s">
        <v>31</v>
      </c>
      <c r="O639" s="25">
        <f t="shared" si="70"/>
        <v>0.97799999999999998</v>
      </c>
      <c r="P639" s="25">
        <f t="shared" si="71"/>
        <v>0.97799999999999998</v>
      </c>
      <c r="Q639" s="28">
        <v>26</v>
      </c>
      <c r="R639" s="29">
        <v>4</v>
      </c>
      <c r="S639" s="18">
        <f t="shared" si="72"/>
        <v>6.5</v>
      </c>
      <c r="T639" s="28">
        <v>2.0619999999999998</v>
      </c>
      <c r="U639" s="26" t="s">
        <v>31</v>
      </c>
      <c r="V639" s="26" t="s">
        <v>31</v>
      </c>
      <c r="W639" s="17" t="str">
        <f t="shared" si="73"/>
        <v>n/a</v>
      </c>
      <c r="X639" s="30" t="s">
        <v>31</v>
      </c>
      <c r="Y639" s="17" t="str">
        <f t="shared" si="74"/>
        <v>n/a</v>
      </c>
      <c r="Z639" s="17">
        <v>18</v>
      </c>
      <c r="AA639" s="17">
        <f t="shared" si="75"/>
        <v>18</v>
      </c>
      <c r="AB639" s="31" t="s">
        <v>407</v>
      </c>
    </row>
    <row r="640" spans="2:28" x14ac:dyDescent="0.3">
      <c r="B640" s="74" t="s">
        <v>843</v>
      </c>
      <c r="C640" s="20" t="str">
        <f t="shared" si="69"/>
        <v>Freight Wagon (L) BBAT Steel</v>
      </c>
      <c r="D640" s="21" t="s">
        <v>4</v>
      </c>
      <c r="E640" s="21" t="s">
        <v>399</v>
      </c>
      <c r="F640" s="22" t="s">
        <v>415</v>
      </c>
      <c r="G640" s="21" t="s">
        <v>342</v>
      </c>
      <c r="H640" s="23"/>
      <c r="I640" s="24"/>
      <c r="J640" s="25" t="s">
        <v>31</v>
      </c>
      <c r="K640" s="26">
        <v>4</v>
      </c>
      <c r="L640" s="27" t="s">
        <v>810</v>
      </c>
      <c r="M640" s="25">
        <v>0.97799999999999998</v>
      </c>
      <c r="N640" s="43" t="s">
        <v>31</v>
      </c>
      <c r="O640" s="25">
        <f t="shared" si="70"/>
        <v>0.97799999999999998</v>
      </c>
      <c r="P640" s="25">
        <f t="shared" si="71"/>
        <v>0.97799999999999998</v>
      </c>
      <c r="Q640" s="28">
        <v>84.836901329386862</v>
      </c>
      <c r="R640" s="29">
        <v>4</v>
      </c>
      <c r="S640" s="18">
        <f t="shared" si="72"/>
        <v>21.209225332346715</v>
      </c>
      <c r="T640" s="28">
        <v>2.0619999999999998</v>
      </c>
      <c r="U640" s="26" t="s">
        <v>31</v>
      </c>
      <c r="V640" s="26" t="s">
        <v>31</v>
      </c>
      <c r="W640" s="17" t="str">
        <f t="shared" si="73"/>
        <v>n/a</v>
      </c>
      <c r="X640" s="30" t="s">
        <v>31</v>
      </c>
      <c r="Y640" s="17" t="str">
        <f t="shared" si="74"/>
        <v>n/a</v>
      </c>
      <c r="Z640" s="17">
        <v>25</v>
      </c>
      <c r="AA640" s="17">
        <f t="shared" si="75"/>
        <v>25</v>
      </c>
      <c r="AB640" s="31" t="s">
        <v>406</v>
      </c>
    </row>
    <row r="641" spans="2:28" x14ac:dyDescent="0.3">
      <c r="B641" s="74" t="s">
        <v>843</v>
      </c>
      <c r="C641" s="20" t="str">
        <f t="shared" si="69"/>
        <v>Freight Wagon (T) BBAT Steel</v>
      </c>
      <c r="D641" s="21" t="s">
        <v>4</v>
      </c>
      <c r="E641" s="21" t="s">
        <v>402</v>
      </c>
      <c r="F641" s="22" t="s">
        <v>415</v>
      </c>
      <c r="G641" s="21" t="s">
        <v>342</v>
      </c>
      <c r="H641" s="23"/>
      <c r="I641" s="24"/>
      <c r="J641" s="25" t="s">
        <v>31</v>
      </c>
      <c r="K641" s="26">
        <v>4</v>
      </c>
      <c r="L641" s="27" t="s">
        <v>810</v>
      </c>
      <c r="M641" s="25">
        <v>0.97799999999999998</v>
      </c>
      <c r="N641" s="43" t="s">
        <v>31</v>
      </c>
      <c r="O641" s="25">
        <f t="shared" si="70"/>
        <v>0.97799999999999998</v>
      </c>
      <c r="P641" s="25">
        <f t="shared" si="71"/>
        <v>0.97799999999999998</v>
      </c>
      <c r="Q641" s="28">
        <v>26</v>
      </c>
      <c r="R641" s="29">
        <v>4</v>
      </c>
      <c r="S641" s="18">
        <f t="shared" si="72"/>
        <v>6.5</v>
      </c>
      <c r="T641" s="28">
        <v>2.0619999999999998</v>
      </c>
      <c r="U641" s="26" t="s">
        <v>31</v>
      </c>
      <c r="V641" s="26" t="s">
        <v>31</v>
      </c>
      <c r="W641" s="17" t="str">
        <f t="shared" si="73"/>
        <v>n/a</v>
      </c>
      <c r="X641" s="30" t="s">
        <v>31</v>
      </c>
      <c r="Y641" s="17" t="str">
        <f t="shared" si="74"/>
        <v>n/a</v>
      </c>
      <c r="Z641" s="17">
        <v>25</v>
      </c>
      <c r="AA641" s="17">
        <f t="shared" si="75"/>
        <v>25</v>
      </c>
      <c r="AB641" s="31" t="s">
        <v>407</v>
      </c>
    </row>
    <row r="642" spans="2:28" x14ac:dyDescent="0.3">
      <c r="B642" s="74" t="s">
        <v>843</v>
      </c>
      <c r="C642" s="20" t="str">
        <f t="shared" si="69"/>
        <v>Freight Wagon (T) BCAA Enterprise</v>
      </c>
      <c r="D642" s="21" t="s">
        <v>4</v>
      </c>
      <c r="E642" s="21" t="s">
        <v>402</v>
      </c>
      <c r="F642" s="22" t="s">
        <v>416</v>
      </c>
      <c r="G642" s="21" t="s">
        <v>338</v>
      </c>
      <c r="H642" s="23"/>
      <c r="I642" s="24"/>
      <c r="J642" s="25" t="s">
        <v>31</v>
      </c>
      <c r="K642" s="26">
        <v>5</v>
      </c>
      <c r="L642" s="27" t="s">
        <v>812</v>
      </c>
      <c r="M642" s="25">
        <v>0.93799999999999994</v>
      </c>
      <c r="N642" s="43" t="s">
        <v>31</v>
      </c>
      <c r="O642" s="25">
        <f t="shared" si="70"/>
        <v>0.93799999999999994</v>
      </c>
      <c r="P642" s="25">
        <f t="shared" si="71"/>
        <v>0.93799999999999994</v>
      </c>
      <c r="Q642" s="28">
        <v>30</v>
      </c>
      <c r="R642" s="29">
        <v>4</v>
      </c>
      <c r="S642" s="18">
        <f t="shared" si="72"/>
        <v>7.5</v>
      </c>
      <c r="T642" s="28">
        <v>1.764</v>
      </c>
      <c r="U642" s="26" t="s">
        <v>31</v>
      </c>
      <c r="V642" s="26" t="s">
        <v>31</v>
      </c>
      <c r="W642" s="17" t="str">
        <f t="shared" si="73"/>
        <v>n/a</v>
      </c>
      <c r="X642" s="30" t="s">
        <v>31</v>
      </c>
      <c r="Y642" s="17" t="str">
        <f t="shared" si="74"/>
        <v>n/a</v>
      </c>
      <c r="Z642" s="17">
        <v>27</v>
      </c>
      <c r="AA642" s="17">
        <f t="shared" si="75"/>
        <v>27</v>
      </c>
      <c r="AB642" s="31" t="s">
        <v>403</v>
      </c>
    </row>
    <row r="643" spans="2:28" x14ac:dyDescent="0.3">
      <c r="B643" s="74" t="s">
        <v>843</v>
      </c>
      <c r="C643" s="20" t="str">
        <f t="shared" si="69"/>
        <v>Freight Wagon (T) BCAA Other</v>
      </c>
      <c r="D643" s="21" t="s">
        <v>4</v>
      </c>
      <c r="E643" s="21" t="s">
        <v>402</v>
      </c>
      <c r="F643" s="22" t="s">
        <v>416</v>
      </c>
      <c r="G643" s="21" t="s">
        <v>333</v>
      </c>
      <c r="H643" s="23"/>
      <c r="I643" s="24"/>
      <c r="J643" s="25" t="s">
        <v>31</v>
      </c>
      <c r="K643" s="26">
        <v>5</v>
      </c>
      <c r="L643" s="27" t="s">
        <v>812</v>
      </c>
      <c r="M643" s="25">
        <v>0.93799999999999994</v>
      </c>
      <c r="N643" s="43" t="s">
        <v>31</v>
      </c>
      <c r="O643" s="25">
        <f t="shared" si="70"/>
        <v>0.93799999999999994</v>
      </c>
      <c r="P643" s="25">
        <f t="shared" si="71"/>
        <v>0.93799999999999994</v>
      </c>
      <c r="Q643" s="28">
        <v>30</v>
      </c>
      <c r="R643" s="29">
        <v>4</v>
      </c>
      <c r="S643" s="18">
        <f t="shared" si="72"/>
        <v>7.5</v>
      </c>
      <c r="T643" s="28">
        <v>1.764</v>
      </c>
      <c r="U643" s="26" t="s">
        <v>31</v>
      </c>
      <c r="V643" s="26" t="s">
        <v>31</v>
      </c>
      <c r="W643" s="17" t="str">
        <f t="shared" si="73"/>
        <v>n/a</v>
      </c>
      <c r="X643" s="30" t="s">
        <v>31</v>
      </c>
      <c r="Y643" s="17" t="str">
        <f t="shared" si="74"/>
        <v>n/a</v>
      </c>
      <c r="Z643" s="17">
        <v>25</v>
      </c>
      <c r="AA643" s="17">
        <f t="shared" si="75"/>
        <v>25</v>
      </c>
      <c r="AB643" s="31" t="s">
        <v>403</v>
      </c>
    </row>
    <row r="644" spans="2:28" x14ac:dyDescent="0.3">
      <c r="B644" s="74" t="s">
        <v>843</v>
      </c>
      <c r="C644" s="20" t="str">
        <f t="shared" si="69"/>
        <v>Freight Wagon (L) BCAA Steel</v>
      </c>
      <c r="D644" s="21" t="s">
        <v>4</v>
      </c>
      <c r="E644" s="21" t="s">
        <v>399</v>
      </c>
      <c r="F644" s="22" t="s">
        <v>416</v>
      </c>
      <c r="G644" s="21" t="s">
        <v>342</v>
      </c>
      <c r="H644" s="23"/>
      <c r="I644" s="24"/>
      <c r="J644" s="25" t="s">
        <v>31</v>
      </c>
      <c r="K644" s="26">
        <v>5</v>
      </c>
      <c r="L644" s="27" t="s">
        <v>812</v>
      </c>
      <c r="M644" s="25">
        <v>0.93799999999999994</v>
      </c>
      <c r="N644" s="43" t="s">
        <v>31</v>
      </c>
      <c r="O644" s="25">
        <f t="shared" si="70"/>
        <v>0.93799999999999994</v>
      </c>
      <c r="P644" s="25">
        <f t="shared" si="71"/>
        <v>0.93799999999999994</v>
      </c>
      <c r="Q644" s="28">
        <v>90.213470120052619</v>
      </c>
      <c r="R644" s="29">
        <v>4</v>
      </c>
      <c r="S644" s="18">
        <f t="shared" si="72"/>
        <v>22.553367530013155</v>
      </c>
      <c r="T644" s="28">
        <v>1.764</v>
      </c>
      <c r="U644" s="26" t="s">
        <v>31</v>
      </c>
      <c r="V644" s="26" t="s">
        <v>31</v>
      </c>
      <c r="W644" s="17" t="str">
        <f t="shared" si="73"/>
        <v>n/a</v>
      </c>
      <c r="X644" s="30" t="s">
        <v>31</v>
      </c>
      <c r="Y644" s="17" t="str">
        <f t="shared" si="74"/>
        <v>n/a</v>
      </c>
      <c r="Z644" s="17">
        <v>25</v>
      </c>
      <c r="AA644" s="17">
        <f t="shared" si="75"/>
        <v>25</v>
      </c>
      <c r="AB644" s="31" t="s">
        <v>401</v>
      </c>
    </row>
    <row r="645" spans="2:28" x14ac:dyDescent="0.3">
      <c r="B645" s="74" t="s">
        <v>843</v>
      </c>
      <c r="C645" s="20" t="str">
        <f t="shared" si="69"/>
        <v>Freight Wagon (T) BCAA Steel</v>
      </c>
      <c r="D645" s="21" t="s">
        <v>4</v>
      </c>
      <c r="E645" s="21" t="s">
        <v>402</v>
      </c>
      <c r="F645" s="22" t="s">
        <v>416</v>
      </c>
      <c r="G645" s="21" t="s">
        <v>342</v>
      </c>
      <c r="H645" s="23"/>
      <c r="I645" s="24"/>
      <c r="J645" s="25" t="s">
        <v>31</v>
      </c>
      <c r="K645" s="26">
        <v>5</v>
      </c>
      <c r="L645" s="27" t="s">
        <v>812</v>
      </c>
      <c r="M645" s="25">
        <v>0.93799999999999994</v>
      </c>
      <c r="N645" s="43" t="s">
        <v>31</v>
      </c>
      <c r="O645" s="25">
        <f t="shared" si="70"/>
        <v>0.93799999999999994</v>
      </c>
      <c r="P645" s="25">
        <f t="shared" si="71"/>
        <v>0.93799999999999994</v>
      </c>
      <c r="Q645" s="28">
        <v>30</v>
      </c>
      <c r="R645" s="29">
        <v>4</v>
      </c>
      <c r="S645" s="18">
        <f t="shared" si="72"/>
        <v>7.5</v>
      </c>
      <c r="T645" s="28">
        <v>1.764</v>
      </c>
      <c r="U645" s="26" t="s">
        <v>31</v>
      </c>
      <c r="V645" s="26" t="s">
        <v>31</v>
      </c>
      <c r="W645" s="17" t="str">
        <f t="shared" si="73"/>
        <v>n/a</v>
      </c>
      <c r="X645" s="30" t="s">
        <v>31</v>
      </c>
      <c r="Y645" s="17" t="str">
        <f t="shared" si="74"/>
        <v>n/a</v>
      </c>
      <c r="Z645" s="17">
        <v>25</v>
      </c>
      <c r="AA645" s="17">
        <f t="shared" si="75"/>
        <v>25</v>
      </c>
      <c r="AB645" s="31" t="s">
        <v>403</v>
      </c>
    </row>
    <row r="646" spans="2:28" x14ac:dyDescent="0.3">
      <c r="B646" s="74" t="s">
        <v>843</v>
      </c>
      <c r="C646" s="20" t="str">
        <f t="shared" si="69"/>
        <v>Freight Wagon (L) BDAR Enterprise</v>
      </c>
      <c r="D646" s="21" t="s">
        <v>4</v>
      </c>
      <c r="E646" s="21" t="s">
        <v>399</v>
      </c>
      <c r="F646" s="22" t="s">
        <v>417</v>
      </c>
      <c r="G646" s="21" t="s">
        <v>338</v>
      </c>
      <c r="H646" s="23"/>
      <c r="I646" s="24"/>
      <c r="J646" s="25" t="s">
        <v>31</v>
      </c>
      <c r="K646" s="26">
        <v>5</v>
      </c>
      <c r="L646" s="27" t="s">
        <v>812</v>
      </c>
      <c r="M646" s="25">
        <v>0.93799999999999994</v>
      </c>
      <c r="N646" s="43" t="s">
        <v>31</v>
      </c>
      <c r="O646" s="25">
        <f t="shared" si="70"/>
        <v>0.93799999999999994</v>
      </c>
      <c r="P646" s="25">
        <f t="shared" si="71"/>
        <v>0.93799999999999994</v>
      </c>
      <c r="Q646" s="28">
        <v>65.678160919540218</v>
      </c>
      <c r="R646" s="29">
        <v>4</v>
      </c>
      <c r="S646" s="18">
        <f t="shared" si="72"/>
        <v>16.419540229885055</v>
      </c>
      <c r="T646" s="28">
        <v>1.3440000000000001</v>
      </c>
      <c r="U646" s="26" t="s">
        <v>31</v>
      </c>
      <c r="V646" s="26" t="s">
        <v>31</v>
      </c>
      <c r="W646" s="17" t="str">
        <f t="shared" si="73"/>
        <v>n/a</v>
      </c>
      <c r="X646" s="30" t="s">
        <v>31</v>
      </c>
      <c r="Y646" s="17" t="str">
        <f t="shared" si="74"/>
        <v>n/a</v>
      </c>
      <c r="Z646" s="17">
        <v>27</v>
      </c>
      <c r="AA646" s="17">
        <f t="shared" si="75"/>
        <v>27</v>
      </c>
      <c r="AB646" s="31" t="s">
        <v>401</v>
      </c>
    </row>
    <row r="647" spans="2:28" x14ac:dyDescent="0.3">
      <c r="B647" s="74" t="s">
        <v>843</v>
      </c>
      <c r="C647" s="20" t="str">
        <f t="shared" si="69"/>
        <v>Freight Wagon (T) BDAR Enterprise</v>
      </c>
      <c r="D647" s="21" t="s">
        <v>4</v>
      </c>
      <c r="E647" s="21" t="s">
        <v>402</v>
      </c>
      <c r="F647" s="22" t="s">
        <v>417</v>
      </c>
      <c r="G647" s="21" t="s">
        <v>338</v>
      </c>
      <c r="H647" s="23"/>
      <c r="I647" s="24"/>
      <c r="J647" s="25" t="s">
        <v>31</v>
      </c>
      <c r="K647" s="26">
        <v>5</v>
      </c>
      <c r="L647" s="27" t="s">
        <v>812</v>
      </c>
      <c r="M647" s="25">
        <v>0.93799999999999994</v>
      </c>
      <c r="N647" s="43" t="s">
        <v>31</v>
      </c>
      <c r="O647" s="25">
        <f t="shared" si="70"/>
        <v>0.93799999999999994</v>
      </c>
      <c r="P647" s="25">
        <f t="shared" si="71"/>
        <v>0.93799999999999994</v>
      </c>
      <c r="Q647" s="28">
        <v>22.890518596123623</v>
      </c>
      <c r="R647" s="29">
        <v>4</v>
      </c>
      <c r="S647" s="18">
        <f t="shared" si="72"/>
        <v>5.7226296490309059</v>
      </c>
      <c r="T647" s="28">
        <v>1.3440000000000001</v>
      </c>
      <c r="U647" s="26" t="s">
        <v>31</v>
      </c>
      <c r="V647" s="26" t="s">
        <v>31</v>
      </c>
      <c r="W647" s="17" t="str">
        <f t="shared" si="73"/>
        <v>n/a</v>
      </c>
      <c r="X647" s="30" t="s">
        <v>31</v>
      </c>
      <c r="Y647" s="17" t="str">
        <f t="shared" si="74"/>
        <v>n/a</v>
      </c>
      <c r="Z647" s="17">
        <v>27</v>
      </c>
      <c r="AA647" s="17">
        <f t="shared" si="75"/>
        <v>27</v>
      </c>
      <c r="AB647" s="31" t="s">
        <v>403</v>
      </c>
    </row>
    <row r="648" spans="2:28" x14ac:dyDescent="0.3">
      <c r="B648" s="74" t="s">
        <v>843</v>
      </c>
      <c r="C648" s="20" t="str">
        <f t="shared" si="69"/>
        <v>Freight Wagon (L) BDAR Industrial Minerals</v>
      </c>
      <c r="D648" s="21" t="s">
        <v>4</v>
      </c>
      <c r="E648" s="21" t="s">
        <v>399</v>
      </c>
      <c r="F648" s="22" t="s">
        <v>417</v>
      </c>
      <c r="G648" s="21" t="s">
        <v>364</v>
      </c>
      <c r="H648" s="23"/>
      <c r="I648" s="24"/>
      <c r="J648" s="25" t="s">
        <v>31</v>
      </c>
      <c r="K648" s="26">
        <v>5</v>
      </c>
      <c r="L648" s="27" t="s">
        <v>812</v>
      </c>
      <c r="M648" s="25">
        <v>0.93799999999999994</v>
      </c>
      <c r="N648" s="43" t="s">
        <v>31</v>
      </c>
      <c r="O648" s="25">
        <f t="shared" si="70"/>
        <v>0.93799999999999994</v>
      </c>
      <c r="P648" s="25">
        <f t="shared" si="71"/>
        <v>0.93799999999999994</v>
      </c>
      <c r="Q648" s="28">
        <v>61.053844768593557</v>
      </c>
      <c r="R648" s="29">
        <v>4</v>
      </c>
      <c r="S648" s="18">
        <f t="shared" si="72"/>
        <v>15.263461192148389</v>
      </c>
      <c r="T648" s="28">
        <v>1.3440000000000001</v>
      </c>
      <c r="U648" s="26" t="s">
        <v>31</v>
      </c>
      <c r="V648" s="26" t="s">
        <v>31</v>
      </c>
      <c r="W648" s="17" t="str">
        <f t="shared" si="73"/>
        <v>n/a</v>
      </c>
      <c r="X648" s="30" t="s">
        <v>31</v>
      </c>
      <c r="Y648" s="17" t="str">
        <f t="shared" si="74"/>
        <v>n/a</v>
      </c>
      <c r="Z648" s="17">
        <v>18</v>
      </c>
      <c r="AA648" s="17">
        <f t="shared" si="75"/>
        <v>18</v>
      </c>
      <c r="AB648" s="31" t="s">
        <v>401</v>
      </c>
    </row>
    <row r="649" spans="2:28" x14ac:dyDescent="0.3">
      <c r="B649" s="74" t="s">
        <v>843</v>
      </c>
      <c r="C649" s="20" t="str">
        <f t="shared" si="69"/>
        <v>Freight Wagon (T) BDAR Industrial Minerals</v>
      </c>
      <c r="D649" s="21" t="s">
        <v>4</v>
      </c>
      <c r="E649" s="21" t="s">
        <v>402</v>
      </c>
      <c r="F649" s="22" t="s">
        <v>417</v>
      </c>
      <c r="G649" s="21" t="s">
        <v>364</v>
      </c>
      <c r="H649" s="23"/>
      <c r="I649" s="24"/>
      <c r="J649" s="25" t="s">
        <v>31</v>
      </c>
      <c r="K649" s="26">
        <v>5</v>
      </c>
      <c r="L649" s="27" t="s">
        <v>812</v>
      </c>
      <c r="M649" s="25">
        <v>0.93799999999999994</v>
      </c>
      <c r="N649" s="43" t="s">
        <v>31</v>
      </c>
      <c r="O649" s="25">
        <f t="shared" si="70"/>
        <v>0.93799999999999994</v>
      </c>
      <c r="P649" s="25">
        <f t="shared" si="71"/>
        <v>0.93799999999999994</v>
      </c>
      <c r="Q649" s="28">
        <v>22.975397580535546</v>
      </c>
      <c r="R649" s="29">
        <v>4</v>
      </c>
      <c r="S649" s="18">
        <f t="shared" si="72"/>
        <v>5.7438493951338865</v>
      </c>
      <c r="T649" s="28">
        <v>1.3440000000000001</v>
      </c>
      <c r="U649" s="26" t="s">
        <v>31</v>
      </c>
      <c r="V649" s="26" t="s">
        <v>31</v>
      </c>
      <c r="W649" s="17" t="str">
        <f t="shared" si="73"/>
        <v>n/a</v>
      </c>
      <c r="X649" s="30" t="s">
        <v>31</v>
      </c>
      <c r="Y649" s="17" t="str">
        <f t="shared" si="74"/>
        <v>n/a</v>
      </c>
      <c r="Z649" s="17">
        <v>18</v>
      </c>
      <c r="AA649" s="17">
        <f t="shared" si="75"/>
        <v>18</v>
      </c>
      <c r="AB649" s="31" t="s">
        <v>403</v>
      </c>
    </row>
    <row r="650" spans="2:28" x14ac:dyDescent="0.3">
      <c r="B650" s="74" t="s">
        <v>843</v>
      </c>
      <c r="C650" s="20" t="str">
        <f t="shared" si="69"/>
        <v>Freight Wagon (L) BDAR Other</v>
      </c>
      <c r="D650" s="21" t="s">
        <v>4</v>
      </c>
      <c r="E650" s="21" t="s">
        <v>399</v>
      </c>
      <c r="F650" s="22" t="s">
        <v>417</v>
      </c>
      <c r="G650" s="21" t="s">
        <v>333</v>
      </c>
      <c r="H650" s="23"/>
      <c r="I650" s="24"/>
      <c r="J650" s="25" t="s">
        <v>31</v>
      </c>
      <c r="K650" s="26">
        <v>5</v>
      </c>
      <c r="L650" s="27" t="s">
        <v>812</v>
      </c>
      <c r="M650" s="25">
        <v>0.93799999999999994</v>
      </c>
      <c r="N650" s="43" t="s">
        <v>31</v>
      </c>
      <c r="O650" s="25">
        <f t="shared" si="70"/>
        <v>0.93799999999999994</v>
      </c>
      <c r="P650" s="25">
        <f t="shared" si="71"/>
        <v>0.93799999999999994</v>
      </c>
      <c r="Q650" s="28">
        <v>66.717579250720462</v>
      </c>
      <c r="R650" s="29">
        <v>4</v>
      </c>
      <c r="S650" s="18">
        <f t="shared" si="72"/>
        <v>16.679394812680115</v>
      </c>
      <c r="T650" s="28">
        <v>1.3440000000000001</v>
      </c>
      <c r="U650" s="26" t="s">
        <v>31</v>
      </c>
      <c r="V650" s="26" t="s">
        <v>31</v>
      </c>
      <c r="W650" s="17" t="str">
        <f t="shared" si="73"/>
        <v>n/a</v>
      </c>
      <c r="X650" s="30" t="s">
        <v>31</v>
      </c>
      <c r="Y650" s="17" t="str">
        <f t="shared" si="74"/>
        <v>n/a</v>
      </c>
      <c r="Z650" s="17">
        <v>25</v>
      </c>
      <c r="AA650" s="17">
        <f t="shared" si="75"/>
        <v>25</v>
      </c>
      <c r="AB650" s="31" t="s">
        <v>401</v>
      </c>
    </row>
    <row r="651" spans="2:28" x14ac:dyDescent="0.3">
      <c r="B651" s="74" t="s">
        <v>843</v>
      </c>
      <c r="C651" s="20" t="str">
        <f t="shared" si="69"/>
        <v>Freight Wagon (T) BDAR Other</v>
      </c>
      <c r="D651" s="21" t="s">
        <v>4</v>
      </c>
      <c r="E651" s="21" t="s">
        <v>402</v>
      </c>
      <c r="F651" s="22" t="s">
        <v>417</v>
      </c>
      <c r="G651" s="21" t="s">
        <v>333</v>
      </c>
      <c r="H651" s="23"/>
      <c r="I651" s="24"/>
      <c r="J651" s="25" t="s">
        <v>31</v>
      </c>
      <c r="K651" s="26">
        <v>5</v>
      </c>
      <c r="L651" s="27" t="s">
        <v>812</v>
      </c>
      <c r="M651" s="25">
        <v>0.93799999999999994</v>
      </c>
      <c r="N651" s="43" t="s">
        <v>31</v>
      </c>
      <c r="O651" s="25">
        <f t="shared" si="70"/>
        <v>0.93799999999999994</v>
      </c>
      <c r="P651" s="25">
        <f t="shared" si="71"/>
        <v>0.93799999999999994</v>
      </c>
      <c r="Q651" s="28">
        <v>22.790960451977401</v>
      </c>
      <c r="R651" s="29">
        <v>4</v>
      </c>
      <c r="S651" s="18">
        <f t="shared" si="72"/>
        <v>5.6977401129943503</v>
      </c>
      <c r="T651" s="28">
        <v>1.3440000000000001</v>
      </c>
      <c r="U651" s="26" t="s">
        <v>31</v>
      </c>
      <c r="V651" s="26" t="s">
        <v>31</v>
      </c>
      <c r="W651" s="17" t="str">
        <f t="shared" si="73"/>
        <v>n/a</v>
      </c>
      <c r="X651" s="30" t="s">
        <v>31</v>
      </c>
      <c r="Y651" s="17" t="str">
        <f t="shared" si="74"/>
        <v>n/a</v>
      </c>
      <c r="Z651" s="17">
        <v>25</v>
      </c>
      <c r="AA651" s="17">
        <f t="shared" si="75"/>
        <v>25</v>
      </c>
      <c r="AB651" s="31" t="s">
        <v>403</v>
      </c>
    </row>
    <row r="652" spans="2:28" x14ac:dyDescent="0.3">
      <c r="B652" s="74" t="s">
        <v>843</v>
      </c>
      <c r="C652" s="20" t="str">
        <f t="shared" si="69"/>
        <v>Freight Wagon (L) BDAR Steel</v>
      </c>
      <c r="D652" s="21" t="s">
        <v>4</v>
      </c>
      <c r="E652" s="21" t="s">
        <v>399</v>
      </c>
      <c r="F652" s="22" t="s">
        <v>417</v>
      </c>
      <c r="G652" s="21" t="s">
        <v>342</v>
      </c>
      <c r="H652" s="23"/>
      <c r="I652" s="24"/>
      <c r="J652" s="25" t="s">
        <v>31</v>
      </c>
      <c r="K652" s="26">
        <v>5</v>
      </c>
      <c r="L652" s="27" t="s">
        <v>812</v>
      </c>
      <c r="M652" s="25">
        <v>0.93799999999999994</v>
      </c>
      <c r="N652" s="43" t="s">
        <v>31</v>
      </c>
      <c r="O652" s="25">
        <f t="shared" si="70"/>
        <v>0.93799999999999994</v>
      </c>
      <c r="P652" s="25">
        <f t="shared" si="71"/>
        <v>0.93799999999999994</v>
      </c>
      <c r="Q652" s="28">
        <v>56.587004175867136</v>
      </c>
      <c r="R652" s="29">
        <v>4</v>
      </c>
      <c r="S652" s="18">
        <f t="shared" si="72"/>
        <v>14.146751043966784</v>
      </c>
      <c r="T652" s="28">
        <v>1.3440000000000001</v>
      </c>
      <c r="U652" s="26" t="s">
        <v>31</v>
      </c>
      <c r="V652" s="26" t="s">
        <v>31</v>
      </c>
      <c r="W652" s="17" t="str">
        <f t="shared" si="73"/>
        <v>n/a</v>
      </c>
      <c r="X652" s="30" t="s">
        <v>31</v>
      </c>
      <c r="Y652" s="17" t="str">
        <f t="shared" si="74"/>
        <v>n/a</v>
      </c>
      <c r="Z652" s="17">
        <v>25</v>
      </c>
      <c r="AA652" s="17">
        <f t="shared" si="75"/>
        <v>25</v>
      </c>
      <c r="AB652" s="31" t="s">
        <v>401</v>
      </c>
    </row>
    <row r="653" spans="2:28" x14ac:dyDescent="0.3">
      <c r="B653" s="74" t="s">
        <v>843</v>
      </c>
      <c r="C653" s="20" t="str">
        <f t="shared" si="69"/>
        <v>Freight Wagon (T) BDAR Steel</v>
      </c>
      <c r="D653" s="21" t="s">
        <v>4</v>
      </c>
      <c r="E653" s="21" t="s">
        <v>402</v>
      </c>
      <c r="F653" s="22" t="s">
        <v>417</v>
      </c>
      <c r="G653" s="21" t="s">
        <v>342</v>
      </c>
      <c r="H653" s="23"/>
      <c r="I653" s="24"/>
      <c r="J653" s="25" t="s">
        <v>31</v>
      </c>
      <c r="K653" s="26">
        <v>5</v>
      </c>
      <c r="L653" s="27" t="s">
        <v>812</v>
      </c>
      <c r="M653" s="25">
        <v>0.93799999999999994</v>
      </c>
      <c r="N653" s="43" t="s">
        <v>31</v>
      </c>
      <c r="O653" s="25">
        <f t="shared" si="70"/>
        <v>0.93799999999999994</v>
      </c>
      <c r="P653" s="25">
        <f t="shared" si="71"/>
        <v>0.93799999999999994</v>
      </c>
      <c r="Q653" s="28">
        <v>22.861323832595339</v>
      </c>
      <c r="R653" s="29">
        <v>4</v>
      </c>
      <c r="S653" s="18">
        <f t="shared" si="72"/>
        <v>5.7153309581488347</v>
      </c>
      <c r="T653" s="28">
        <v>1.3440000000000001</v>
      </c>
      <c r="U653" s="26" t="s">
        <v>31</v>
      </c>
      <c r="V653" s="26" t="s">
        <v>31</v>
      </c>
      <c r="W653" s="17" t="str">
        <f t="shared" si="73"/>
        <v>n/a</v>
      </c>
      <c r="X653" s="30" t="s">
        <v>31</v>
      </c>
      <c r="Y653" s="17" t="str">
        <f t="shared" si="74"/>
        <v>n/a</v>
      </c>
      <c r="Z653" s="17">
        <v>25</v>
      </c>
      <c r="AA653" s="17">
        <f t="shared" si="75"/>
        <v>25</v>
      </c>
      <c r="AB653" s="31" t="s">
        <v>403</v>
      </c>
    </row>
    <row r="654" spans="2:28" x14ac:dyDescent="0.3">
      <c r="B654" s="74" t="s">
        <v>843</v>
      </c>
      <c r="C654" s="20" t="str">
        <f t="shared" si="69"/>
        <v>Freight Wagon (L) BEAA Enterprise</v>
      </c>
      <c r="D654" s="21" t="s">
        <v>4</v>
      </c>
      <c r="E654" s="21" t="s">
        <v>399</v>
      </c>
      <c r="F654" s="22" t="s">
        <v>418</v>
      </c>
      <c r="G654" s="21" t="s">
        <v>338</v>
      </c>
      <c r="H654" s="23"/>
      <c r="I654" s="24"/>
      <c r="J654" s="25" t="s">
        <v>31</v>
      </c>
      <c r="K654" s="26">
        <v>5</v>
      </c>
      <c r="L654" s="27" t="s">
        <v>812</v>
      </c>
      <c r="M654" s="25">
        <v>0.93799999999999994</v>
      </c>
      <c r="N654" s="43" t="s">
        <v>31</v>
      </c>
      <c r="O654" s="25">
        <f t="shared" si="70"/>
        <v>0.93799999999999994</v>
      </c>
      <c r="P654" s="25">
        <f t="shared" si="71"/>
        <v>0.93799999999999994</v>
      </c>
      <c r="Q654" s="28">
        <v>68.799746514575403</v>
      </c>
      <c r="R654" s="29">
        <v>4</v>
      </c>
      <c r="S654" s="18">
        <f t="shared" si="72"/>
        <v>17.199936628643851</v>
      </c>
      <c r="T654" s="28">
        <v>1.3440000000000001</v>
      </c>
      <c r="U654" s="26" t="s">
        <v>31</v>
      </c>
      <c r="V654" s="26" t="s">
        <v>31</v>
      </c>
      <c r="W654" s="17" t="str">
        <f t="shared" si="73"/>
        <v>n/a</v>
      </c>
      <c r="X654" s="30" t="s">
        <v>31</v>
      </c>
      <c r="Y654" s="17" t="str">
        <f t="shared" si="74"/>
        <v>n/a</v>
      </c>
      <c r="Z654" s="17">
        <v>27</v>
      </c>
      <c r="AA654" s="17">
        <f t="shared" si="75"/>
        <v>27</v>
      </c>
      <c r="AB654" s="31" t="s">
        <v>401</v>
      </c>
    </row>
    <row r="655" spans="2:28" x14ac:dyDescent="0.3">
      <c r="B655" s="74" t="s">
        <v>843</v>
      </c>
      <c r="C655" s="20" t="str">
        <f t="shared" si="69"/>
        <v>Freight Wagon (T) BEAA Enterprise</v>
      </c>
      <c r="D655" s="21" t="s">
        <v>4</v>
      </c>
      <c r="E655" s="21" t="s">
        <v>402</v>
      </c>
      <c r="F655" s="22" t="s">
        <v>418</v>
      </c>
      <c r="G655" s="21" t="s">
        <v>338</v>
      </c>
      <c r="H655" s="23"/>
      <c r="I655" s="24"/>
      <c r="J655" s="25" t="s">
        <v>31</v>
      </c>
      <c r="K655" s="26">
        <v>5</v>
      </c>
      <c r="L655" s="27" t="s">
        <v>812</v>
      </c>
      <c r="M655" s="25">
        <v>0.93799999999999994</v>
      </c>
      <c r="N655" s="43" t="s">
        <v>31</v>
      </c>
      <c r="O655" s="25">
        <f t="shared" si="70"/>
        <v>0.93799999999999994</v>
      </c>
      <c r="P655" s="25">
        <f t="shared" si="71"/>
        <v>0.93799999999999994</v>
      </c>
      <c r="Q655" s="28">
        <v>23</v>
      </c>
      <c r="R655" s="29">
        <v>4</v>
      </c>
      <c r="S655" s="18">
        <f t="shared" si="72"/>
        <v>5.75</v>
      </c>
      <c r="T655" s="28">
        <v>1.3440000000000001</v>
      </c>
      <c r="U655" s="26" t="s">
        <v>31</v>
      </c>
      <c r="V655" s="26" t="s">
        <v>31</v>
      </c>
      <c r="W655" s="17" t="str">
        <f t="shared" si="73"/>
        <v>n/a</v>
      </c>
      <c r="X655" s="30" t="s">
        <v>31</v>
      </c>
      <c r="Y655" s="17" t="str">
        <f t="shared" si="74"/>
        <v>n/a</v>
      </c>
      <c r="Z655" s="17">
        <v>27</v>
      </c>
      <c r="AA655" s="17">
        <f t="shared" si="75"/>
        <v>27</v>
      </c>
      <c r="AB655" s="31" t="s">
        <v>403</v>
      </c>
    </row>
    <row r="656" spans="2:28" x14ac:dyDescent="0.3">
      <c r="B656" s="74" t="s">
        <v>843</v>
      </c>
      <c r="C656" s="20" t="str">
        <f t="shared" si="69"/>
        <v>Freight Wagon (L) BEAA Industrial Minerals</v>
      </c>
      <c r="D656" s="21" t="s">
        <v>4</v>
      </c>
      <c r="E656" s="21" t="s">
        <v>399</v>
      </c>
      <c r="F656" s="22" t="s">
        <v>418</v>
      </c>
      <c r="G656" s="21" t="s">
        <v>364</v>
      </c>
      <c r="H656" s="23"/>
      <c r="I656" s="24"/>
      <c r="J656" s="25" t="s">
        <v>31</v>
      </c>
      <c r="K656" s="26">
        <v>5</v>
      </c>
      <c r="L656" s="27" t="s">
        <v>812</v>
      </c>
      <c r="M656" s="25">
        <v>0.93799999999999994</v>
      </c>
      <c r="N656" s="43" t="s">
        <v>31</v>
      </c>
      <c r="O656" s="25">
        <f t="shared" si="70"/>
        <v>0.93799999999999994</v>
      </c>
      <c r="P656" s="25">
        <f t="shared" si="71"/>
        <v>0.93799999999999994</v>
      </c>
      <c r="Q656" s="28">
        <v>63.381502890173415</v>
      </c>
      <c r="R656" s="29">
        <v>4</v>
      </c>
      <c r="S656" s="18">
        <f t="shared" si="72"/>
        <v>15.845375722543354</v>
      </c>
      <c r="T656" s="28">
        <v>1.3440000000000001</v>
      </c>
      <c r="U656" s="26" t="s">
        <v>31</v>
      </c>
      <c r="V656" s="26" t="s">
        <v>31</v>
      </c>
      <c r="W656" s="17" t="str">
        <f t="shared" si="73"/>
        <v>n/a</v>
      </c>
      <c r="X656" s="30" t="s">
        <v>31</v>
      </c>
      <c r="Y656" s="17" t="str">
        <f t="shared" si="74"/>
        <v>n/a</v>
      </c>
      <c r="Z656" s="17">
        <v>18</v>
      </c>
      <c r="AA656" s="17">
        <f t="shared" si="75"/>
        <v>18</v>
      </c>
      <c r="AB656" s="31" t="s">
        <v>401</v>
      </c>
    </row>
    <row r="657" spans="2:28" x14ac:dyDescent="0.3">
      <c r="B657" s="74" t="s">
        <v>843</v>
      </c>
      <c r="C657" s="20" t="str">
        <f t="shared" ref="C657:C720" si="76">D657&amp;" "&amp;E657&amp;" "&amp;F657&amp;IF(D657="Freight"," "&amp;G657,"")</f>
        <v>Freight Wagon (T) BEAA Industrial Minerals</v>
      </c>
      <c r="D657" s="21" t="s">
        <v>4</v>
      </c>
      <c r="E657" s="21" t="s">
        <v>402</v>
      </c>
      <c r="F657" s="22" t="s">
        <v>418</v>
      </c>
      <c r="G657" s="21" t="s">
        <v>364</v>
      </c>
      <c r="H657" s="23"/>
      <c r="I657" s="24"/>
      <c r="J657" s="25" t="s">
        <v>31</v>
      </c>
      <c r="K657" s="26">
        <v>5</v>
      </c>
      <c r="L657" s="27" t="s">
        <v>812</v>
      </c>
      <c r="M657" s="25">
        <v>0.93799999999999994</v>
      </c>
      <c r="N657" s="43" t="s">
        <v>31</v>
      </c>
      <c r="O657" s="25">
        <f t="shared" si="70"/>
        <v>0.93799999999999994</v>
      </c>
      <c r="P657" s="25">
        <f t="shared" si="71"/>
        <v>0.93799999999999994</v>
      </c>
      <c r="Q657" s="28">
        <v>22.990874448455674</v>
      </c>
      <c r="R657" s="29">
        <v>4</v>
      </c>
      <c r="S657" s="18">
        <f t="shared" si="72"/>
        <v>5.7477186121139185</v>
      </c>
      <c r="T657" s="28">
        <v>1.3440000000000001</v>
      </c>
      <c r="U657" s="26" t="s">
        <v>31</v>
      </c>
      <c r="V657" s="26" t="s">
        <v>31</v>
      </c>
      <c r="W657" s="17" t="str">
        <f t="shared" si="73"/>
        <v>n/a</v>
      </c>
      <c r="X657" s="30" t="s">
        <v>31</v>
      </c>
      <c r="Y657" s="17" t="str">
        <f t="shared" si="74"/>
        <v>n/a</v>
      </c>
      <c r="Z657" s="17">
        <v>18</v>
      </c>
      <c r="AA657" s="17">
        <f t="shared" si="75"/>
        <v>18</v>
      </c>
      <c r="AB657" s="31" t="s">
        <v>403</v>
      </c>
    </row>
    <row r="658" spans="2:28" x14ac:dyDescent="0.3">
      <c r="B658" s="74" t="s">
        <v>843</v>
      </c>
      <c r="C658" s="20" t="str">
        <f t="shared" si="76"/>
        <v>Freight Wagon (L) BEAA Other</v>
      </c>
      <c r="D658" s="21" t="s">
        <v>4</v>
      </c>
      <c r="E658" s="21" t="s">
        <v>399</v>
      </c>
      <c r="F658" s="22" t="s">
        <v>418</v>
      </c>
      <c r="G658" s="21" t="s">
        <v>333</v>
      </c>
      <c r="H658" s="23"/>
      <c r="I658" s="24"/>
      <c r="J658" s="25" t="s">
        <v>31</v>
      </c>
      <c r="K658" s="26">
        <v>5</v>
      </c>
      <c r="L658" s="27" t="s">
        <v>812</v>
      </c>
      <c r="M658" s="25">
        <v>0.93799999999999994</v>
      </c>
      <c r="N658" s="43" t="s">
        <v>31</v>
      </c>
      <c r="O658" s="25">
        <f t="shared" si="70"/>
        <v>0.93799999999999994</v>
      </c>
      <c r="P658" s="25">
        <f t="shared" si="71"/>
        <v>0.93799999999999994</v>
      </c>
      <c r="Q658" s="28">
        <v>72.685106382978731</v>
      </c>
      <c r="R658" s="29">
        <v>4</v>
      </c>
      <c r="S658" s="18">
        <f t="shared" si="72"/>
        <v>18.171276595744683</v>
      </c>
      <c r="T658" s="28">
        <v>1.3440000000000001</v>
      </c>
      <c r="U658" s="26" t="s">
        <v>31</v>
      </c>
      <c r="V658" s="26" t="s">
        <v>31</v>
      </c>
      <c r="W658" s="17" t="str">
        <f t="shared" si="73"/>
        <v>n/a</v>
      </c>
      <c r="X658" s="30" t="s">
        <v>31</v>
      </c>
      <c r="Y658" s="17" t="str">
        <f t="shared" si="74"/>
        <v>n/a</v>
      </c>
      <c r="Z658" s="17">
        <v>25</v>
      </c>
      <c r="AA658" s="17">
        <f t="shared" si="75"/>
        <v>25</v>
      </c>
      <c r="AB658" s="31" t="s">
        <v>401</v>
      </c>
    </row>
    <row r="659" spans="2:28" x14ac:dyDescent="0.3">
      <c r="B659" s="74" t="s">
        <v>843</v>
      </c>
      <c r="C659" s="20" t="str">
        <f t="shared" si="76"/>
        <v>Freight Wagon (T) BEAA Other</v>
      </c>
      <c r="D659" s="21" t="s">
        <v>4</v>
      </c>
      <c r="E659" s="21" t="s">
        <v>402</v>
      </c>
      <c r="F659" s="22" t="s">
        <v>418</v>
      </c>
      <c r="G659" s="21" t="s">
        <v>333</v>
      </c>
      <c r="H659" s="23"/>
      <c r="I659" s="24"/>
      <c r="J659" s="25" t="s">
        <v>31</v>
      </c>
      <c r="K659" s="26">
        <v>5</v>
      </c>
      <c r="L659" s="27" t="s">
        <v>812</v>
      </c>
      <c r="M659" s="25">
        <v>0.93799999999999994</v>
      </c>
      <c r="N659" s="43" t="s">
        <v>31</v>
      </c>
      <c r="O659" s="25">
        <f t="shared" si="70"/>
        <v>0.93799999999999994</v>
      </c>
      <c r="P659" s="25">
        <f t="shared" si="71"/>
        <v>0.93799999999999994</v>
      </c>
      <c r="Q659" s="28">
        <v>23</v>
      </c>
      <c r="R659" s="29">
        <v>4</v>
      </c>
      <c r="S659" s="18">
        <f t="shared" si="72"/>
        <v>5.75</v>
      </c>
      <c r="T659" s="28">
        <v>1.3440000000000001</v>
      </c>
      <c r="U659" s="26" t="s">
        <v>31</v>
      </c>
      <c r="V659" s="26" t="s">
        <v>31</v>
      </c>
      <c r="W659" s="17" t="str">
        <f t="shared" si="73"/>
        <v>n/a</v>
      </c>
      <c r="X659" s="30" t="s">
        <v>31</v>
      </c>
      <c r="Y659" s="17" t="str">
        <f t="shared" si="74"/>
        <v>n/a</v>
      </c>
      <c r="Z659" s="17">
        <v>25</v>
      </c>
      <c r="AA659" s="17">
        <f t="shared" si="75"/>
        <v>25</v>
      </c>
      <c r="AB659" s="31" t="s">
        <v>403</v>
      </c>
    </row>
    <row r="660" spans="2:28" x14ac:dyDescent="0.3">
      <c r="B660" s="74" t="s">
        <v>843</v>
      </c>
      <c r="C660" s="20" t="str">
        <f t="shared" si="76"/>
        <v>Freight Wagon (L) BEAA Steel</v>
      </c>
      <c r="D660" s="21" t="s">
        <v>4</v>
      </c>
      <c r="E660" s="21" t="s">
        <v>399</v>
      </c>
      <c r="F660" s="22" t="s">
        <v>418</v>
      </c>
      <c r="G660" s="21" t="s">
        <v>342</v>
      </c>
      <c r="H660" s="23"/>
      <c r="I660" s="24"/>
      <c r="J660" s="25" t="s">
        <v>31</v>
      </c>
      <c r="K660" s="26">
        <v>5</v>
      </c>
      <c r="L660" s="27" t="s">
        <v>812</v>
      </c>
      <c r="M660" s="25">
        <v>0.93799999999999994</v>
      </c>
      <c r="N660" s="43" t="s">
        <v>31</v>
      </c>
      <c r="O660" s="25">
        <f t="shared" si="70"/>
        <v>0.93799999999999994</v>
      </c>
      <c r="P660" s="25">
        <f t="shared" si="71"/>
        <v>0.93799999999999994</v>
      </c>
      <c r="Q660" s="28">
        <v>58.53407351786359</v>
      </c>
      <c r="R660" s="29">
        <v>4</v>
      </c>
      <c r="S660" s="18">
        <f t="shared" si="72"/>
        <v>14.633518379465897</v>
      </c>
      <c r="T660" s="28">
        <v>1.3440000000000001</v>
      </c>
      <c r="U660" s="26" t="s">
        <v>31</v>
      </c>
      <c r="V660" s="26" t="s">
        <v>31</v>
      </c>
      <c r="W660" s="17" t="str">
        <f t="shared" si="73"/>
        <v>n/a</v>
      </c>
      <c r="X660" s="30" t="s">
        <v>31</v>
      </c>
      <c r="Y660" s="17" t="str">
        <f t="shared" si="74"/>
        <v>n/a</v>
      </c>
      <c r="Z660" s="17">
        <v>25</v>
      </c>
      <c r="AA660" s="17">
        <f t="shared" si="75"/>
        <v>25</v>
      </c>
      <c r="AB660" s="31" t="s">
        <v>401</v>
      </c>
    </row>
    <row r="661" spans="2:28" x14ac:dyDescent="0.3">
      <c r="B661" s="74" t="s">
        <v>843</v>
      </c>
      <c r="C661" s="20" t="str">
        <f t="shared" si="76"/>
        <v>Freight Wagon (T) BEAA Steel</v>
      </c>
      <c r="D661" s="21" t="s">
        <v>4</v>
      </c>
      <c r="E661" s="21" t="s">
        <v>402</v>
      </c>
      <c r="F661" s="22" t="s">
        <v>418</v>
      </c>
      <c r="G661" s="21" t="s">
        <v>342</v>
      </c>
      <c r="H661" s="23"/>
      <c r="I661" s="24"/>
      <c r="J661" s="25" t="s">
        <v>31</v>
      </c>
      <c r="K661" s="26">
        <v>5</v>
      </c>
      <c r="L661" s="27" t="s">
        <v>812</v>
      </c>
      <c r="M661" s="25">
        <v>0.93799999999999994</v>
      </c>
      <c r="N661" s="43" t="s">
        <v>31</v>
      </c>
      <c r="O661" s="25">
        <f t="shared" si="70"/>
        <v>0.93799999999999994</v>
      </c>
      <c r="P661" s="25">
        <f t="shared" si="71"/>
        <v>0.93799999999999994</v>
      </c>
      <c r="Q661" s="28">
        <v>22.981043847995547</v>
      </c>
      <c r="R661" s="29">
        <v>4</v>
      </c>
      <c r="S661" s="18">
        <f t="shared" si="72"/>
        <v>5.7452609619988868</v>
      </c>
      <c r="T661" s="28">
        <v>1.3440000000000001</v>
      </c>
      <c r="U661" s="26" t="s">
        <v>31</v>
      </c>
      <c r="V661" s="26" t="s">
        <v>31</v>
      </c>
      <c r="W661" s="17" t="str">
        <f t="shared" si="73"/>
        <v>n/a</v>
      </c>
      <c r="X661" s="30" t="s">
        <v>31</v>
      </c>
      <c r="Y661" s="17" t="str">
        <f t="shared" si="74"/>
        <v>n/a</v>
      </c>
      <c r="Z661" s="17">
        <v>25</v>
      </c>
      <c r="AA661" s="17">
        <f t="shared" si="75"/>
        <v>25</v>
      </c>
      <c r="AB661" s="31" t="s">
        <v>403</v>
      </c>
    </row>
    <row r="662" spans="2:28" x14ac:dyDescent="0.3">
      <c r="B662" s="74" t="s">
        <v>843</v>
      </c>
      <c r="C662" s="20" t="str">
        <f t="shared" si="76"/>
        <v>Freight Wagon (L) BFAP Enterprise</v>
      </c>
      <c r="D662" s="21" t="s">
        <v>4</v>
      </c>
      <c r="E662" s="21" t="s">
        <v>399</v>
      </c>
      <c r="F662" s="22" t="s">
        <v>419</v>
      </c>
      <c r="G662" s="21" t="s">
        <v>338</v>
      </c>
      <c r="H662" s="23"/>
      <c r="I662" s="24"/>
      <c r="J662" s="25" t="s">
        <v>31</v>
      </c>
      <c r="K662" s="26">
        <v>5</v>
      </c>
      <c r="L662" s="27" t="s">
        <v>812</v>
      </c>
      <c r="M662" s="25">
        <v>0.93799999999999994</v>
      </c>
      <c r="N662" s="43" t="s">
        <v>31</v>
      </c>
      <c r="O662" s="25">
        <f t="shared" si="70"/>
        <v>0.93799999999999994</v>
      </c>
      <c r="P662" s="25">
        <f t="shared" si="71"/>
        <v>0.93799999999999994</v>
      </c>
      <c r="Q662" s="28">
        <v>57</v>
      </c>
      <c r="R662" s="29">
        <v>4</v>
      </c>
      <c r="S662" s="18">
        <f t="shared" si="72"/>
        <v>14.25</v>
      </c>
      <c r="T662" s="28">
        <v>1.3440000000000001</v>
      </c>
      <c r="U662" s="26" t="s">
        <v>31</v>
      </c>
      <c r="V662" s="26" t="s">
        <v>31</v>
      </c>
      <c r="W662" s="17" t="str">
        <f t="shared" si="73"/>
        <v>n/a</v>
      </c>
      <c r="X662" s="30" t="s">
        <v>31</v>
      </c>
      <c r="Y662" s="17" t="str">
        <f t="shared" si="74"/>
        <v>n/a</v>
      </c>
      <c r="Z662" s="17">
        <v>27</v>
      </c>
      <c r="AA662" s="17">
        <f t="shared" si="75"/>
        <v>27</v>
      </c>
      <c r="AB662" s="31" t="s">
        <v>401</v>
      </c>
    </row>
    <row r="663" spans="2:28" x14ac:dyDescent="0.3">
      <c r="B663" s="74" t="s">
        <v>843</v>
      </c>
      <c r="C663" s="20" t="str">
        <f t="shared" si="76"/>
        <v>Freight Wagon (T) BFAP Enterprise</v>
      </c>
      <c r="D663" s="21" t="s">
        <v>4</v>
      </c>
      <c r="E663" s="21" t="s">
        <v>402</v>
      </c>
      <c r="F663" s="22" t="s">
        <v>419</v>
      </c>
      <c r="G663" s="21" t="s">
        <v>338</v>
      </c>
      <c r="H663" s="23"/>
      <c r="I663" s="24"/>
      <c r="J663" s="25" t="s">
        <v>31</v>
      </c>
      <c r="K663" s="26">
        <v>5</v>
      </c>
      <c r="L663" s="27" t="s">
        <v>812</v>
      </c>
      <c r="M663" s="25">
        <v>0.93799999999999994</v>
      </c>
      <c r="N663" s="43" t="s">
        <v>31</v>
      </c>
      <c r="O663" s="25">
        <f t="shared" si="70"/>
        <v>0.93799999999999994</v>
      </c>
      <c r="P663" s="25">
        <f t="shared" si="71"/>
        <v>0.93799999999999994</v>
      </c>
      <c r="Q663" s="28">
        <v>24</v>
      </c>
      <c r="R663" s="29">
        <v>4</v>
      </c>
      <c r="S663" s="18">
        <f t="shared" si="72"/>
        <v>6</v>
      </c>
      <c r="T663" s="28">
        <v>1.3440000000000001</v>
      </c>
      <c r="U663" s="26" t="s">
        <v>31</v>
      </c>
      <c r="V663" s="26" t="s">
        <v>31</v>
      </c>
      <c r="W663" s="17" t="str">
        <f t="shared" si="73"/>
        <v>n/a</v>
      </c>
      <c r="X663" s="30" t="s">
        <v>31</v>
      </c>
      <c r="Y663" s="17" t="str">
        <f t="shared" si="74"/>
        <v>n/a</v>
      </c>
      <c r="Z663" s="17">
        <v>27</v>
      </c>
      <c r="AA663" s="17">
        <f t="shared" si="75"/>
        <v>27</v>
      </c>
      <c r="AB663" s="31" t="s">
        <v>403</v>
      </c>
    </row>
    <row r="664" spans="2:28" x14ac:dyDescent="0.3">
      <c r="B664" s="74" t="s">
        <v>843</v>
      </c>
      <c r="C664" s="20" t="str">
        <f t="shared" si="76"/>
        <v>Freight Wagon (L) BFAP Steel</v>
      </c>
      <c r="D664" s="21" t="s">
        <v>4</v>
      </c>
      <c r="E664" s="21" t="s">
        <v>399</v>
      </c>
      <c r="F664" s="22" t="s">
        <v>419</v>
      </c>
      <c r="G664" s="21" t="s">
        <v>342</v>
      </c>
      <c r="H664" s="23"/>
      <c r="I664" s="24"/>
      <c r="J664" s="25" t="s">
        <v>31</v>
      </c>
      <c r="K664" s="26">
        <v>5</v>
      </c>
      <c r="L664" s="27" t="s">
        <v>812</v>
      </c>
      <c r="M664" s="25">
        <v>0.93799999999999994</v>
      </c>
      <c r="N664" s="43" t="s">
        <v>31</v>
      </c>
      <c r="O664" s="25">
        <f t="shared" si="70"/>
        <v>0.93799999999999994</v>
      </c>
      <c r="P664" s="25">
        <f t="shared" si="71"/>
        <v>0.93799999999999994</v>
      </c>
      <c r="Q664" s="28">
        <v>53.440526446486217</v>
      </c>
      <c r="R664" s="29">
        <v>4</v>
      </c>
      <c r="S664" s="18">
        <f t="shared" si="72"/>
        <v>13.360131611621554</v>
      </c>
      <c r="T664" s="28">
        <v>1.3440000000000001</v>
      </c>
      <c r="U664" s="26" t="s">
        <v>31</v>
      </c>
      <c r="V664" s="26" t="s">
        <v>31</v>
      </c>
      <c r="W664" s="17" t="str">
        <f t="shared" si="73"/>
        <v>n/a</v>
      </c>
      <c r="X664" s="30" t="s">
        <v>31</v>
      </c>
      <c r="Y664" s="17" t="str">
        <f t="shared" si="74"/>
        <v>n/a</v>
      </c>
      <c r="Z664" s="17">
        <v>25</v>
      </c>
      <c r="AA664" s="17">
        <f t="shared" si="75"/>
        <v>25</v>
      </c>
      <c r="AB664" s="31" t="s">
        <v>401</v>
      </c>
    </row>
    <row r="665" spans="2:28" x14ac:dyDescent="0.3">
      <c r="B665" s="74" t="s">
        <v>843</v>
      </c>
      <c r="C665" s="20" t="str">
        <f t="shared" si="76"/>
        <v>Freight Wagon (T) BFAP Steel</v>
      </c>
      <c r="D665" s="21" t="s">
        <v>4</v>
      </c>
      <c r="E665" s="21" t="s">
        <v>402</v>
      </c>
      <c r="F665" s="22" t="s">
        <v>419</v>
      </c>
      <c r="G665" s="21" t="s">
        <v>342</v>
      </c>
      <c r="H665" s="23"/>
      <c r="I665" s="24"/>
      <c r="J665" s="25" t="s">
        <v>31</v>
      </c>
      <c r="K665" s="26">
        <v>5</v>
      </c>
      <c r="L665" s="27" t="s">
        <v>812</v>
      </c>
      <c r="M665" s="25">
        <v>0.93799999999999994</v>
      </c>
      <c r="N665" s="43" t="s">
        <v>31</v>
      </c>
      <c r="O665" s="25">
        <f t="shared" si="70"/>
        <v>0.93799999999999994</v>
      </c>
      <c r="P665" s="25">
        <f t="shared" si="71"/>
        <v>0.93799999999999994</v>
      </c>
      <c r="Q665" s="28">
        <v>24</v>
      </c>
      <c r="R665" s="29">
        <v>4</v>
      </c>
      <c r="S665" s="18">
        <f t="shared" si="72"/>
        <v>6</v>
      </c>
      <c r="T665" s="28">
        <v>1.3440000000000001</v>
      </c>
      <c r="U665" s="26" t="s">
        <v>31</v>
      </c>
      <c r="V665" s="26" t="s">
        <v>31</v>
      </c>
      <c r="W665" s="17" t="str">
        <f t="shared" si="73"/>
        <v>n/a</v>
      </c>
      <c r="X665" s="30" t="s">
        <v>31</v>
      </c>
      <c r="Y665" s="17" t="str">
        <f t="shared" si="74"/>
        <v>n/a</v>
      </c>
      <c r="Z665" s="17">
        <v>25</v>
      </c>
      <c r="AA665" s="17">
        <f t="shared" si="75"/>
        <v>25</v>
      </c>
      <c r="AB665" s="31" t="s">
        <v>403</v>
      </c>
    </row>
    <row r="666" spans="2:28" x14ac:dyDescent="0.3">
      <c r="B666" s="74" t="s">
        <v>843</v>
      </c>
      <c r="C666" s="20" t="str">
        <f t="shared" si="76"/>
        <v>Freight Wagon (L) BFAS Enterprise</v>
      </c>
      <c r="D666" s="21" t="s">
        <v>4</v>
      </c>
      <c r="E666" s="21" t="s">
        <v>399</v>
      </c>
      <c r="F666" s="22" t="s">
        <v>420</v>
      </c>
      <c r="G666" s="21" t="s">
        <v>338</v>
      </c>
      <c r="H666" s="23"/>
      <c r="I666" s="24"/>
      <c r="J666" s="25" t="s">
        <v>31</v>
      </c>
      <c r="K666" s="26">
        <v>5</v>
      </c>
      <c r="L666" s="27" t="s">
        <v>812</v>
      </c>
      <c r="M666" s="25">
        <v>0.93799999999999994</v>
      </c>
      <c r="N666" s="43" t="s">
        <v>31</v>
      </c>
      <c r="O666" s="25">
        <f t="shared" si="70"/>
        <v>0.93799999999999994</v>
      </c>
      <c r="P666" s="25">
        <f t="shared" si="71"/>
        <v>0.93799999999999994</v>
      </c>
      <c r="Q666" s="28">
        <v>55</v>
      </c>
      <c r="R666" s="29">
        <v>4</v>
      </c>
      <c r="S666" s="18">
        <f t="shared" si="72"/>
        <v>13.75</v>
      </c>
      <c r="T666" s="28">
        <v>1.3440000000000001</v>
      </c>
      <c r="U666" s="26" t="s">
        <v>31</v>
      </c>
      <c r="V666" s="26" t="s">
        <v>31</v>
      </c>
      <c r="W666" s="17" t="str">
        <f t="shared" si="73"/>
        <v>n/a</v>
      </c>
      <c r="X666" s="30" t="s">
        <v>31</v>
      </c>
      <c r="Y666" s="17" t="str">
        <f t="shared" si="74"/>
        <v>n/a</v>
      </c>
      <c r="Z666" s="17">
        <v>27</v>
      </c>
      <c r="AA666" s="17">
        <f t="shared" si="75"/>
        <v>27</v>
      </c>
      <c r="AB666" s="31" t="s">
        <v>401</v>
      </c>
    </row>
    <row r="667" spans="2:28" x14ac:dyDescent="0.3">
      <c r="B667" s="74" t="s">
        <v>843</v>
      </c>
      <c r="C667" s="20" t="str">
        <f t="shared" si="76"/>
        <v>Freight Wagon (T) BFAS Industrial Minerals</v>
      </c>
      <c r="D667" s="21" t="s">
        <v>4</v>
      </c>
      <c r="E667" s="21" t="s">
        <v>402</v>
      </c>
      <c r="F667" s="22" t="s">
        <v>420</v>
      </c>
      <c r="G667" s="21" t="s">
        <v>364</v>
      </c>
      <c r="H667" s="23"/>
      <c r="I667" s="24"/>
      <c r="J667" s="25" t="s">
        <v>31</v>
      </c>
      <c r="K667" s="26">
        <v>5</v>
      </c>
      <c r="L667" s="27" t="s">
        <v>812</v>
      </c>
      <c r="M667" s="25">
        <v>0.93799999999999994</v>
      </c>
      <c r="N667" s="43" t="s">
        <v>31</v>
      </c>
      <c r="O667" s="25">
        <f t="shared" si="70"/>
        <v>0.93799999999999994</v>
      </c>
      <c r="P667" s="25">
        <f t="shared" si="71"/>
        <v>0.93799999999999994</v>
      </c>
      <c r="Q667" s="28">
        <v>23</v>
      </c>
      <c r="R667" s="29">
        <v>4</v>
      </c>
      <c r="S667" s="18">
        <f t="shared" si="72"/>
        <v>5.75</v>
      </c>
      <c r="T667" s="28">
        <v>1.3440000000000001</v>
      </c>
      <c r="U667" s="26" t="s">
        <v>31</v>
      </c>
      <c r="V667" s="26" t="s">
        <v>31</v>
      </c>
      <c r="W667" s="17" t="str">
        <f t="shared" si="73"/>
        <v>n/a</v>
      </c>
      <c r="X667" s="30" t="s">
        <v>31</v>
      </c>
      <c r="Y667" s="17" t="str">
        <f t="shared" si="74"/>
        <v>n/a</v>
      </c>
      <c r="Z667" s="17">
        <v>18</v>
      </c>
      <c r="AA667" s="17">
        <f t="shared" si="75"/>
        <v>18</v>
      </c>
      <c r="AB667" s="31" t="s">
        <v>403</v>
      </c>
    </row>
    <row r="668" spans="2:28" x14ac:dyDescent="0.3">
      <c r="B668" s="74" t="s">
        <v>843</v>
      </c>
      <c r="C668" s="20" t="str">
        <f t="shared" si="76"/>
        <v>Freight Wagon (L) BFAS Steel</v>
      </c>
      <c r="D668" s="21" t="s">
        <v>4</v>
      </c>
      <c r="E668" s="21" t="s">
        <v>399</v>
      </c>
      <c r="F668" s="22" t="s">
        <v>420</v>
      </c>
      <c r="G668" s="21" t="s">
        <v>342</v>
      </c>
      <c r="H668" s="23"/>
      <c r="I668" s="24"/>
      <c r="J668" s="25" t="s">
        <v>31</v>
      </c>
      <c r="K668" s="26">
        <v>5</v>
      </c>
      <c r="L668" s="27" t="s">
        <v>812</v>
      </c>
      <c r="M668" s="25">
        <v>0.93799999999999994</v>
      </c>
      <c r="N668" s="43" t="s">
        <v>31</v>
      </c>
      <c r="O668" s="25">
        <f t="shared" si="70"/>
        <v>0.93799999999999994</v>
      </c>
      <c r="P668" s="25">
        <f t="shared" si="71"/>
        <v>0.93799999999999994</v>
      </c>
      <c r="Q668" s="28">
        <v>49.559757689855168</v>
      </c>
      <c r="R668" s="29">
        <v>4</v>
      </c>
      <c r="S668" s="18">
        <f t="shared" si="72"/>
        <v>12.389939422463792</v>
      </c>
      <c r="T668" s="28">
        <v>1.3440000000000001</v>
      </c>
      <c r="U668" s="26" t="s">
        <v>31</v>
      </c>
      <c r="V668" s="26" t="s">
        <v>31</v>
      </c>
      <c r="W668" s="17" t="str">
        <f t="shared" si="73"/>
        <v>n/a</v>
      </c>
      <c r="X668" s="30" t="s">
        <v>31</v>
      </c>
      <c r="Y668" s="17" t="str">
        <f t="shared" si="74"/>
        <v>n/a</v>
      </c>
      <c r="Z668" s="17">
        <v>25</v>
      </c>
      <c r="AA668" s="17">
        <f t="shared" si="75"/>
        <v>25</v>
      </c>
      <c r="AB668" s="31" t="s">
        <v>401</v>
      </c>
    </row>
    <row r="669" spans="2:28" x14ac:dyDescent="0.3">
      <c r="B669" s="74" t="s">
        <v>843</v>
      </c>
      <c r="C669" s="20" t="str">
        <f t="shared" si="76"/>
        <v>Freight Wagon (T) BFAS Steel</v>
      </c>
      <c r="D669" s="21" t="s">
        <v>4</v>
      </c>
      <c r="E669" s="21" t="s">
        <v>402</v>
      </c>
      <c r="F669" s="22" t="s">
        <v>420</v>
      </c>
      <c r="G669" s="21" t="s">
        <v>342</v>
      </c>
      <c r="H669" s="23"/>
      <c r="I669" s="24"/>
      <c r="J669" s="25" t="s">
        <v>31</v>
      </c>
      <c r="K669" s="26">
        <v>5</v>
      </c>
      <c r="L669" s="27" t="s">
        <v>812</v>
      </c>
      <c r="M669" s="25">
        <v>0.93799999999999994</v>
      </c>
      <c r="N669" s="43" t="s">
        <v>31</v>
      </c>
      <c r="O669" s="25">
        <f t="shared" si="70"/>
        <v>0.93799999999999994</v>
      </c>
      <c r="P669" s="25">
        <f t="shared" si="71"/>
        <v>0.93799999999999994</v>
      </c>
      <c r="Q669" s="28">
        <v>23</v>
      </c>
      <c r="R669" s="29">
        <v>4</v>
      </c>
      <c r="S669" s="18">
        <f t="shared" si="72"/>
        <v>5.75</v>
      </c>
      <c r="T669" s="28">
        <v>1.3440000000000001</v>
      </c>
      <c r="U669" s="26" t="s">
        <v>31</v>
      </c>
      <c r="V669" s="26" t="s">
        <v>31</v>
      </c>
      <c r="W669" s="17" t="str">
        <f t="shared" si="73"/>
        <v>n/a</v>
      </c>
      <c r="X669" s="30" t="s">
        <v>31</v>
      </c>
      <c r="Y669" s="17" t="str">
        <f t="shared" si="74"/>
        <v>n/a</v>
      </c>
      <c r="Z669" s="17">
        <v>25</v>
      </c>
      <c r="AA669" s="17">
        <f t="shared" si="75"/>
        <v>25</v>
      </c>
      <c r="AB669" s="31" t="s">
        <v>403</v>
      </c>
    </row>
    <row r="670" spans="2:28" x14ac:dyDescent="0.3">
      <c r="B670" s="74" t="s">
        <v>843</v>
      </c>
      <c r="C670" s="20" t="str">
        <f t="shared" si="76"/>
        <v>Freight Wagon (L) BFAT Steel</v>
      </c>
      <c r="D670" s="21" t="s">
        <v>4</v>
      </c>
      <c r="E670" s="21" t="s">
        <v>399</v>
      </c>
      <c r="F670" s="22" t="s">
        <v>421</v>
      </c>
      <c r="G670" s="21" t="s">
        <v>342</v>
      </c>
      <c r="H670" s="23"/>
      <c r="I670" s="24"/>
      <c r="J670" s="25" t="s">
        <v>31</v>
      </c>
      <c r="K670" s="26">
        <v>5</v>
      </c>
      <c r="L670" s="27" t="s">
        <v>812</v>
      </c>
      <c r="M670" s="25">
        <v>0.93799999999999994</v>
      </c>
      <c r="N670" s="43" t="s">
        <v>31</v>
      </c>
      <c r="O670" s="25">
        <f t="shared" si="70"/>
        <v>0.93799999999999994</v>
      </c>
      <c r="P670" s="25">
        <f t="shared" si="71"/>
        <v>0.93799999999999994</v>
      </c>
      <c r="Q670" s="28">
        <v>50.031463256949941</v>
      </c>
      <c r="R670" s="29">
        <v>4</v>
      </c>
      <c r="S670" s="18">
        <f t="shared" si="72"/>
        <v>12.507865814237485</v>
      </c>
      <c r="T670" s="28">
        <v>1.3440000000000001</v>
      </c>
      <c r="U670" s="26" t="s">
        <v>31</v>
      </c>
      <c r="V670" s="26" t="s">
        <v>31</v>
      </c>
      <c r="W670" s="17" t="str">
        <f t="shared" si="73"/>
        <v>n/a</v>
      </c>
      <c r="X670" s="30" t="s">
        <v>31</v>
      </c>
      <c r="Y670" s="17" t="str">
        <f t="shared" si="74"/>
        <v>n/a</v>
      </c>
      <c r="Z670" s="17">
        <v>25</v>
      </c>
      <c r="AA670" s="17">
        <f t="shared" si="75"/>
        <v>25</v>
      </c>
      <c r="AB670" s="31" t="s">
        <v>401</v>
      </c>
    </row>
    <row r="671" spans="2:28" x14ac:dyDescent="0.3">
      <c r="B671" s="74" t="s">
        <v>843</v>
      </c>
      <c r="C671" s="20" t="str">
        <f t="shared" si="76"/>
        <v>Freight Wagon (T) BFAT Steel</v>
      </c>
      <c r="D671" s="21" t="s">
        <v>4</v>
      </c>
      <c r="E671" s="21" t="s">
        <v>402</v>
      </c>
      <c r="F671" s="22" t="s">
        <v>421</v>
      </c>
      <c r="G671" s="21" t="s">
        <v>342</v>
      </c>
      <c r="H671" s="23"/>
      <c r="I671" s="24"/>
      <c r="J671" s="25" t="s">
        <v>31</v>
      </c>
      <c r="K671" s="26">
        <v>5</v>
      </c>
      <c r="L671" s="27" t="s">
        <v>812</v>
      </c>
      <c r="M671" s="25">
        <v>0.93799999999999994</v>
      </c>
      <c r="N671" s="43" t="s">
        <v>31</v>
      </c>
      <c r="O671" s="25">
        <f t="shared" si="70"/>
        <v>0.93799999999999994</v>
      </c>
      <c r="P671" s="25">
        <f t="shared" si="71"/>
        <v>0.93799999999999994</v>
      </c>
      <c r="Q671" s="28">
        <v>23</v>
      </c>
      <c r="R671" s="29">
        <v>4</v>
      </c>
      <c r="S671" s="18">
        <f t="shared" si="72"/>
        <v>5.75</v>
      </c>
      <c r="T671" s="28">
        <v>1.3440000000000001</v>
      </c>
      <c r="U671" s="26" t="s">
        <v>31</v>
      </c>
      <c r="V671" s="26" t="s">
        <v>31</v>
      </c>
      <c r="W671" s="17" t="str">
        <f t="shared" si="73"/>
        <v>n/a</v>
      </c>
      <c r="X671" s="30" t="s">
        <v>31</v>
      </c>
      <c r="Y671" s="17" t="str">
        <f t="shared" si="74"/>
        <v>n/a</v>
      </c>
      <c r="Z671" s="17">
        <v>25</v>
      </c>
      <c r="AA671" s="17">
        <f t="shared" si="75"/>
        <v>25</v>
      </c>
      <c r="AB671" s="31" t="s">
        <v>403</v>
      </c>
    </row>
    <row r="672" spans="2:28" x14ac:dyDescent="0.3">
      <c r="B672" s="74" t="s">
        <v>843</v>
      </c>
      <c r="C672" s="20" t="str">
        <f t="shared" si="76"/>
        <v>Freight Wagon (L) BLAA Enterprise</v>
      </c>
      <c r="D672" s="21" t="s">
        <v>4</v>
      </c>
      <c r="E672" s="21" t="s">
        <v>399</v>
      </c>
      <c r="F672" s="22" t="s">
        <v>422</v>
      </c>
      <c r="G672" s="21" t="s">
        <v>338</v>
      </c>
      <c r="H672" s="23"/>
      <c r="I672" s="24"/>
      <c r="J672" s="25" t="s">
        <v>31</v>
      </c>
      <c r="K672" s="26">
        <v>5</v>
      </c>
      <c r="L672" s="27" t="s">
        <v>812</v>
      </c>
      <c r="M672" s="25">
        <v>0.93799999999999994</v>
      </c>
      <c r="N672" s="43" t="s">
        <v>31</v>
      </c>
      <c r="O672" s="25">
        <f t="shared" si="70"/>
        <v>0.93799999999999994</v>
      </c>
      <c r="P672" s="25">
        <f t="shared" si="71"/>
        <v>0.93799999999999994</v>
      </c>
      <c r="Q672" s="28">
        <v>95.63636363636364</v>
      </c>
      <c r="R672" s="29">
        <v>4</v>
      </c>
      <c r="S672" s="18">
        <f t="shared" si="72"/>
        <v>23.90909090909091</v>
      </c>
      <c r="T672" s="28">
        <v>1.764</v>
      </c>
      <c r="U672" s="26" t="s">
        <v>31</v>
      </c>
      <c r="V672" s="26" t="s">
        <v>31</v>
      </c>
      <c r="W672" s="17" t="str">
        <f t="shared" si="73"/>
        <v>n/a</v>
      </c>
      <c r="X672" s="30" t="s">
        <v>31</v>
      </c>
      <c r="Y672" s="17" t="str">
        <f t="shared" si="74"/>
        <v>n/a</v>
      </c>
      <c r="Z672" s="17">
        <v>27</v>
      </c>
      <c r="AA672" s="17">
        <f t="shared" si="75"/>
        <v>27</v>
      </c>
      <c r="AB672" s="31" t="s">
        <v>401</v>
      </c>
    </row>
    <row r="673" spans="2:28" x14ac:dyDescent="0.3">
      <c r="B673" s="74" t="s">
        <v>843</v>
      </c>
      <c r="C673" s="20" t="str">
        <f t="shared" si="76"/>
        <v>Freight Wagon (T) BLAA Enterprise</v>
      </c>
      <c r="D673" s="21" t="s">
        <v>4</v>
      </c>
      <c r="E673" s="21" t="s">
        <v>402</v>
      </c>
      <c r="F673" s="22" t="s">
        <v>422</v>
      </c>
      <c r="G673" s="21" t="s">
        <v>338</v>
      </c>
      <c r="H673" s="23"/>
      <c r="I673" s="24"/>
      <c r="J673" s="25" t="s">
        <v>31</v>
      </c>
      <c r="K673" s="26">
        <v>5</v>
      </c>
      <c r="L673" s="27" t="s">
        <v>812</v>
      </c>
      <c r="M673" s="25">
        <v>0.93799999999999994</v>
      </c>
      <c r="N673" s="43" t="s">
        <v>31</v>
      </c>
      <c r="O673" s="25">
        <f t="shared" si="70"/>
        <v>0.93799999999999994</v>
      </c>
      <c r="P673" s="25">
        <f t="shared" si="71"/>
        <v>0.93799999999999994</v>
      </c>
      <c r="Q673" s="28">
        <v>32</v>
      </c>
      <c r="R673" s="29">
        <v>4</v>
      </c>
      <c r="S673" s="18">
        <f t="shared" si="72"/>
        <v>8</v>
      </c>
      <c r="T673" s="28">
        <v>1.764</v>
      </c>
      <c r="U673" s="26" t="s">
        <v>31</v>
      </c>
      <c r="V673" s="26" t="s">
        <v>31</v>
      </c>
      <c r="W673" s="17" t="str">
        <f t="shared" si="73"/>
        <v>n/a</v>
      </c>
      <c r="X673" s="30" t="s">
        <v>31</v>
      </c>
      <c r="Y673" s="17" t="str">
        <f t="shared" si="74"/>
        <v>n/a</v>
      </c>
      <c r="Z673" s="17">
        <v>27</v>
      </c>
      <c r="AA673" s="17">
        <f t="shared" si="75"/>
        <v>27</v>
      </c>
      <c r="AB673" s="31" t="s">
        <v>403</v>
      </c>
    </row>
    <row r="674" spans="2:28" x14ac:dyDescent="0.3">
      <c r="B674" s="74" t="s">
        <v>843</v>
      </c>
      <c r="C674" s="20" t="str">
        <f t="shared" si="76"/>
        <v>Freight Wagon (L) BLAA Industrial Minerals</v>
      </c>
      <c r="D674" s="21" t="s">
        <v>4</v>
      </c>
      <c r="E674" s="21" t="s">
        <v>399</v>
      </c>
      <c r="F674" s="22" t="s">
        <v>422</v>
      </c>
      <c r="G674" s="21" t="s">
        <v>364</v>
      </c>
      <c r="H674" s="23"/>
      <c r="I674" s="24"/>
      <c r="J674" s="25" t="s">
        <v>31</v>
      </c>
      <c r="K674" s="26">
        <v>5</v>
      </c>
      <c r="L674" s="27" t="s">
        <v>812</v>
      </c>
      <c r="M674" s="25">
        <v>0.93799999999999994</v>
      </c>
      <c r="N674" s="43" t="s">
        <v>31</v>
      </c>
      <c r="O674" s="25">
        <f t="shared" si="70"/>
        <v>0.93799999999999994</v>
      </c>
      <c r="P674" s="25">
        <f t="shared" si="71"/>
        <v>0.93799999999999994</v>
      </c>
      <c r="Q674" s="28">
        <v>92.180947680157942</v>
      </c>
      <c r="R674" s="29">
        <v>4</v>
      </c>
      <c r="S674" s="18">
        <f t="shared" si="72"/>
        <v>23.045236920039486</v>
      </c>
      <c r="T674" s="28">
        <v>1.764</v>
      </c>
      <c r="U674" s="26" t="s">
        <v>31</v>
      </c>
      <c r="V674" s="26" t="s">
        <v>31</v>
      </c>
      <c r="W674" s="17" t="str">
        <f t="shared" si="73"/>
        <v>n/a</v>
      </c>
      <c r="X674" s="30" t="s">
        <v>31</v>
      </c>
      <c r="Y674" s="17" t="str">
        <f t="shared" si="74"/>
        <v>n/a</v>
      </c>
      <c r="Z674" s="17">
        <v>18</v>
      </c>
      <c r="AA674" s="17">
        <f t="shared" si="75"/>
        <v>18</v>
      </c>
      <c r="AB674" s="31" t="s">
        <v>401</v>
      </c>
    </row>
    <row r="675" spans="2:28" x14ac:dyDescent="0.3">
      <c r="B675" s="74" t="s">
        <v>843</v>
      </c>
      <c r="C675" s="20" t="str">
        <f t="shared" si="76"/>
        <v>Freight Wagon (T) BLAA Industrial Minerals</v>
      </c>
      <c r="D675" s="21" t="s">
        <v>4</v>
      </c>
      <c r="E675" s="21" t="s">
        <v>402</v>
      </c>
      <c r="F675" s="22" t="s">
        <v>422</v>
      </c>
      <c r="G675" s="21" t="s">
        <v>364</v>
      </c>
      <c r="H675" s="23"/>
      <c r="I675" s="24"/>
      <c r="J675" s="25" t="s">
        <v>31</v>
      </c>
      <c r="K675" s="26">
        <v>5</v>
      </c>
      <c r="L675" s="27" t="s">
        <v>812</v>
      </c>
      <c r="M675" s="25">
        <v>0.93799999999999994</v>
      </c>
      <c r="N675" s="43" t="s">
        <v>31</v>
      </c>
      <c r="O675" s="25">
        <f t="shared" si="70"/>
        <v>0.93799999999999994</v>
      </c>
      <c r="P675" s="25">
        <f t="shared" si="71"/>
        <v>0.93799999999999994</v>
      </c>
      <c r="Q675" s="28">
        <v>32</v>
      </c>
      <c r="R675" s="29">
        <v>4</v>
      </c>
      <c r="S675" s="18">
        <f t="shared" si="72"/>
        <v>8</v>
      </c>
      <c r="T675" s="28">
        <v>1.764</v>
      </c>
      <c r="U675" s="26" t="s">
        <v>31</v>
      </c>
      <c r="V675" s="26" t="s">
        <v>31</v>
      </c>
      <c r="W675" s="17" t="str">
        <f t="shared" si="73"/>
        <v>n/a</v>
      </c>
      <c r="X675" s="30" t="s">
        <v>31</v>
      </c>
      <c r="Y675" s="17" t="str">
        <f t="shared" si="74"/>
        <v>n/a</v>
      </c>
      <c r="Z675" s="17">
        <v>18</v>
      </c>
      <c r="AA675" s="17">
        <f t="shared" si="75"/>
        <v>18</v>
      </c>
      <c r="AB675" s="31" t="s">
        <v>403</v>
      </c>
    </row>
    <row r="676" spans="2:28" x14ac:dyDescent="0.3">
      <c r="B676" s="74" t="s">
        <v>843</v>
      </c>
      <c r="C676" s="20" t="str">
        <f t="shared" si="76"/>
        <v>Freight Wagon (T) BLAA Other</v>
      </c>
      <c r="D676" s="21" t="s">
        <v>4</v>
      </c>
      <c r="E676" s="21" t="s">
        <v>402</v>
      </c>
      <c r="F676" s="22" t="s">
        <v>422</v>
      </c>
      <c r="G676" s="21" t="s">
        <v>333</v>
      </c>
      <c r="H676" s="23"/>
      <c r="I676" s="24"/>
      <c r="J676" s="25" t="s">
        <v>31</v>
      </c>
      <c r="K676" s="26">
        <v>5</v>
      </c>
      <c r="L676" s="27" t="s">
        <v>812</v>
      </c>
      <c r="M676" s="25">
        <v>0.93799999999999994</v>
      </c>
      <c r="N676" s="43" t="s">
        <v>31</v>
      </c>
      <c r="O676" s="25">
        <f t="shared" si="70"/>
        <v>0.93799999999999994</v>
      </c>
      <c r="P676" s="25">
        <f t="shared" si="71"/>
        <v>0.93799999999999994</v>
      </c>
      <c r="Q676" s="28">
        <v>32</v>
      </c>
      <c r="R676" s="29">
        <v>4</v>
      </c>
      <c r="S676" s="18">
        <f t="shared" si="72"/>
        <v>8</v>
      </c>
      <c r="T676" s="28">
        <v>1.764</v>
      </c>
      <c r="U676" s="26" t="s">
        <v>31</v>
      </c>
      <c r="V676" s="26" t="s">
        <v>31</v>
      </c>
      <c r="W676" s="17" t="str">
        <f t="shared" si="73"/>
        <v>n/a</v>
      </c>
      <c r="X676" s="30" t="s">
        <v>31</v>
      </c>
      <c r="Y676" s="17" t="str">
        <f t="shared" si="74"/>
        <v>n/a</v>
      </c>
      <c r="Z676" s="17">
        <v>25</v>
      </c>
      <c r="AA676" s="17">
        <f t="shared" si="75"/>
        <v>25</v>
      </c>
      <c r="AB676" s="31" t="s">
        <v>403</v>
      </c>
    </row>
    <row r="677" spans="2:28" x14ac:dyDescent="0.3">
      <c r="B677" s="74" t="s">
        <v>843</v>
      </c>
      <c r="C677" s="20" t="str">
        <f t="shared" si="76"/>
        <v>Freight Wagon (L) BLAA Steel</v>
      </c>
      <c r="D677" s="21" t="s">
        <v>4</v>
      </c>
      <c r="E677" s="21" t="s">
        <v>399</v>
      </c>
      <c r="F677" s="22" t="s">
        <v>422</v>
      </c>
      <c r="G677" s="21" t="s">
        <v>342</v>
      </c>
      <c r="H677" s="23"/>
      <c r="I677" s="24"/>
      <c r="J677" s="25" t="s">
        <v>31</v>
      </c>
      <c r="K677" s="26">
        <v>5</v>
      </c>
      <c r="L677" s="27" t="s">
        <v>812</v>
      </c>
      <c r="M677" s="25">
        <v>0.93799999999999994</v>
      </c>
      <c r="N677" s="43" t="s">
        <v>31</v>
      </c>
      <c r="O677" s="25">
        <f t="shared" si="70"/>
        <v>0.93799999999999994</v>
      </c>
      <c r="P677" s="25">
        <f t="shared" si="71"/>
        <v>0.93799999999999994</v>
      </c>
      <c r="Q677" s="28">
        <v>92.210509075569917</v>
      </c>
      <c r="R677" s="29">
        <v>4</v>
      </c>
      <c r="S677" s="18">
        <f t="shared" si="72"/>
        <v>23.052627268892479</v>
      </c>
      <c r="T677" s="28">
        <v>1.764</v>
      </c>
      <c r="U677" s="26" t="s">
        <v>31</v>
      </c>
      <c r="V677" s="26" t="s">
        <v>31</v>
      </c>
      <c r="W677" s="17" t="str">
        <f t="shared" si="73"/>
        <v>n/a</v>
      </c>
      <c r="X677" s="30" t="s">
        <v>31</v>
      </c>
      <c r="Y677" s="17" t="str">
        <f t="shared" si="74"/>
        <v>n/a</v>
      </c>
      <c r="Z677" s="17">
        <v>25</v>
      </c>
      <c r="AA677" s="17">
        <f t="shared" si="75"/>
        <v>25</v>
      </c>
      <c r="AB677" s="31" t="s">
        <v>401</v>
      </c>
    </row>
    <row r="678" spans="2:28" x14ac:dyDescent="0.3">
      <c r="B678" s="74" t="s">
        <v>843</v>
      </c>
      <c r="C678" s="20" t="str">
        <f t="shared" si="76"/>
        <v>Freight Wagon (T) BLAA Steel</v>
      </c>
      <c r="D678" s="21" t="s">
        <v>4</v>
      </c>
      <c r="E678" s="21" t="s">
        <v>402</v>
      </c>
      <c r="F678" s="22" t="s">
        <v>422</v>
      </c>
      <c r="G678" s="21" t="s">
        <v>342</v>
      </c>
      <c r="H678" s="23"/>
      <c r="I678" s="24"/>
      <c r="J678" s="25" t="s">
        <v>31</v>
      </c>
      <c r="K678" s="26">
        <v>5</v>
      </c>
      <c r="L678" s="27" t="s">
        <v>812</v>
      </c>
      <c r="M678" s="25">
        <v>0.93799999999999994</v>
      </c>
      <c r="N678" s="43" t="s">
        <v>31</v>
      </c>
      <c r="O678" s="25">
        <f t="shared" si="70"/>
        <v>0.93799999999999994</v>
      </c>
      <c r="P678" s="25">
        <f t="shared" si="71"/>
        <v>0.93799999999999994</v>
      </c>
      <c r="Q678" s="28">
        <v>32</v>
      </c>
      <c r="R678" s="29">
        <v>4</v>
      </c>
      <c r="S678" s="18">
        <f t="shared" si="72"/>
        <v>8</v>
      </c>
      <c r="T678" s="28">
        <v>1.764</v>
      </c>
      <c r="U678" s="26" t="s">
        <v>31</v>
      </c>
      <c r="V678" s="26" t="s">
        <v>31</v>
      </c>
      <c r="W678" s="17" t="str">
        <f t="shared" si="73"/>
        <v>n/a</v>
      </c>
      <c r="X678" s="30" t="s">
        <v>31</v>
      </c>
      <c r="Y678" s="17" t="str">
        <f t="shared" si="74"/>
        <v>n/a</v>
      </c>
      <c r="Z678" s="17">
        <v>25</v>
      </c>
      <c r="AA678" s="17">
        <f t="shared" si="75"/>
        <v>25</v>
      </c>
      <c r="AB678" s="31" t="s">
        <v>403</v>
      </c>
    </row>
    <row r="679" spans="2:28" x14ac:dyDescent="0.3">
      <c r="B679" s="74" t="s">
        <v>843</v>
      </c>
      <c r="C679" s="20" t="str">
        <f t="shared" si="76"/>
        <v>Freight Wagon (T) BLAP Enterprise</v>
      </c>
      <c r="D679" s="21" t="s">
        <v>4</v>
      </c>
      <c r="E679" s="21" t="s">
        <v>402</v>
      </c>
      <c r="F679" s="22" t="s">
        <v>423</v>
      </c>
      <c r="G679" s="21" t="s">
        <v>338</v>
      </c>
      <c r="H679" s="23"/>
      <c r="I679" s="24"/>
      <c r="J679" s="25" t="s">
        <v>31</v>
      </c>
      <c r="K679" s="26">
        <v>5</v>
      </c>
      <c r="L679" s="27" t="s">
        <v>812</v>
      </c>
      <c r="M679" s="25">
        <v>0.93799999999999994</v>
      </c>
      <c r="N679" s="43" t="s">
        <v>31</v>
      </c>
      <c r="O679" s="25">
        <f t="shared" si="70"/>
        <v>0.93799999999999994</v>
      </c>
      <c r="P679" s="25">
        <f t="shared" si="71"/>
        <v>0.93799999999999994</v>
      </c>
      <c r="Q679" s="28">
        <v>33</v>
      </c>
      <c r="R679" s="29">
        <v>4</v>
      </c>
      <c r="S679" s="18">
        <f t="shared" si="72"/>
        <v>8.25</v>
      </c>
      <c r="T679" s="28">
        <v>1.764</v>
      </c>
      <c r="U679" s="26" t="s">
        <v>31</v>
      </c>
      <c r="V679" s="26" t="s">
        <v>31</v>
      </c>
      <c r="W679" s="17" t="str">
        <f t="shared" si="73"/>
        <v>n/a</v>
      </c>
      <c r="X679" s="30" t="s">
        <v>31</v>
      </c>
      <c r="Y679" s="17" t="str">
        <f t="shared" si="74"/>
        <v>n/a</v>
      </c>
      <c r="Z679" s="17">
        <v>27</v>
      </c>
      <c r="AA679" s="17">
        <f t="shared" si="75"/>
        <v>27</v>
      </c>
      <c r="AB679" s="31" t="s">
        <v>403</v>
      </c>
    </row>
    <row r="680" spans="2:28" x14ac:dyDescent="0.3">
      <c r="B680" s="74" t="s">
        <v>843</v>
      </c>
      <c r="C680" s="20" t="str">
        <f t="shared" si="76"/>
        <v>Freight Wagon (L) BLAP Steel</v>
      </c>
      <c r="D680" s="21" t="s">
        <v>4</v>
      </c>
      <c r="E680" s="21" t="s">
        <v>399</v>
      </c>
      <c r="F680" s="22" t="s">
        <v>423</v>
      </c>
      <c r="G680" s="21" t="s">
        <v>342</v>
      </c>
      <c r="H680" s="23"/>
      <c r="I680" s="24"/>
      <c r="J680" s="25" t="s">
        <v>31</v>
      </c>
      <c r="K680" s="26">
        <v>5</v>
      </c>
      <c r="L680" s="27" t="s">
        <v>812</v>
      </c>
      <c r="M680" s="25">
        <v>0.93799999999999994</v>
      </c>
      <c r="N680" s="43" t="s">
        <v>31</v>
      </c>
      <c r="O680" s="25">
        <f t="shared" si="70"/>
        <v>0.93799999999999994</v>
      </c>
      <c r="P680" s="25">
        <f t="shared" si="71"/>
        <v>0.93799999999999994</v>
      </c>
      <c r="Q680" s="28">
        <v>92.686876807333732</v>
      </c>
      <c r="R680" s="29">
        <v>4</v>
      </c>
      <c r="S680" s="18">
        <f t="shared" si="72"/>
        <v>23.171719201833433</v>
      </c>
      <c r="T680" s="28">
        <v>1.764</v>
      </c>
      <c r="U680" s="26" t="s">
        <v>31</v>
      </c>
      <c r="V680" s="26" t="s">
        <v>31</v>
      </c>
      <c r="W680" s="17" t="str">
        <f t="shared" si="73"/>
        <v>n/a</v>
      </c>
      <c r="X680" s="30" t="s">
        <v>31</v>
      </c>
      <c r="Y680" s="17" t="str">
        <f t="shared" si="74"/>
        <v>n/a</v>
      </c>
      <c r="Z680" s="17">
        <v>25</v>
      </c>
      <c r="AA680" s="17">
        <f t="shared" si="75"/>
        <v>25</v>
      </c>
      <c r="AB680" s="31" t="s">
        <v>401</v>
      </c>
    </row>
    <row r="681" spans="2:28" x14ac:dyDescent="0.3">
      <c r="B681" s="74" t="s">
        <v>843</v>
      </c>
      <c r="C681" s="20" t="str">
        <f t="shared" si="76"/>
        <v>Freight Wagon (T) BLAP Steel</v>
      </c>
      <c r="D681" s="21" t="s">
        <v>4</v>
      </c>
      <c r="E681" s="21" t="s">
        <v>402</v>
      </c>
      <c r="F681" s="22" t="s">
        <v>423</v>
      </c>
      <c r="G681" s="21" t="s">
        <v>342</v>
      </c>
      <c r="H681" s="23"/>
      <c r="I681" s="24"/>
      <c r="J681" s="25" t="s">
        <v>31</v>
      </c>
      <c r="K681" s="26">
        <v>5</v>
      </c>
      <c r="L681" s="27" t="s">
        <v>812</v>
      </c>
      <c r="M681" s="25">
        <v>0.93799999999999994</v>
      </c>
      <c r="N681" s="43" t="s">
        <v>31</v>
      </c>
      <c r="O681" s="25">
        <f t="shared" ref="O681:O742" si="77">IF(N681="n/a",M681,N681)</f>
        <v>0.93799999999999994</v>
      </c>
      <c r="P681" s="25">
        <f t="shared" ref="P681:P742" si="78">IF($D681="Passenger",J681,O681)</f>
        <v>0.93799999999999994</v>
      </c>
      <c r="Q681" s="28">
        <v>33</v>
      </c>
      <c r="R681" s="29">
        <v>4</v>
      </c>
      <c r="S681" s="18">
        <f t="shared" ref="S681:S742" si="79">Q681/R681</f>
        <v>8.25</v>
      </c>
      <c r="T681" s="28">
        <v>1.764</v>
      </c>
      <c r="U681" s="26" t="s">
        <v>31</v>
      </c>
      <c r="V681" s="26" t="s">
        <v>31</v>
      </c>
      <c r="W681" s="17" t="str">
        <f t="shared" ref="W681:W742" si="80">IF($D681="Passenger",0.021*(MIN(U681,V681)^1.71),"n/a")</f>
        <v>n/a</v>
      </c>
      <c r="X681" s="30" t="s">
        <v>31</v>
      </c>
      <c r="Y681" s="17" t="str">
        <f t="shared" ref="Y681:Y742" si="81">IF($D681="Passenger",IF(X681=0,W681,X681),"n/a")</f>
        <v>n/a</v>
      </c>
      <c r="Z681" s="17">
        <v>25</v>
      </c>
      <c r="AA681" s="17">
        <f t="shared" ref="AA681:AA742" si="82">IF($D681="Passenger",Y681,Z681)</f>
        <v>25</v>
      </c>
      <c r="AB681" s="31" t="s">
        <v>403</v>
      </c>
    </row>
    <row r="682" spans="2:28" x14ac:dyDescent="0.3">
      <c r="B682" s="74" t="s">
        <v>843</v>
      </c>
      <c r="C682" s="20" t="str">
        <f t="shared" si="76"/>
        <v>Freight Wagon (L) BMAA Steel</v>
      </c>
      <c r="D682" s="21" t="s">
        <v>4</v>
      </c>
      <c r="E682" s="21" t="s">
        <v>399</v>
      </c>
      <c r="F682" s="22" t="s">
        <v>424</v>
      </c>
      <c r="G682" s="21" t="s">
        <v>342</v>
      </c>
      <c r="H682" s="23"/>
      <c r="I682" s="24"/>
      <c r="J682" s="25" t="s">
        <v>31</v>
      </c>
      <c r="K682" s="26">
        <v>5</v>
      </c>
      <c r="L682" s="27" t="s">
        <v>812</v>
      </c>
      <c r="M682" s="25">
        <v>0.93799999999999994</v>
      </c>
      <c r="N682" s="43" t="s">
        <v>31</v>
      </c>
      <c r="O682" s="25">
        <f t="shared" si="77"/>
        <v>0.93799999999999994</v>
      </c>
      <c r="P682" s="25">
        <f t="shared" si="78"/>
        <v>0.93799999999999994</v>
      </c>
      <c r="Q682" s="28">
        <v>71.873605947955383</v>
      </c>
      <c r="R682" s="29">
        <v>4</v>
      </c>
      <c r="S682" s="18">
        <f t="shared" si="79"/>
        <v>17.968401486988846</v>
      </c>
      <c r="T682" s="28">
        <v>1.3440000000000001</v>
      </c>
      <c r="U682" s="26" t="s">
        <v>31</v>
      </c>
      <c r="V682" s="26" t="s">
        <v>31</v>
      </c>
      <c r="W682" s="17" t="str">
        <f t="shared" si="80"/>
        <v>n/a</v>
      </c>
      <c r="X682" s="30" t="s">
        <v>31</v>
      </c>
      <c r="Y682" s="17" t="str">
        <f t="shared" si="81"/>
        <v>n/a</v>
      </c>
      <c r="Z682" s="17">
        <v>25</v>
      </c>
      <c r="AA682" s="17">
        <f t="shared" si="82"/>
        <v>25</v>
      </c>
      <c r="AB682" s="31" t="s">
        <v>401</v>
      </c>
    </row>
    <row r="683" spans="2:28" x14ac:dyDescent="0.3">
      <c r="B683" s="74" t="s">
        <v>843</v>
      </c>
      <c r="C683" s="20" t="str">
        <f t="shared" si="76"/>
        <v>Freight Wagon (T) BMAA Steel</v>
      </c>
      <c r="D683" s="21" t="s">
        <v>4</v>
      </c>
      <c r="E683" s="21" t="s">
        <v>402</v>
      </c>
      <c r="F683" s="22" t="s">
        <v>424</v>
      </c>
      <c r="G683" s="21" t="s">
        <v>342</v>
      </c>
      <c r="H683" s="23"/>
      <c r="I683" s="24"/>
      <c r="J683" s="25" t="s">
        <v>31</v>
      </c>
      <c r="K683" s="26">
        <v>5</v>
      </c>
      <c r="L683" s="27" t="s">
        <v>812</v>
      </c>
      <c r="M683" s="25">
        <v>0.93799999999999994</v>
      </c>
      <c r="N683" s="43" t="s">
        <v>31</v>
      </c>
      <c r="O683" s="25">
        <f t="shared" si="77"/>
        <v>0.93799999999999994</v>
      </c>
      <c r="P683" s="25">
        <f t="shared" si="78"/>
        <v>0.93799999999999994</v>
      </c>
      <c r="Q683" s="28">
        <v>24</v>
      </c>
      <c r="R683" s="29">
        <v>4</v>
      </c>
      <c r="S683" s="18">
        <f t="shared" si="79"/>
        <v>6</v>
      </c>
      <c r="T683" s="28">
        <v>1.3440000000000001</v>
      </c>
      <c r="U683" s="26" t="s">
        <v>31</v>
      </c>
      <c r="V683" s="26" t="s">
        <v>31</v>
      </c>
      <c r="W683" s="17" t="str">
        <f t="shared" si="80"/>
        <v>n/a</v>
      </c>
      <c r="X683" s="30" t="s">
        <v>31</v>
      </c>
      <c r="Y683" s="17" t="str">
        <f t="shared" si="81"/>
        <v>n/a</v>
      </c>
      <c r="Z683" s="17">
        <v>25</v>
      </c>
      <c r="AA683" s="17">
        <f t="shared" si="82"/>
        <v>25</v>
      </c>
      <c r="AB683" s="31" t="s">
        <v>403</v>
      </c>
    </row>
    <row r="684" spans="2:28" x14ac:dyDescent="0.3">
      <c r="B684" s="74" t="s">
        <v>843</v>
      </c>
      <c r="C684" s="20" t="str">
        <f t="shared" si="76"/>
        <v>Freight Wagon (L) BMAB Steel</v>
      </c>
      <c r="D684" s="21" t="s">
        <v>4</v>
      </c>
      <c r="E684" s="21" t="s">
        <v>399</v>
      </c>
      <c r="F684" s="22" t="s">
        <v>425</v>
      </c>
      <c r="G684" s="21" t="s">
        <v>342</v>
      </c>
      <c r="H684" s="23"/>
      <c r="I684" s="24"/>
      <c r="J684" s="25" t="s">
        <v>31</v>
      </c>
      <c r="K684" s="26">
        <v>5</v>
      </c>
      <c r="L684" s="27" t="s">
        <v>812</v>
      </c>
      <c r="M684" s="25">
        <v>0.93799999999999994</v>
      </c>
      <c r="N684" s="43" t="s">
        <v>31</v>
      </c>
      <c r="O684" s="25">
        <f t="shared" si="77"/>
        <v>0.93799999999999994</v>
      </c>
      <c r="P684" s="25">
        <f t="shared" si="78"/>
        <v>0.93799999999999994</v>
      </c>
      <c r="Q684" s="28">
        <v>72.698805709292159</v>
      </c>
      <c r="R684" s="29">
        <v>4</v>
      </c>
      <c r="S684" s="18">
        <f t="shared" si="79"/>
        <v>18.17470142732304</v>
      </c>
      <c r="T684" s="28">
        <v>1.3440000000000001</v>
      </c>
      <c r="U684" s="26" t="s">
        <v>31</v>
      </c>
      <c r="V684" s="26" t="s">
        <v>31</v>
      </c>
      <c r="W684" s="17" t="str">
        <f t="shared" si="80"/>
        <v>n/a</v>
      </c>
      <c r="X684" s="30" t="s">
        <v>31</v>
      </c>
      <c r="Y684" s="17" t="str">
        <f t="shared" si="81"/>
        <v>n/a</v>
      </c>
      <c r="Z684" s="17">
        <v>25</v>
      </c>
      <c r="AA684" s="17">
        <f t="shared" si="82"/>
        <v>25</v>
      </c>
      <c r="AB684" s="31" t="s">
        <v>401</v>
      </c>
    </row>
    <row r="685" spans="2:28" x14ac:dyDescent="0.3">
      <c r="B685" s="74" t="s">
        <v>843</v>
      </c>
      <c r="C685" s="20" t="str">
        <f t="shared" si="76"/>
        <v>Freight Wagon (T) BMAB Steel</v>
      </c>
      <c r="D685" s="21" t="s">
        <v>4</v>
      </c>
      <c r="E685" s="21" t="s">
        <v>402</v>
      </c>
      <c r="F685" s="22" t="s">
        <v>425</v>
      </c>
      <c r="G685" s="21" t="s">
        <v>342</v>
      </c>
      <c r="H685" s="23"/>
      <c r="I685" s="24"/>
      <c r="J685" s="25" t="s">
        <v>31</v>
      </c>
      <c r="K685" s="26">
        <v>5</v>
      </c>
      <c r="L685" s="27" t="s">
        <v>812</v>
      </c>
      <c r="M685" s="25">
        <v>0.93799999999999994</v>
      </c>
      <c r="N685" s="43" t="s">
        <v>31</v>
      </c>
      <c r="O685" s="25">
        <f t="shared" si="77"/>
        <v>0.93799999999999994</v>
      </c>
      <c r="P685" s="25">
        <f t="shared" si="78"/>
        <v>0.93799999999999994</v>
      </c>
      <c r="Q685" s="28">
        <v>24.557958477508652</v>
      </c>
      <c r="R685" s="29">
        <v>4</v>
      </c>
      <c r="S685" s="18">
        <f t="shared" si="79"/>
        <v>6.1394896193771631</v>
      </c>
      <c r="T685" s="28">
        <v>1.3440000000000001</v>
      </c>
      <c r="U685" s="26" t="s">
        <v>31</v>
      </c>
      <c r="V685" s="26" t="s">
        <v>31</v>
      </c>
      <c r="W685" s="17" t="str">
        <f t="shared" si="80"/>
        <v>n/a</v>
      </c>
      <c r="X685" s="30" t="s">
        <v>31</v>
      </c>
      <c r="Y685" s="17" t="str">
        <f t="shared" si="81"/>
        <v>n/a</v>
      </c>
      <c r="Z685" s="17">
        <v>25</v>
      </c>
      <c r="AA685" s="17">
        <f t="shared" si="82"/>
        <v>25</v>
      </c>
      <c r="AB685" s="31" t="s">
        <v>403</v>
      </c>
    </row>
    <row r="686" spans="2:28" x14ac:dyDescent="0.3">
      <c r="B686" s="74" t="s">
        <v>843</v>
      </c>
      <c r="C686" s="20" t="str">
        <f t="shared" si="76"/>
        <v>Freight Wagon (L) BNAA Steel</v>
      </c>
      <c r="D686" s="21" t="s">
        <v>4</v>
      </c>
      <c r="E686" s="21" t="s">
        <v>399</v>
      </c>
      <c r="F686" s="22" t="s">
        <v>426</v>
      </c>
      <c r="G686" s="21" t="s">
        <v>342</v>
      </c>
      <c r="H686" s="23"/>
      <c r="I686" s="24"/>
      <c r="J686" s="25" t="s">
        <v>31</v>
      </c>
      <c r="K686" s="26">
        <v>5</v>
      </c>
      <c r="L686" s="27" t="s">
        <v>812</v>
      </c>
      <c r="M686" s="25">
        <v>0.93799999999999994</v>
      </c>
      <c r="N686" s="43" t="s">
        <v>31</v>
      </c>
      <c r="O686" s="25">
        <f t="shared" si="77"/>
        <v>0.93799999999999994</v>
      </c>
      <c r="P686" s="25">
        <f t="shared" si="78"/>
        <v>0.93799999999999994</v>
      </c>
      <c r="Q686" s="28">
        <v>71.492792598967299</v>
      </c>
      <c r="R686" s="29">
        <v>4</v>
      </c>
      <c r="S686" s="18">
        <f t="shared" si="79"/>
        <v>17.873198149741825</v>
      </c>
      <c r="T686" s="28">
        <v>1.53</v>
      </c>
      <c r="U686" s="26" t="s">
        <v>31</v>
      </c>
      <c r="V686" s="26" t="s">
        <v>31</v>
      </c>
      <c r="W686" s="17" t="str">
        <f t="shared" si="80"/>
        <v>n/a</v>
      </c>
      <c r="X686" s="30" t="s">
        <v>31</v>
      </c>
      <c r="Y686" s="17" t="str">
        <f t="shared" si="81"/>
        <v>n/a</v>
      </c>
      <c r="Z686" s="17">
        <v>25</v>
      </c>
      <c r="AA686" s="17">
        <f t="shared" si="82"/>
        <v>25</v>
      </c>
      <c r="AB686" s="31" t="s">
        <v>401</v>
      </c>
    </row>
    <row r="687" spans="2:28" x14ac:dyDescent="0.3">
      <c r="B687" s="74" t="s">
        <v>843</v>
      </c>
      <c r="C687" s="20" t="str">
        <f t="shared" si="76"/>
        <v>Freight Wagon (T) BNAA Steel</v>
      </c>
      <c r="D687" s="21" t="s">
        <v>4</v>
      </c>
      <c r="E687" s="21" t="s">
        <v>402</v>
      </c>
      <c r="F687" s="22" t="s">
        <v>426</v>
      </c>
      <c r="G687" s="21" t="s">
        <v>342</v>
      </c>
      <c r="H687" s="23"/>
      <c r="I687" s="24"/>
      <c r="J687" s="25" t="s">
        <v>31</v>
      </c>
      <c r="K687" s="26">
        <v>5</v>
      </c>
      <c r="L687" s="27" t="s">
        <v>812</v>
      </c>
      <c r="M687" s="25">
        <v>0.93799999999999994</v>
      </c>
      <c r="N687" s="43" t="s">
        <v>31</v>
      </c>
      <c r="O687" s="25">
        <f t="shared" si="77"/>
        <v>0.93799999999999994</v>
      </c>
      <c r="P687" s="25">
        <f t="shared" si="78"/>
        <v>0.93799999999999994</v>
      </c>
      <c r="Q687" s="28">
        <v>24</v>
      </c>
      <c r="R687" s="29">
        <v>4</v>
      </c>
      <c r="S687" s="18">
        <f t="shared" si="79"/>
        <v>6</v>
      </c>
      <c r="T687" s="28">
        <v>1.53</v>
      </c>
      <c r="U687" s="26" t="s">
        <v>31</v>
      </c>
      <c r="V687" s="26" t="s">
        <v>31</v>
      </c>
      <c r="W687" s="17" t="str">
        <f t="shared" si="80"/>
        <v>n/a</v>
      </c>
      <c r="X687" s="30" t="s">
        <v>31</v>
      </c>
      <c r="Y687" s="17" t="str">
        <f t="shared" si="81"/>
        <v>n/a</v>
      </c>
      <c r="Z687" s="17">
        <v>25</v>
      </c>
      <c r="AA687" s="17">
        <f t="shared" si="82"/>
        <v>25</v>
      </c>
      <c r="AB687" s="31" t="s">
        <v>403</v>
      </c>
    </row>
    <row r="688" spans="2:28" x14ac:dyDescent="0.3">
      <c r="B688" s="74" t="s">
        <v>843</v>
      </c>
      <c r="C688" s="20" t="str">
        <f t="shared" si="76"/>
        <v>Freight Wagon (L) BPAR Steel</v>
      </c>
      <c r="D688" s="21" t="s">
        <v>4</v>
      </c>
      <c r="E688" s="21" t="s">
        <v>399</v>
      </c>
      <c r="F688" s="22" t="s">
        <v>427</v>
      </c>
      <c r="G688" s="21" t="s">
        <v>342</v>
      </c>
      <c r="H688" s="23"/>
      <c r="I688" s="24"/>
      <c r="J688" s="25" t="s">
        <v>31</v>
      </c>
      <c r="K688" s="26">
        <v>5</v>
      </c>
      <c r="L688" s="27" t="s">
        <v>812</v>
      </c>
      <c r="M688" s="25">
        <v>0.93799999999999994</v>
      </c>
      <c r="N688" s="43" t="s">
        <v>31</v>
      </c>
      <c r="O688" s="25">
        <f t="shared" si="77"/>
        <v>0.93799999999999994</v>
      </c>
      <c r="P688" s="25">
        <f t="shared" si="78"/>
        <v>0.93799999999999994</v>
      </c>
      <c r="Q688" s="28">
        <v>58.569025456992257</v>
      </c>
      <c r="R688" s="29">
        <v>4</v>
      </c>
      <c r="S688" s="18">
        <f t="shared" si="79"/>
        <v>14.642256364248064</v>
      </c>
      <c r="T688" s="28">
        <v>1.53</v>
      </c>
      <c r="U688" s="26" t="s">
        <v>31</v>
      </c>
      <c r="V688" s="26" t="s">
        <v>31</v>
      </c>
      <c r="W688" s="17" t="str">
        <f t="shared" si="80"/>
        <v>n/a</v>
      </c>
      <c r="X688" s="30" t="s">
        <v>31</v>
      </c>
      <c r="Y688" s="17" t="str">
        <f t="shared" si="81"/>
        <v>n/a</v>
      </c>
      <c r="Z688" s="17">
        <v>25</v>
      </c>
      <c r="AA688" s="17">
        <f t="shared" si="82"/>
        <v>25</v>
      </c>
      <c r="AB688" s="31" t="s">
        <v>401</v>
      </c>
    </row>
    <row r="689" spans="2:28" x14ac:dyDescent="0.3">
      <c r="B689" s="74" t="s">
        <v>843</v>
      </c>
      <c r="C689" s="20" t="str">
        <f t="shared" si="76"/>
        <v>Freight Wagon (T) BPAR Steel</v>
      </c>
      <c r="D689" s="21" t="s">
        <v>4</v>
      </c>
      <c r="E689" s="21" t="s">
        <v>402</v>
      </c>
      <c r="F689" s="22" t="s">
        <v>427</v>
      </c>
      <c r="G689" s="21" t="s">
        <v>342</v>
      </c>
      <c r="H689" s="23"/>
      <c r="I689" s="24"/>
      <c r="J689" s="25" t="s">
        <v>31</v>
      </c>
      <c r="K689" s="26">
        <v>5</v>
      </c>
      <c r="L689" s="27" t="s">
        <v>812</v>
      </c>
      <c r="M689" s="25">
        <v>0.93799999999999994</v>
      </c>
      <c r="N689" s="43" t="s">
        <v>31</v>
      </c>
      <c r="O689" s="25">
        <f t="shared" si="77"/>
        <v>0.93799999999999994</v>
      </c>
      <c r="P689" s="25">
        <f t="shared" si="78"/>
        <v>0.93799999999999994</v>
      </c>
      <c r="Q689" s="28">
        <v>22</v>
      </c>
      <c r="R689" s="29">
        <v>4</v>
      </c>
      <c r="S689" s="18">
        <f t="shared" si="79"/>
        <v>5.5</v>
      </c>
      <c r="T689" s="28">
        <v>1.53</v>
      </c>
      <c r="U689" s="26" t="s">
        <v>31</v>
      </c>
      <c r="V689" s="26" t="s">
        <v>31</v>
      </c>
      <c r="W689" s="17" t="str">
        <f t="shared" si="80"/>
        <v>n/a</v>
      </c>
      <c r="X689" s="30" t="s">
        <v>31</v>
      </c>
      <c r="Y689" s="17" t="str">
        <f t="shared" si="81"/>
        <v>n/a</v>
      </c>
      <c r="Z689" s="17">
        <v>25</v>
      </c>
      <c r="AA689" s="17">
        <f t="shared" si="82"/>
        <v>25</v>
      </c>
      <c r="AB689" s="31" t="s">
        <v>403</v>
      </c>
    </row>
    <row r="690" spans="2:28" x14ac:dyDescent="0.3">
      <c r="B690" s="74" t="s">
        <v>843</v>
      </c>
      <c r="C690" s="20" t="str">
        <f t="shared" si="76"/>
        <v>Freight Wagon (L) BQAA Steel</v>
      </c>
      <c r="D690" s="21" t="s">
        <v>4</v>
      </c>
      <c r="E690" s="21" t="s">
        <v>399</v>
      </c>
      <c r="F690" s="22" t="s">
        <v>428</v>
      </c>
      <c r="G690" s="21" t="s">
        <v>342</v>
      </c>
      <c r="H690" s="23"/>
      <c r="I690" s="24"/>
      <c r="J690" s="25" t="s">
        <v>31</v>
      </c>
      <c r="K690" s="26">
        <v>5</v>
      </c>
      <c r="L690" s="27" t="s">
        <v>812</v>
      </c>
      <c r="M690" s="25">
        <v>0.93799999999999994</v>
      </c>
      <c r="N690" s="43" t="s">
        <v>31</v>
      </c>
      <c r="O690" s="25">
        <f t="shared" si="77"/>
        <v>0.93799999999999994</v>
      </c>
      <c r="P690" s="25">
        <f t="shared" si="78"/>
        <v>0.93799999999999994</v>
      </c>
      <c r="Q690" s="28">
        <v>70.728906945681203</v>
      </c>
      <c r="R690" s="29">
        <v>4</v>
      </c>
      <c r="S690" s="18">
        <f t="shared" si="79"/>
        <v>17.682226736420301</v>
      </c>
      <c r="T690" s="28">
        <v>1.3440000000000001</v>
      </c>
      <c r="U690" s="26" t="s">
        <v>31</v>
      </c>
      <c r="V690" s="26" t="s">
        <v>31</v>
      </c>
      <c r="W690" s="17" t="str">
        <f t="shared" si="80"/>
        <v>n/a</v>
      </c>
      <c r="X690" s="30" t="s">
        <v>31</v>
      </c>
      <c r="Y690" s="17" t="str">
        <f t="shared" si="81"/>
        <v>n/a</v>
      </c>
      <c r="Z690" s="17">
        <v>25</v>
      </c>
      <c r="AA690" s="17">
        <f t="shared" si="82"/>
        <v>25</v>
      </c>
      <c r="AB690" s="31" t="s">
        <v>401</v>
      </c>
    </row>
    <row r="691" spans="2:28" x14ac:dyDescent="0.3">
      <c r="B691" s="74" t="s">
        <v>843</v>
      </c>
      <c r="C691" s="20" t="str">
        <f t="shared" si="76"/>
        <v>Freight Wagon (T) BQAA Steel</v>
      </c>
      <c r="D691" s="21" t="s">
        <v>4</v>
      </c>
      <c r="E691" s="21" t="s">
        <v>402</v>
      </c>
      <c r="F691" s="22" t="s">
        <v>428</v>
      </c>
      <c r="G691" s="21" t="s">
        <v>342</v>
      </c>
      <c r="H691" s="23"/>
      <c r="I691" s="24"/>
      <c r="J691" s="25" t="s">
        <v>31</v>
      </c>
      <c r="K691" s="26">
        <v>5</v>
      </c>
      <c r="L691" s="27" t="s">
        <v>812</v>
      </c>
      <c r="M691" s="25">
        <v>0.93799999999999994</v>
      </c>
      <c r="N691" s="43" t="s">
        <v>31</v>
      </c>
      <c r="O691" s="25">
        <f t="shared" si="77"/>
        <v>0.93799999999999994</v>
      </c>
      <c r="P691" s="25">
        <f t="shared" si="78"/>
        <v>0.93799999999999994</v>
      </c>
      <c r="Q691" s="28">
        <v>26</v>
      </c>
      <c r="R691" s="29">
        <v>4</v>
      </c>
      <c r="S691" s="18">
        <f t="shared" si="79"/>
        <v>6.5</v>
      </c>
      <c r="T691" s="28">
        <v>1.3440000000000001</v>
      </c>
      <c r="U691" s="26" t="s">
        <v>31</v>
      </c>
      <c r="V691" s="26" t="s">
        <v>31</v>
      </c>
      <c r="W691" s="17" t="str">
        <f t="shared" si="80"/>
        <v>n/a</v>
      </c>
      <c r="X691" s="30" t="s">
        <v>31</v>
      </c>
      <c r="Y691" s="17" t="str">
        <f t="shared" si="81"/>
        <v>n/a</v>
      </c>
      <c r="Z691" s="17">
        <v>25</v>
      </c>
      <c r="AA691" s="17">
        <f t="shared" si="82"/>
        <v>25</v>
      </c>
      <c r="AB691" s="31" t="s">
        <v>403</v>
      </c>
    </row>
    <row r="692" spans="2:28" x14ac:dyDescent="0.3">
      <c r="B692" s="74" t="s">
        <v>843</v>
      </c>
      <c r="C692" s="20" t="str">
        <f t="shared" si="76"/>
        <v>Freight Wagon (T) BRAB Enterprise</v>
      </c>
      <c r="D692" s="21" t="s">
        <v>4</v>
      </c>
      <c r="E692" s="21" t="s">
        <v>402</v>
      </c>
      <c r="F692" s="22" t="s">
        <v>429</v>
      </c>
      <c r="G692" s="21" t="s">
        <v>338</v>
      </c>
      <c r="H692" s="23"/>
      <c r="I692" s="24"/>
      <c r="J692" s="25" t="s">
        <v>31</v>
      </c>
      <c r="K692" s="26">
        <v>4</v>
      </c>
      <c r="L692" s="27" t="s">
        <v>810</v>
      </c>
      <c r="M692" s="25">
        <v>0.97799999999999998</v>
      </c>
      <c r="N692" s="43" t="s">
        <v>31</v>
      </c>
      <c r="O692" s="25">
        <f t="shared" si="77"/>
        <v>0.97799999999999998</v>
      </c>
      <c r="P692" s="25">
        <f t="shared" si="78"/>
        <v>0.97799999999999998</v>
      </c>
      <c r="Q692" s="28">
        <v>28</v>
      </c>
      <c r="R692" s="29">
        <v>4</v>
      </c>
      <c r="S692" s="18">
        <f t="shared" si="79"/>
        <v>7</v>
      </c>
      <c r="T692" s="28">
        <v>2.0619999999999998</v>
      </c>
      <c r="U692" s="26" t="s">
        <v>31</v>
      </c>
      <c r="V692" s="26" t="s">
        <v>31</v>
      </c>
      <c r="W692" s="17" t="str">
        <f t="shared" si="80"/>
        <v>n/a</v>
      </c>
      <c r="X692" s="30" t="s">
        <v>31</v>
      </c>
      <c r="Y692" s="17" t="str">
        <f t="shared" si="81"/>
        <v>n/a</v>
      </c>
      <c r="Z692" s="17">
        <v>27</v>
      </c>
      <c r="AA692" s="17">
        <f t="shared" si="82"/>
        <v>27</v>
      </c>
      <c r="AB692" s="31" t="s">
        <v>407</v>
      </c>
    </row>
    <row r="693" spans="2:28" x14ac:dyDescent="0.3">
      <c r="B693" s="74" t="s">
        <v>843</v>
      </c>
      <c r="C693" s="20" t="str">
        <f t="shared" si="76"/>
        <v>Freight Wagon (T) BRAB Other</v>
      </c>
      <c r="D693" s="21" t="s">
        <v>4</v>
      </c>
      <c r="E693" s="21" t="s">
        <v>402</v>
      </c>
      <c r="F693" s="22" t="s">
        <v>429</v>
      </c>
      <c r="G693" s="21" t="s">
        <v>333</v>
      </c>
      <c r="H693" s="23"/>
      <c r="I693" s="24"/>
      <c r="J693" s="25" t="s">
        <v>31</v>
      </c>
      <c r="K693" s="26">
        <v>4</v>
      </c>
      <c r="L693" s="27" t="s">
        <v>810</v>
      </c>
      <c r="M693" s="25">
        <v>0.97799999999999998</v>
      </c>
      <c r="N693" s="43" t="s">
        <v>31</v>
      </c>
      <c r="O693" s="25">
        <f t="shared" si="77"/>
        <v>0.97799999999999998</v>
      </c>
      <c r="P693" s="25">
        <f t="shared" si="78"/>
        <v>0.97799999999999998</v>
      </c>
      <c r="Q693" s="28">
        <v>28</v>
      </c>
      <c r="R693" s="29">
        <v>4</v>
      </c>
      <c r="S693" s="18">
        <f t="shared" si="79"/>
        <v>7</v>
      </c>
      <c r="T693" s="28">
        <v>2.0619999999999998</v>
      </c>
      <c r="U693" s="26" t="s">
        <v>31</v>
      </c>
      <c r="V693" s="26" t="s">
        <v>31</v>
      </c>
      <c r="W693" s="17" t="str">
        <f t="shared" si="80"/>
        <v>n/a</v>
      </c>
      <c r="X693" s="30" t="s">
        <v>31</v>
      </c>
      <c r="Y693" s="17" t="str">
        <f t="shared" si="81"/>
        <v>n/a</v>
      </c>
      <c r="Z693" s="17">
        <v>25</v>
      </c>
      <c r="AA693" s="17">
        <f t="shared" si="82"/>
        <v>25</v>
      </c>
      <c r="AB693" s="31" t="s">
        <v>407</v>
      </c>
    </row>
    <row r="694" spans="2:28" x14ac:dyDescent="0.3">
      <c r="B694" s="74" t="s">
        <v>843</v>
      </c>
      <c r="C694" s="20" t="str">
        <f t="shared" si="76"/>
        <v>Freight Wagon (L) BTAA Enterprise</v>
      </c>
      <c r="D694" s="21" t="s">
        <v>4</v>
      </c>
      <c r="E694" s="21" t="s">
        <v>399</v>
      </c>
      <c r="F694" s="22" t="s">
        <v>430</v>
      </c>
      <c r="G694" s="21" t="s">
        <v>338</v>
      </c>
      <c r="H694" s="23"/>
      <c r="I694" s="24"/>
      <c r="J694" s="25" t="s">
        <v>31</v>
      </c>
      <c r="K694" s="26">
        <v>5</v>
      </c>
      <c r="L694" s="27" t="s">
        <v>812</v>
      </c>
      <c r="M694" s="25">
        <v>0.93799999999999994</v>
      </c>
      <c r="N694" s="43" t="s">
        <v>31</v>
      </c>
      <c r="O694" s="25">
        <f t="shared" si="77"/>
        <v>0.93799999999999994</v>
      </c>
      <c r="P694" s="25">
        <f t="shared" si="78"/>
        <v>0.93799999999999994</v>
      </c>
      <c r="Q694" s="28">
        <v>57.235425542969971</v>
      </c>
      <c r="R694" s="29">
        <v>4</v>
      </c>
      <c r="S694" s="18">
        <f t="shared" si="79"/>
        <v>14.308856385742493</v>
      </c>
      <c r="T694" s="28">
        <v>1.3440000000000001</v>
      </c>
      <c r="U694" s="26" t="s">
        <v>31</v>
      </c>
      <c r="V694" s="26" t="s">
        <v>31</v>
      </c>
      <c r="W694" s="17" t="str">
        <f t="shared" si="80"/>
        <v>n/a</v>
      </c>
      <c r="X694" s="30" t="s">
        <v>31</v>
      </c>
      <c r="Y694" s="17" t="str">
        <f t="shared" si="81"/>
        <v>n/a</v>
      </c>
      <c r="Z694" s="17">
        <v>27</v>
      </c>
      <c r="AA694" s="17">
        <f t="shared" si="82"/>
        <v>27</v>
      </c>
      <c r="AB694" s="31" t="s">
        <v>401</v>
      </c>
    </row>
    <row r="695" spans="2:28" x14ac:dyDescent="0.3">
      <c r="B695" s="74" t="s">
        <v>843</v>
      </c>
      <c r="C695" s="20" t="str">
        <f t="shared" si="76"/>
        <v>Freight Wagon (T) BTAA Enterprise</v>
      </c>
      <c r="D695" s="21" t="s">
        <v>4</v>
      </c>
      <c r="E695" s="21" t="s">
        <v>402</v>
      </c>
      <c r="F695" s="22" t="s">
        <v>430</v>
      </c>
      <c r="G695" s="21" t="s">
        <v>338</v>
      </c>
      <c r="H695" s="23"/>
      <c r="I695" s="24"/>
      <c r="J695" s="25" t="s">
        <v>31</v>
      </c>
      <c r="K695" s="26">
        <v>5</v>
      </c>
      <c r="L695" s="27" t="s">
        <v>812</v>
      </c>
      <c r="M695" s="25">
        <v>0.93799999999999994</v>
      </c>
      <c r="N695" s="43" t="s">
        <v>31</v>
      </c>
      <c r="O695" s="25">
        <f t="shared" si="77"/>
        <v>0.93799999999999994</v>
      </c>
      <c r="P695" s="25">
        <f t="shared" si="78"/>
        <v>0.93799999999999994</v>
      </c>
      <c r="Q695" s="28">
        <v>22.95109515260323</v>
      </c>
      <c r="R695" s="29">
        <v>4</v>
      </c>
      <c r="S695" s="18">
        <f t="shared" si="79"/>
        <v>5.7377737881508075</v>
      </c>
      <c r="T695" s="28">
        <v>1.3440000000000001</v>
      </c>
      <c r="U695" s="26" t="s">
        <v>31</v>
      </c>
      <c r="V695" s="26" t="s">
        <v>31</v>
      </c>
      <c r="W695" s="17" t="str">
        <f t="shared" si="80"/>
        <v>n/a</v>
      </c>
      <c r="X695" s="30" t="s">
        <v>31</v>
      </c>
      <c r="Y695" s="17" t="str">
        <f t="shared" si="81"/>
        <v>n/a</v>
      </c>
      <c r="Z695" s="17">
        <v>27</v>
      </c>
      <c r="AA695" s="17">
        <f t="shared" si="82"/>
        <v>27</v>
      </c>
      <c r="AB695" s="31" t="s">
        <v>403</v>
      </c>
    </row>
    <row r="696" spans="2:28" x14ac:dyDescent="0.3">
      <c r="B696" s="74" t="s">
        <v>843</v>
      </c>
      <c r="C696" s="20" t="str">
        <f t="shared" si="76"/>
        <v>Freight Wagon (T) BTAA Other</v>
      </c>
      <c r="D696" s="21" t="s">
        <v>4</v>
      </c>
      <c r="E696" s="21" t="s">
        <v>402</v>
      </c>
      <c r="F696" s="22" t="s">
        <v>430</v>
      </c>
      <c r="G696" s="21" t="s">
        <v>333</v>
      </c>
      <c r="H696" s="23"/>
      <c r="I696" s="24"/>
      <c r="J696" s="25" t="s">
        <v>31</v>
      </c>
      <c r="K696" s="26">
        <v>5</v>
      </c>
      <c r="L696" s="27" t="s">
        <v>812</v>
      </c>
      <c r="M696" s="25">
        <v>0.93799999999999994</v>
      </c>
      <c r="N696" s="43" t="s">
        <v>31</v>
      </c>
      <c r="O696" s="25">
        <f t="shared" si="77"/>
        <v>0.93799999999999994</v>
      </c>
      <c r="P696" s="25">
        <f t="shared" si="78"/>
        <v>0.93799999999999994</v>
      </c>
      <c r="Q696" s="28">
        <v>23</v>
      </c>
      <c r="R696" s="29">
        <v>4</v>
      </c>
      <c r="S696" s="18">
        <f t="shared" si="79"/>
        <v>5.75</v>
      </c>
      <c r="T696" s="28">
        <v>1.3440000000000001</v>
      </c>
      <c r="U696" s="26" t="s">
        <v>31</v>
      </c>
      <c r="V696" s="26" t="s">
        <v>31</v>
      </c>
      <c r="W696" s="17" t="str">
        <f t="shared" si="80"/>
        <v>n/a</v>
      </c>
      <c r="X696" s="30" t="s">
        <v>31</v>
      </c>
      <c r="Y696" s="17" t="str">
        <f t="shared" si="81"/>
        <v>n/a</v>
      </c>
      <c r="Z696" s="17">
        <v>25</v>
      </c>
      <c r="AA696" s="17">
        <f t="shared" si="82"/>
        <v>25</v>
      </c>
      <c r="AB696" s="31" t="s">
        <v>403</v>
      </c>
    </row>
    <row r="697" spans="2:28" x14ac:dyDescent="0.3">
      <c r="B697" s="74" t="s">
        <v>843</v>
      </c>
      <c r="C697" s="20" t="str">
        <f t="shared" si="76"/>
        <v>Freight Wagon (L) BTAA Steel</v>
      </c>
      <c r="D697" s="21" t="s">
        <v>4</v>
      </c>
      <c r="E697" s="21" t="s">
        <v>399</v>
      </c>
      <c r="F697" s="22" t="s">
        <v>430</v>
      </c>
      <c r="G697" s="21" t="s">
        <v>342</v>
      </c>
      <c r="H697" s="23"/>
      <c r="I697" s="24"/>
      <c r="J697" s="25" t="s">
        <v>31</v>
      </c>
      <c r="K697" s="26">
        <v>5</v>
      </c>
      <c r="L697" s="27" t="s">
        <v>812</v>
      </c>
      <c r="M697" s="25">
        <v>0.93799999999999994</v>
      </c>
      <c r="N697" s="43" t="s">
        <v>31</v>
      </c>
      <c r="O697" s="25">
        <f t="shared" si="77"/>
        <v>0.93799999999999994</v>
      </c>
      <c r="P697" s="25">
        <f t="shared" si="78"/>
        <v>0.93799999999999994</v>
      </c>
      <c r="Q697" s="28">
        <v>56.439579279516181</v>
      </c>
      <c r="R697" s="29">
        <v>4</v>
      </c>
      <c r="S697" s="18">
        <f t="shared" si="79"/>
        <v>14.109894819879045</v>
      </c>
      <c r="T697" s="28">
        <v>1.3440000000000001</v>
      </c>
      <c r="U697" s="26" t="s">
        <v>31</v>
      </c>
      <c r="V697" s="26" t="s">
        <v>31</v>
      </c>
      <c r="W697" s="17" t="str">
        <f t="shared" si="80"/>
        <v>n/a</v>
      </c>
      <c r="X697" s="30" t="s">
        <v>31</v>
      </c>
      <c r="Y697" s="17" t="str">
        <f t="shared" si="81"/>
        <v>n/a</v>
      </c>
      <c r="Z697" s="17">
        <v>25</v>
      </c>
      <c r="AA697" s="17">
        <f t="shared" si="82"/>
        <v>25</v>
      </c>
      <c r="AB697" s="31" t="s">
        <v>401</v>
      </c>
    </row>
    <row r="698" spans="2:28" x14ac:dyDescent="0.3">
      <c r="B698" s="74" t="s">
        <v>843</v>
      </c>
      <c r="C698" s="20" t="str">
        <f t="shared" si="76"/>
        <v>Freight Wagon (T) BTAA Steel</v>
      </c>
      <c r="D698" s="21" t="s">
        <v>4</v>
      </c>
      <c r="E698" s="21" t="s">
        <v>402</v>
      </c>
      <c r="F698" s="22" t="s">
        <v>430</v>
      </c>
      <c r="G698" s="21" t="s">
        <v>342</v>
      </c>
      <c r="H698" s="23"/>
      <c r="I698" s="24"/>
      <c r="J698" s="25" t="s">
        <v>31</v>
      </c>
      <c r="K698" s="26">
        <v>5</v>
      </c>
      <c r="L698" s="27" t="s">
        <v>812</v>
      </c>
      <c r="M698" s="25">
        <v>0.93799999999999994</v>
      </c>
      <c r="N698" s="43" t="s">
        <v>31</v>
      </c>
      <c r="O698" s="25">
        <f t="shared" si="77"/>
        <v>0.93799999999999994</v>
      </c>
      <c r="P698" s="25">
        <f t="shared" si="78"/>
        <v>0.93799999999999994</v>
      </c>
      <c r="Q698" s="28">
        <v>22.935569709432958</v>
      </c>
      <c r="R698" s="29">
        <v>4</v>
      </c>
      <c r="S698" s="18">
        <f t="shared" si="79"/>
        <v>5.7338924273582395</v>
      </c>
      <c r="T698" s="28">
        <v>1.3440000000000001</v>
      </c>
      <c r="U698" s="26" t="s">
        <v>31</v>
      </c>
      <c r="V698" s="26" t="s">
        <v>31</v>
      </c>
      <c r="W698" s="17" t="str">
        <f t="shared" si="80"/>
        <v>n/a</v>
      </c>
      <c r="X698" s="30" t="s">
        <v>31</v>
      </c>
      <c r="Y698" s="17" t="str">
        <f t="shared" si="81"/>
        <v>n/a</v>
      </c>
      <c r="Z698" s="17">
        <v>25</v>
      </c>
      <c r="AA698" s="17">
        <f t="shared" si="82"/>
        <v>25</v>
      </c>
      <c r="AB698" s="31" t="s">
        <v>403</v>
      </c>
    </row>
    <row r="699" spans="2:28" x14ac:dyDescent="0.3">
      <c r="B699" s="74" t="s">
        <v>843</v>
      </c>
      <c r="C699" s="20" t="str">
        <f t="shared" si="76"/>
        <v>Freight Wagon (L) BTAR Steel</v>
      </c>
      <c r="D699" s="21" t="s">
        <v>4</v>
      </c>
      <c r="E699" s="21" t="s">
        <v>399</v>
      </c>
      <c r="F699" s="22" t="s">
        <v>431</v>
      </c>
      <c r="G699" s="21" t="s">
        <v>342</v>
      </c>
      <c r="H699" s="23"/>
      <c r="I699" s="24"/>
      <c r="J699" s="25" t="s">
        <v>31</v>
      </c>
      <c r="K699" s="26">
        <v>5</v>
      </c>
      <c r="L699" s="27" t="s">
        <v>812</v>
      </c>
      <c r="M699" s="25">
        <v>0.93799999999999994</v>
      </c>
      <c r="N699" s="43" t="s">
        <v>31</v>
      </c>
      <c r="O699" s="25">
        <f t="shared" si="77"/>
        <v>0.93799999999999994</v>
      </c>
      <c r="P699" s="25">
        <f t="shared" si="78"/>
        <v>0.93799999999999994</v>
      </c>
      <c r="Q699" s="28">
        <v>55.735404896421841</v>
      </c>
      <c r="R699" s="29">
        <v>4</v>
      </c>
      <c r="S699" s="18">
        <f t="shared" si="79"/>
        <v>13.93385122410546</v>
      </c>
      <c r="T699" s="28">
        <v>1.3440000000000001</v>
      </c>
      <c r="U699" s="26" t="s">
        <v>31</v>
      </c>
      <c r="V699" s="26" t="s">
        <v>31</v>
      </c>
      <c r="W699" s="17" t="str">
        <f t="shared" si="80"/>
        <v>n/a</v>
      </c>
      <c r="X699" s="30" t="s">
        <v>31</v>
      </c>
      <c r="Y699" s="17" t="str">
        <f t="shared" si="81"/>
        <v>n/a</v>
      </c>
      <c r="Z699" s="17">
        <v>25</v>
      </c>
      <c r="AA699" s="17">
        <f t="shared" si="82"/>
        <v>25</v>
      </c>
      <c r="AB699" s="31" t="s">
        <v>401</v>
      </c>
    </row>
    <row r="700" spans="2:28" x14ac:dyDescent="0.3">
      <c r="B700" s="74" t="s">
        <v>843</v>
      </c>
      <c r="C700" s="20" t="str">
        <f t="shared" si="76"/>
        <v>Freight Wagon (T) BTAR Steel</v>
      </c>
      <c r="D700" s="21" t="s">
        <v>4</v>
      </c>
      <c r="E700" s="21" t="s">
        <v>402</v>
      </c>
      <c r="F700" s="22" t="s">
        <v>431</v>
      </c>
      <c r="G700" s="21" t="s">
        <v>342</v>
      </c>
      <c r="H700" s="23"/>
      <c r="I700" s="24"/>
      <c r="J700" s="25" t="s">
        <v>31</v>
      </c>
      <c r="K700" s="26">
        <v>5</v>
      </c>
      <c r="L700" s="27" t="s">
        <v>812</v>
      </c>
      <c r="M700" s="25">
        <v>0.93799999999999994</v>
      </c>
      <c r="N700" s="43" t="s">
        <v>31</v>
      </c>
      <c r="O700" s="25">
        <f t="shared" si="77"/>
        <v>0.93799999999999994</v>
      </c>
      <c r="P700" s="25">
        <f t="shared" si="78"/>
        <v>0.93799999999999994</v>
      </c>
      <c r="Q700" s="28">
        <v>22</v>
      </c>
      <c r="R700" s="29">
        <v>4</v>
      </c>
      <c r="S700" s="18">
        <f t="shared" si="79"/>
        <v>5.5</v>
      </c>
      <c r="T700" s="28">
        <v>1.3440000000000001</v>
      </c>
      <c r="U700" s="26" t="s">
        <v>31</v>
      </c>
      <c r="V700" s="26" t="s">
        <v>31</v>
      </c>
      <c r="W700" s="17" t="str">
        <f t="shared" si="80"/>
        <v>n/a</v>
      </c>
      <c r="X700" s="30" t="s">
        <v>31</v>
      </c>
      <c r="Y700" s="17" t="str">
        <f t="shared" si="81"/>
        <v>n/a</v>
      </c>
      <c r="Z700" s="17">
        <v>25</v>
      </c>
      <c r="AA700" s="17">
        <f t="shared" si="82"/>
        <v>25</v>
      </c>
      <c r="AB700" s="31" t="s">
        <v>403</v>
      </c>
    </row>
    <row r="701" spans="2:28" x14ac:dyDescent="0.3">
      <c r="B701" s="74" t="s">
        <v>843</v>
      </c>
      <c r="C701" s="20" t="str">
        <f t="shared" si="76"/>
        <v>Freight Wagon (L) BVAA Steel</v>
      </c>
      <c r="D701" s="21" t="s">
        <v>4</v>
      </c>
      <c r="E701" s="21" t="s">
        <v>399</v>
      </c>
      <c r="F701" s="22" t="s">
        <v>432</v>
      </c>
      <c r="G701" s="21" t="s">
        <v>342</v>
      </c>
      <c r="H701" s="23"/>
      <c r="I701" s="24"/>
      <c r="J701" s="25" t="s">
        <v>31</v>
      </c>
      <c r="K701" s="26">
        <v>4</v>
      </c>
      <c r="L701" s="27" t="s">
        <v>810</v>
      </c>
      <c r="M701" s="25">
        <v>0.97799999999999998</v>
      </c>
      <c r="N701" s="43" t="s">
        <v>31</v>
      </c>
      <c r="O701" s="25">
        <f t="shared" si="77"/>
        <v>0.97799999999999998</v>
      </c>
      <c r="P701" s="25">
        <f t="shared" si="78"/>
        <v>0.97799999999999998</v>
      </c>
      <c r="Q701" s="28">
        <v>60.643748982531484</v>
      </c>
      <c r="R701" s="29">
        <v>4</v>
      </c>
      <c r="S701" s="18">
        <f t="shared" si="79"/>
        <v>15.160937245632871</v>
      </c>
      <c r="T701" s="28">
        <v>1.6319999999999999</v>
      </c>
      <c r="U701" s="26" t="s">
        <v>31</v>
      </c>
      <c r="V701" s="26" t="s">
        <v>31</v>
      </c>
      <c r="W701" s="17" t="str">
        <f t="shared" si="80"/>
        <v>n/a</v>
      </c>
      <c r="X701" s="30" t="s">
        <v>31</v>
      </c>
      <c r="Y701" s="17" t="str">
        <f t="shared" si="81"/>
        <v>n/a</v>
      </c>
      <c r="Z701" s="17">
        <v>25</v>
      </c>
      <c r="AA701" s="17">
        <f t="shared" si="82"/>
        <v>25</v>
      </c>
      <c r="AB701" s="31" t="s">
        <v>406</v>
      </c>
    </row>
    <row r="702" spans="2:28" x14ac:dyDescent="0.3">
      <c r="B702" s="74" t="s">
        <v>843</v>
      </c>
      <c r="C702" s="20" t="str">
        <f t="shared" si="76"/>
        <v>Freight Wagon (T) BVAA Steel</v>
      </c>
      <c r="D702" s="21" t="s">
        <v>4</v>
      </c>
      <c r="E702" s="21" t="s">
        <v>402</v>
      </c>
      <c r="F702" s="22" t="s">
        <v>432</v>
      </c>
      <c r="G702" s="21" t="s">
        <v>342</v>
      </c>
      <c r="H702" s="23"/>
      <c r="I702" s="24"/>
      <c r="J702" s="25" t="s">
        <v>31</v>
      </c>
      <c r="K702" s="26">
        <v>4</v>
      </c>
      <c r="L702" s="27" t="s">
        <v>810</v>
      </c>
      <c r="M702" s="25">
        <v>0.97799999999999998</v>
      </c>
      <c r="N702" s="43" t="s">
        <v>31</v>
      </c>
      <c r="O702" s="25">
        <f t="shared" si="77"/>
        <v>0.97799999999999998</v>
      </c>
      <c r="P702" s="25">
        <f t="shared" si="78"/>
        <v>0.97799999999999998</v>
      </c>
      <c r="Q702" s="28">
        <v>19</v>
      </c>
      <c r="R702" s="29">
        <v>4</v>
      </c>
      <c r="S702" s="18">
        <f t="shared" si="79"/>
        <v>4.75</v>
      </c>
      <c r="T702" s="28">
        <v>1.6319999999999999</v>
      </c>
      <c r="U702" s="26" t="s">
        <v>31</v>
      </c>
      <c r="V702" s="26" t="s">
        <v>31</v>
      </c>
      <c r="W702" s="17" t="str">
        <f t="shared" si="80"/>
        <v>n/a</v>
      </c>
      <c r="X702" s="30" t="s">
        <v>31</v>
      </c>
      <c r="Y702" s="17" t="str">
        <f t="shared" si="81"/>
        <v>n/a</v>
      </c>
      <c r="Z702" s="17">
        <v>25</v>
      </c>
      <c r="AA702" s="17">
        <f t="shared" si="82"/>
        <v>25</v>
      </c>
      <c r="AB702" s="31" t="s">
        <v>407</v>
      </c>
    </row>
    <row r="703" spans="2:28" x14ac:dyDescent="0.3">
      <c r="B703" s="74" t="s">
        <v>843</v>
      </c>
      <c r="C703" s="20" t="str">
        <f t="shared" si="76"/>
        <v>Freight Wagon (L) BXAA Steel</v>
      </c>
      <c r="D703" s="21" t="s">
        <v>4</v>
      </c>
      <c r="E703" s="21" t="s">
        <v>399</v>
      </c>
      <c r="F703" s="22" t="s">
        <v>433</v>
      </c>
      <c r="G703" s="21" t="s">
        <v>342</v>
      </c>
      <c r="H703" s="23"/>
      <c r="I703" s="24"/>
      <c r="J703" s="25" t="s">
        <v>31</v>
      </c>
      <c r="K703" s="26">
        <v>5</v>
      </c>
      <c r="L703" s="27" t="s">
        <v>812</v>
      </c>
      <c r="M703" s="25">
        <v>0.93799999999999994</v>
      </c>
      <c r="N703" s="43" t="s">
        <v>31</v>
      </c>
      <c r="O703" s="25">
        <f t="shared" si="77"/>
        <v>0.93799999999999994</v>
      </c>
      <c r="P703" s="25">
        <f t="shared" si="78"/>
        <v>0.93799999999999994</v>
      </c>
      <c r="Q703" s="28">
        <v>100</v>
      </c>
      <c r="R703" s="29">
        <v>4</v>
      </c>
      <c r="S703" s="18">
        <f t="shared" si="79"/>
        <v>25</v>
      </c>
      <c r="T703" s="28">
        <v>1.764</v>
      </c>
      <c r="U703" s="26" t="s">
        <v>31</v>
      </c>
      <c r="V703" s="26" t="s">
        <v>31</v>
      </c>
      <c r="W703" s="17" t="str">
        <f t="shared" si="80"/>
        <v>n/a</v>
      </c>
      <c r="X703" s="30" t="s">
        <v>31</v>
      </c>
      <c r="Y703" s="17" t="str">
        <f t="shared" si="81"/>
        <v>n/a</v>
      </c>
      <c r="Z703" s="17">
        <v>25</v>
      </c>
      <c r="AA703" s="17">
        <f t="shared" si="82"/>
        <v>25</v>
      </c>
      <c r="AB703" s="31" t="s">
        <v>401</v>
      </c>
    </row>
    <row r="704" spans="2:28" x14ac:dyDescent="0.3">
      <c r="B704" s="74" t="s">
        <v>843</v>
      </c>
      <c r="C704" s="20" t="str">
        <f t="shared" si="76"/>
        <v>Freight Wagon (T) BXAA Steel</v>
      </c>
      <c r="D704" s="21" t="s">
        <v>4</v>
      </c>
      <c r="E704" s="21" t="s">
        <v>402</v>
      </c>
      <c r="F704" s="22" t="s">
        <v>433</v>
      </c>
      <c r="G704" s="21" t="s">
        <v>342</v>
      </c>
      <c r="H704" s="23"/>
      <c r="I704" s="24"/>
      <c r="J704" s="25" t="s">
        <v>31</v>
      </c>
      <c r="K704" s="26">
        <v>5</v>
      </c>
      <c r="L704" s="27" t="s">
        <v>812</v>
      </c>
      <c r="M704" s="25">
        <v>0.93799999999999994</v>
      </c>
      <c r="N704" s="43" t="s">
        <v>31</v>
      </c>
      <c r="O704" s="25">
        <f t="shared" si="77"/>
        <v>0.93799999999999994</v>
      </c>
      <c r="P704" s="25">
        <f t="shared" si="78"/>
        <v>0.93799999999999994</v>
      </c>
      <c r="Q704" s="28">
        <v>36</v>
      </c>
      <c r="R704" s="29">
        <v>4</v>
      </c>
      <c r="S704" s="18">
        <f t="shared" si="79"/>
        <v>9</v>
      </c>
      <c r="T704" s="28">
        <v>1.764</v>
      </c>
      <c r="U704" s="26" t="s">
        <v>31</v>
      </c>
      <c r="V704" s="26" t="s">
        <v>31</v>
      </c>
      <c r="W704" s="17" t="str">
        <f t="shared" si="80"/>
        <v>n/a</v>
      </c>
      <c r="X704" s="30" t="s">
        <v>31</v>
      </c>
      <c r="Y704" s="17" t="str">
        <f t="shared" si="81"/>
        <v>n/a</v>
      </c>
      <c r="Z704" s="17">
        <v>25</v>
      </c>
      <c r="AA704" s="17">
        <f t="shared" si="82"/>
        <v>25</v>
      </c>
      <c r="AB704" s="31" t="s">
        <v>403</v>
      </c>
    </row>
    <row r="705" spans="2:28" x14ac:dyDescent="0.3">
      <c r="B705" s="74" t="s">
        <v>843</v>
      </c>
      <c r="C705" s="20" t="str">
        <f t="shared" si="76"/>
        <v>Freight Wagon (T) BYAA Enterprise</v>
      </c>
      <c r="D705" s="21" t="s">
        <v>4</v>
      </c>
      <c r="E705" s="21" t="s">
        <v>402</v>
      </c>
      <c r="F705" s="22" t="s">
        <v>434</v>
      </c>
      <c r="G705" s="21" t="s">
        <v>338</v>
      </c>
      <c r="H705" s="23"/>
      <c r="I705" s="24"/>
      <c r="J705" s="25" t="s">
        <v>31</v>
      </c>
      <c r="K705" s="26">
        <v>4</v>
      </c>
      <c r="L705" s="27" t="s">
        <v>810</v>
      </c>
      <c r="M705" s="25">
        <v>0.97799999999999998</v>
      </c>
      <c r="N705" s="43" t="s">
        <v>31</v>
      </c>
      <c r="O705" s="25">
        <f t="shared" si="77"/>
        <v>0.97799999999999998</v>
      </c>
      <c r="P705" s="25">
        <f t="shared" si="78"/>
        <v>0.97799999999999998</v>
      </c>
      <c r="Q705" s="28">
        <v>28</v>
      </c>
      <c r="R705" s="29">
        <v>4</v>
      </c>
      <c r="S705" s="18">
        <f t="shared" si="79"/>
        <v>7</v>
      </c>
      <c r="T705" s="28">
        <v>2.0619999999999998</v>
      </c>
      <c r="U705" s="26" t="s">
        <v>31</v>
      </c>
      <c r="V705" s="26" t="s">
        <v>31</v>
      </c>
      <c r="W705" s="17" t="str">
        <f t="shared" si="80"/>
        <v>n/a</v>
      </c>
      <c r="X705" s="30" t="s">
        <v>31</v>
      </c>
      <c r="Y705" s="17" t="str">
        <f t="shared" si="81"/>
        <v>n/a</v>
      </c>
      <c r="Z705" s="17">
        <v>27</v>
      </c>
      <c r="AA705" s="17">
        <f t="shared" si="82"/>
        <v>27</v>
      </c>
      <c r="AB705" s="31" t="s">
        <v>407</v>
      </c>
    </row>
    <row r="706" spans="2:28" x14ac:dyDescent="0.3">
      <c r="B706" s="74" t="s">
        <v>843</v>
      </c>
      <c r="C706" s="20" t="str">
        <f t="shared" si="76"/>
        <v>Freight Wagon (L) BYAA Industrial Minerals</v>
      </c>
      <c r="D706" s="21" t="s">
        <v>4</v>
      </c>
      <c r="E706" s="21" t="s">
        <v>399</v>
      </c>
      <c r="F706" s="22" t="s">
        <v>434</v>
      </c>
      <c r="G706" s="21" t="s">
        <v>364</v>
      </c>
      <c r="H706" s="23"/>
      <c r="I706" s="24"/>
      <c r="J706" s="25" t="s">
        <v>31</v>
      </c>
      <c r="K706" s="26">
        <v>4</v>
      </c>
      <c r="L706" s="27" t="s">
        <v>810</v>
      </c>
      <c r="M706" s="25">
        <v>0.97799999999999998</v>
      </c>
      <c r="N706" s="43" t="s">
        <v>31</v>
      </c>
      <c r="O706" s="25">
        <f t="shared" si="77"/>
        <v>0.97799999999999998</v>
      </c>
      <c r="P706" s="25">
        <f t="shared" si="78"/>
        <v>0.97799999999999998</v>
      </c>
      <c r="Q706" s="28">
        <v>87.670023891501671</v>
      </c>
      <c r="R706" s="29">
        <v>4</v>
      </c>
      <c r="S706" s="18">
        <f t="shared" si="79"/>
        <v>21.917505972875418</v>
      </c>
      <c r="T706" s="28">
        <v>2.0619999999999998</v>
      </c>
      <c r="U706" s="26" t="s">
        <v>31</v>
      </c>
      <c r="V706" s="26" t="s">
        <v>31</v>
      </c>
      <c r="W706" s="17" t="str">
        <f t="shared" si="80"/>
        <v>n/a</v>
      </c>
      <c r="X706" s="30" t="s">
        <v>31</v>
      </c>
      <c r="Y706" s="17" t="str">
        <f t="shared" si="81"/>
        <v>n/a</v>
      </c>
      <c r="Z706" s="17">
        <v>18</v>
      </c>
      <c r="AA706" s="17">
        <f t="shared" si="82"/>
        <v>18</v>
      </c>
      <c r="AB706" s="31" t="s">
        <v>406</v>
      </c>
    </row>
    <row r="707" spans="2:28" x14ac:dyDescent="0.3">
      <c r="B707" s="74" t="s">
        <v>843</v>
      </c>
      <c r="C707" s="20" t="str">
        <f t="shared" si="76"/>
        <v>Freight Wagon (T) BYAA Industrial Minerals</v>
      </c>
      <c r="D707" s="21" t="s">
        <v>4</v>
      </c>
      <c r="E707" s="21" t="s">
        <v>402</v>
      </c>
      <c r="F707" s="22" t="s">
        <v>434</v>
      </c>
      <c r="G707" s="21" t="s">
        <v>364</v>
      </c>
      <c r="H707" s="23"/>
      <c r="I707" s="24"/>
      <c r="J707" s="25" t="s">
        <v>31</v>
      </c>
      <c r="K707" s="26">
        <v>4</v>
      </c>
      <c r="L707" s="27" t="s">
        <v>810</v>
      </c>
      <c r="M707" s="25">
        <v>0.97799999999999998</v>
      </c>
      <c r="N707" s="43" t="s">
        <v>31</v>
      </c>
      <c r="O707" s="25">
        <f t="shared" si="77"/>
        <v>0.97799999999999998</v>
      </c>
      <c r="P707" s="25">
        <f t="shared" si="78"/>
        <v>0.97799999999999998</v>
      </c>
      <c r="Q707" s="28">
        <v>28</v>
      </c>
      <c r="R707" s="29">
        <v>4</v>
      </c>
      <c r="S707" s="18">
        <f t="shared" si="79"/>
        <v>7</v>
      </c>
      <c r="T707" s="28">
        <v>2.0619999999999998</v>
      </c>
      <c r="U707" s="26" t="s">
        <v>31</v>
      </c>
      <c r="V707" s="26" t="s">
        <v>31</v>
      </c>
      <c r="W707" s="17" t="str">
        <f t="shared" si="80"/>
        <v>n/a</v>
      </c>
      <c r="X707" s="30" t="s">
        <v>31</v>
      </c>
      <c r="Y707" s="17" t="str">
        <f t="shared" si="81"/>
        <v>n/a</v>
      </c>
      <c r="Z707" s="17">
        <v>18</v>
      </c>
      <c r="AA707" s="17">
        <f t="shared" si="82"/>
        <v>18</v>
      </c>
      <c r="AB707" s="31" t="s">
        <v>407</v>
      </c>
    </row>
    <row r="708" spans="2:28" x14ac:dyDescent="0.3">
      <c r="B708" s="74" t="s">
        <v>843</v>
      </c>
      <c r="C708" s="20" t="str">
        <f t="shared" si="76"/>
        <v>Freight Wagon (L) BYAA Other</v>
      </c>
      <c r="D708" s="21" t="s">
        <v>4</v>
      </c>
      <c r="E708" s="21" t="s">
        <v>399</v>
      </c>
      <c r="F708" s="22" t="s">
        <v>434</v>
      </c>
      <c r="G708" s="21" t="s">
        <v>333</v>
      </c>
      <c r="H708" s="23"/>
      <c r="I708" s="24"/>
      <c r="J708" s="25" t="s">
        <v>31</v>
      </c>
      <c r="K708" s="26">
        <v>4</v>
      </c>
      <c r="L708" s="27" t="s">
        <v>810</v>
      </c>
      <c r="M708" s="25">
        <v>0.97799999999999998</v>
      </c>
      <c r="N708" s="43" t="s">
        <v>31</v>
      </c>
      <c r="O708" s="25">
        <f t="shared" si="77"/>
        <v>0.97799999999999998</v>
      </c>
      <c r="P708" s="25">
        <f t="shared" si="78"/>
        <v>0.97799999999999998</v>
      </c>
      <c r="Q708" s="28">
        <v>82</v>
      </c>
      <c r="R708" s="29">
        <v>4</v>
      </c>
      <c r="S708" s="18">
        <f t="shared" si="79"/>
        <v>20.5</v>
      </c>
      <c r="T708" s="28">
        <v>2.0619999999999998</v>
      </c>
      <c r="U708" s="26" t="s">
        <v>31</v>
      </c>
      <c r="V708" s="26" t="s">
        <v>31</v>
      </c>
      <c r="W708" s="17" t="str">
        <f t="shared" si="80"/>
        <v>n/a</v>
      </c>
      <c r="X708" s="30" t="s">
        <v>31</v>
      </c>
      <c r="Y708" s="17" t="str">
        <f t="shared" si="81"/>
        <v>n/a</v>
      </c>
      <c r="Z708" s="17">
        <v>25</v>
      </c>
      <c r="AA708" s="17">
        <f t="shared" si="82"/>
        <v>25</v>
      </c>
      <c r="AB708" s="31" t="s">
        <v>406</v>
      </c>
    </row>
    <row r="709" spans="2:28" x14ac:dyDescent="0.3">
      <c r="B709" s="74" t="s">
        <v>843</v>
      </c>
      <c r="C709" s="20" t="str">
        <f t="shared" si="76"/>
        <v>Freight Wagon (T) BYAA Other</v>
      </c>
      <c r="D709" s="21" t="s">
        <v>4</v>
      </c>
      <c r="E709" s="21" t="s">
        <v>402</v>
      </c>
      <c r="F709" s="22" t="s">
        <v>434</v>
      </c>
      <c r="G709" s="21" t="s">
        <v>333</v>
      </c>
      <c r="H709" s="23"/>
      <c r="I709" s="24"/>
      <c r="J709" s="25" t="s">
        <v>31</v>
      </c>
      <c r="K709" s="26">
        <v>4</v>
      </c>
      <c r="L709" s="27" t="s">
        <v>810</v>
      </c>
      <c r="M709" s="25">
        <v>0.97799999999999998</v>
      </c>
      <c r="N709" s="43" t="s">
        <v>31</v>
      </c>
      <c r="O709" s="25">
        <f t="shared" si="77"/>
        <v>0.97799999999999998</v>
      </c>
      <c r="P709" s="25">
        <f t="shared" si="78"/>
        <v>0.97799999999999998</v>
      </c>
      <c r="Q709" s="28">
        <v>28</v>
      </c>
      <c r="R709" s="29">
        <v>4</v>
      </c>
      <c r="S709" s="18">
        <f t="shared" si="79"/>
        <v>7</v>
      </c>
      <c r="T709" s="28">
        <v>2.0619999999999998</v>
      </c>
      <c r="U709" s="26" t="s">
        <v>31</v>
      </c>
      <c r="V709" s="26" t="s">
        <v>31</v>
      </c>
      <c r="W709" s="17" t="str">
        <f t="shared" si="80"/>
        <v>n/a</v>
      </c>
      <c r="X709" s="30" t="s">
        <v>31</v>
      </c>
      <c r="Y709" s="17" t="str">
        <f t="shared" si="81"/>
        <v>n/a</v>
      </c>
      <c r="Z709" s="17">
        <v>25</v>
      </c>
      <c r="AA709" s="17">
        <f t="shared" si="82"/>
        <v>25</v>
      </c>
      <c r="AB709" s="31" t="s">
        <v>407</v>
      </c>
    </row>
    <row r="710" spans="2:28" x14ac:dyDescent="0.3">
      <c r="B710" s="74" t="s">
        <v>843</v>
      </c>
      <c r="C710" s="20" t="str">
        <f t="shared" si="76"/>
        <v>Freight Wagon (L) BYAA Steel</v>
      </c>
      <c r="D710" s="21" t="s">
        <v>4</v>
      </c>
      <c r="E710" s="21" t="s">
        <v>399</v>
      </c>
      <c r="F710" s="22" t="s">
        <v>434</v>
      </c>
      <c r="G710" s="21" t="s">
        <v>342</v>
      </c>
      <c r="H710" s="23"/>
      <c r="I710" s="24"/>
      <c r="J710" s="25" t="s">
        <v>31</v>
      </c>
      <c r="K710" s="26">
        <v>4</v>
      </c>
      <c r="L710" s="27" t="s">
        <v>810</v>
      </c>
      <c r="M710" s="25">
        <v>0.97799999999999998</v>
      </c>
      <c r="N710" s="43" t="s">
        <v>31</v>
      </c>
      <c r="O710" s="25">
        <f t="shared" si="77"/>
        <v>0.97799999999999998</v>
      </c>
      <c r="P710" s="25">
        <f t="shared" si="78"/>
        <v>0.97799999999999998</v>
      </c>
      <c r="Q710" s="28">
        <v>91.909399117166501</v>
      </c>
      <c r="R710" s="29">
        <v>4</v>
      </c>
      <c r="S710" s="18">
        <f t="shared" si="79"/>
        <v>22.977349779291625</v>
      </c>
      <c r="T710" s="28">
        <v>2.0619999999999998</v>
      </c>
      <c r="U710" s="26" t="s">
        <v>31</v>
      </c>
      <c r="V710" s="26" t="s">
        <v>31</v>
      </c>
      <c r="W710" s="17" t="str">
        <f t="shared" si="80"/>
        <v>n/a</v>
      </c>
      <c r="X710" s="30" t="s">
        <v>31</v>
      </c>
      <c r="Y710" s="17" t="str">
        <f t="shared" si="81"/>
        <v>n/a</v>
      </c>
      <c r="Z710" s="17">
        <v>25</v>
      </c>
      <c r="AA710" s="17">
        <f t="shared" si="82"/>
        <v>25</v>
      </c>
      <c r="AB710" s="31" t="s">
        <v>406</v>
      </c>
    </row>
    <row r="711" spans="2:28" x14ac:dyDescent="0.3">
      <c r="B711" s="74" t="s">
        <v>843</v>
      </c>
      <c r="C711" s="20" t="str">
        <f t="shared" si="76"/>
        <v>Freight Wagon (T) BYAA Steel</v>
      </c>
      <c r="D711" s="21" t="s">
        <v>4</v>
      </c>
      <c r="E711" s="21" t="s">
        <v>402</v>
      </c>
      <c r="F711" s="22" t="s">
        <v>434</v>
      </c>
      <c r="G711" s="21" t="s">
        <v>342</v>
      </c>
      <c r="H711" s="23"/>
      <c r="I711" s="24"/>
      <c r="J711" s="25" t="s">
        <v>31</v>
      </c>
      <c r="K711" s="26">
        <v>4</v>
      </c>
      <c r="L711" s="27" t="s">
        <v>810</v>
      </c>
      <c r="M711" s="25">
        <v>0.97799999999999998</v>
      </c>
      <c r="N711" s="43" t="s">
        <v>31</v>
      </c>
      <c r="O711" s="25">
        <f t="shared" si="77"/>
        <v>0.97799999999999998</v>
      </c>
      <c r="P711" s="25">
        <f t="shared" si="78"/>
        <v>0.97799999999999998</v>
      </c>
      <c r="Q711" s="28">
        <v>28.019226443131373</v>
      </c>
      <c r="R711" s="29">
        <v>4</v>
      </c>
      <c r="S711" s="18">
        <f t="shared" si="79"/>
        <v>7.0048066107828433</v>
      </c>
      <c r="T711" s="28">
        <v>2.0619999999999998</v>
      </c>
      <c r="U711" s="26" t="s">
        <v>31</v>
      </c>
      <c r="V711" s="26" t="s">
        <v>31</v>
      </c>
      <c r="W711" s="17" t="str">
        <f t="shared" si="80"/>
        <v>n/a</v>
      </c>
      <c r="X711" s="30" t="s">
        <v>31</v>
      </c>
      <c r="Y711" s="17" t="str">
        <f t="shared" si="81"/>
        <v>n/a</v>
      </c>
      <c r="Z711" s="17">
        <v>25</v>
      </c>
      <c r="AA711" s="17">
        <f t="shared" si="82"/>
        <v>25</v>
      </c>
      <c r="AB711" s="31" t="s">
        <v>407</v>
      </c>
    </row>
    <row r="712" spans="2:28" x14ac:dyDescent="0.3">
      <c r="B712" s="74" t="s">
        <v>843</v>
      </c>
      <c r="C712" s="20" t="str">
        <f t="shared" si="76"/>
        <v>Freight Wagon (T) BYAB Enterprise</v>
      </c>
      <c r="D712" s="21" t="s">
        <v>4</v>
      </c>
      <c r="E712" s="21" t="s">
        <v>402</v>
      </c>
      <c r="F712" s="22" t="s">
        <v>435</v>
      </c>
      <c r="G712" s="21" t="s">
        <v>338</v>
      </c>
      <c r="H712" s="23"/>
      <c r="I712" s="24"/>
      <c r="J712" s="25" t="s">
        <v>31</v>
      </c>
      <c r="K712" s="26">
        <v>4</v>
      </c>
      <c r="L712" s="27" t="s">
        <v>810</v>
      </c>
      <c r="M712" s="25">
        <v>0.97799999999999998</v>
      </c>
      <c r="N712" s="43" t="s">
        <v>31</v>
      </c>
      <c r="O712" s="25">
        <f t="shared" si="77"/>
        <v>0.97799999999999998</v>
      </c>
      <c r="P712" s="25">
        <f t="shared" si="78"/>
        <v>0.97799999999999998</v>
      </c>
      <c r="Q712" s="28">
        <v>26</v>
      </c>
      <c r="R712" s="29">
        <v>4</v>
      </c>
      <c r="S712" s="18">
        <f t="shared" si="79"/>
        <v>6.5</v>
      </c>
      <c r="T712" s="28">
        <v>2.0619999999999998</v>
      </c>
      <c r="U712" s="26" t="s">
        <v>31</v>
      </c>
      <c r="V712" s="26" t="s">
        <v>31</v>
      </c>
      <c r="W712" s="17" t="str">
        <f t="shared" si="80"/>
        <v>n/a</v>
      </c>
      <c r="X712" s="30" t="s">
        <v>31</v>
      </c>
      <c r="Y712" s="17" t="str">
        <f t="shared" si="81"/>
        <v>n/a</v>
      </c>
      <c r="Z712" s="17">
        <v>27</v>
      </c>
      <c r="AA712" s="17">
        <f t="shared" si="82"/>
        <v>27</v>
      </c>
      <c r="AB712" s="31" t="s">
        <v>407</v>
      </c>
    </row>
    <row r="713" spans="2:28" x14ac:dyDescent="0.3">
      <c r="B713" s="74" t="s">
        <v>843</v>
      </c>
      <c r="C713" s="20" t="str">
        <f t="shared" si="76"/>
        <v>Freight Wagon (L) BYAB Industrial Minerals</v>
      </c>
      <c r="D713" s="21" t="s">
        <v>4</v>
      </c>
      <c r="E713" s="21" t="s">
        <v>399</v>
      </c>
      <c r="F713" s="22" t="s">
        <v>435</v>
      </c>
      <c r="G713" s="21" t="s">
        <v>364</v>
      </c>
      <c r="H713" s="23"/>
      <c r="I713" s="24"/>
      <c r="J713" s="25" t="s">
        <v>31</v>
      </c>
      <c r="K713" s="26">
        <v>4</v>
      </c>
      <c r="L713" s="27" t="s">
        <v>810</v>
      </c>
      <c r="M713" s="25">
        <v>0.97799999999999998</v>
      </c>
      <c r="N713" s="43" t="s">
        <v>31</v>
      </c>
      <c r="O713" s="25">
        <f t="shared" si="77"/>
        <v>0.97799999999999998</v>
      </c>
      <c r="P713" s="25">
        <f t="shared" si="78"/>
        <v>0.97799999999999998</v>
      </c>
      <c r="Q713" s="28">
        <v>89.747864213113672</v>
      </c>
      <c r="R713" s="29">
        <v>4</v>
      </c>
      <c r="S713" s="18">
        <f t="shared" si="79"/>
        <v>22.436966053278418</v>
      </c>
      <c r="T713" s="28">
        <v>2.0619999999999998</v>
      </c>
      <c r="U713" s="26" t="s">
        <v>31</v>
      </c>
      <c r="V713" s="26" t="s">
        <v>31</v>
      </c>
      <c r="W713" s="17" t="str">
        <f t="shared" si="80"/>
        <v>n/a</v>
      </c>
      <c r="X713" s="30" t="s">
        <v>31</v>
      </c>
      <c r="Y713" s="17" t="str">
        <f t="shared" si="81"/>
        <v>n/a</v>
      </c>
      <c r="Z713" s="17">
        <v>18</v>
      </c>
      <c r="AA713" s="17">
        <f t="shared" si="82"/>
        <v>18</v>
      </c>
      <c r="AB713" s="31" t="s">
        <v>406</v>
      </c>
    </row>
    <row r="714" spans="2:28" x14ac:dyDescent="0.3">
      <c r="B714" s="74" t="s">
        <v>843</v>
      </c>
      <c r="C714" s="20" t="str">
        <f t="shared" si="76"/>
        <v>Freight Wagon (T) BYAB Industrial Minerals</v>
      </c>
      <c r="D714" s="21" t="s">
        <v>4</v>
      </c>
      <c r="E714" s="21" t="s">
        <v>402</v>
      </c>
      <c r="F714" s="22" t="s">
        <v>435</v>
      </c>
      <c r="G714" s="21" t="s">
        <v>364</v>
      </c>
      <c r="H714" s="23"/>
      <c r="I714" s="24"/>
      <c r="J714" s="25" t="s">
        <v>31</v>
      </c>
      <c r="K714" s="26">
        <v>4</v>
      </c>
      <c r="L714" s="27" t="s">
        <v>810</v>
      </c>
      <c r="M714" s="25">
        <v>0.97799999999999998</v>
      </c>
      <c r="N714" s="43" t="s">
        <v>31</v>
      </c>
      <c r="O714" s="25">
        <f t="shared" si="77"/>
        <v>0.97799999999999998</v>
      </c>
      <c r="P714" s="25">
        <f t="shared" si="78"/>
        <v>0.97799999999999998</v>
      </c>
      <c r="Q714" s="28">
        <v>26</v>
      </c>
      <c r="R714" s="29">
        <v>4</v>
      </c>
      <c r="S714" s="18">
        <f t="shared" si="79"/>
        <v>6.5</v>
      </c>
      <c r="T714" s="28">
        <v>2.0619999999999998</v>
      </c>
      <c r="U714" s="26" t="s">
        <v>31</v>
      </c>
      <c r="V714" s="26" t="s">
        <v>31</v>
      </c>
      <c r="W714" s="17" t="str">
        <f t="shared" si="80"/>
        <v>n/a</v>
      </c>
      <c r="X714" s="30" t="s">
        <v>31</v>
      </c>
      <c r="Y714" s="17" t="str">
        <f t="shared" si="81"/>
        <v>n/a</v>
      </c>
      <c r="Z714" s="17">
        <v>18</v>
      </c>
      <c r="AA714" s="17">
        <f t="shared" si="82"/>
        <v>18</v>
      </c>
      <c r="AB714" s="31" t="s">
        <v>407</v>
      </c>
    </row>
    <row r="715" spans="2:28" x14ac:dyDescent="0.3">
      <c r="B715" s="74" t="s">
        <v>843</v>
      </c>
      <c r="C715" s="20" t="str">
        <f t="shared" si="76"/>
        <v>Freight Wagon (T) BYAB Other</v>
      </c>
      <c r="D715" s="21" t="s">
        <v>4</v>
      </c>
      <c r="E715" s="21" t="s">
        <v>402</v>
      </c>
      <c r="F715" s="22" t="s">
        <v>435</v>
      </c>
      <c r="G715" s="21" t="s">
        <v>333</v>
      </c>
      <c r="H715" s="23"/>
      <c r="I715" s="24"/>
      <c r="J715" s="25" t="s">
        <v>31</v>
      </c>
      <c r="K715" s="26">
        <v>4</v>
      </c>
      <c r="L715" s="27" t="s">
        <v>810</v>
      </c>
      <c r="M715" s="25">
        <v>0.97799999999999998</v>
      </c>
      <c r="N715" s="43" t="s">
        <v>31</v>
      </c>
      <c r="O715" s="25">
        <f t="shared" si="77"/>
        <v>0.97799999999999998</v>
      </c>
      <c r="P715" s="25">
        <f t="shared" si="78"/>
        <v>0.97799999999999998</v>
      </c>
      <c r="Q715" s="28">
        <v>26</v>
      </c>
      <c r="R715" s="29">
        <v>4</v>
      </c>
      <c r="S715" s="18">
        <f t="shared" si="79"/>
        <v>6.5</v>
      </c>
      <c r="T715" s="28">
        <v>2.0619999999999998</v>
      </c>
      <c r="U715" s="26" t="s">
        <v>31</v>
      </c>
      <c r="V715" s="26" t="s">
        <v>31</v>
      </c>
      <c r="W715" s="17" t="str">
        <f t="shared" si="80"/>
        <v>n/a</v>
      </c>
      <c r="X715" s="30" t="s">
        <v>31</v>
      </c>
      <c r="Y715" s="17" t="str">
        <f t="shared" si="81"/>
        <v>n/a</v>
      </c>
      <c r="Z715" s="17">
        <v>25</v>
      </c>
      <c r="AA715" s="17">
        <f t="shared" si="82"/>
        <v>25</v>
      </c>
      <c r="AB715" s="31" t="s">
        <v>407</v>
      </c>
    </row>
    <row r="716" spans="2:28" x14ac:dyDescent="0.3">
      <c r="B716" s="74" t="s">
        <v>843</v>
      </c>
      <c r="C716" s="20" t="str">
        <f t="shared" si="76"/>
        <v>Freight Wagon (L) BYAB Steel</v>
      </c>
      <c r="D716" s="21" t="s">
        <v>4</v>
      </c>
      <c r="E716" s="21" t="s">
        <v>399</v>
      </c>
      <c r="F716" s="22" t="s">
        <v>435</v>
      </c>
      <c r="G716" s="21" t="s">
        <v>342</v>
      </c>
      <c r="H716" s="23"/>
      <c r="I716" s="24"/>
      <c r="J716" s="25" t="s">
        <v>31</v>
      </c>
      <c r="K716" s="26">
        <v>4</v>
      </c>
      <c r="L716" s="27" t="s">
        <v>810</v>
      </c>
      <c r="M716" s="25">
        <v>0.97799999999999998</v>
      </c>
      <c r="N716" s="43" t="s">
        <v>31</v>
      </c>
      <c r="O716" s="25">
        <f t="shared" si="77"/>
        <v>0.97799999999999998</v>
      </c>
      <c r="P716" s="25">
        <f t="shared" si="78"/>
        <v>0.97799999999999998</v>
      </c>
      <c r="Q716" s="28">
        <v>94.258032383689866</v>
      </c>
      <c r="R716" s="29">
        <v>4</v>
      </c>
      <c r="S716" s="18">
        <f t="shared" si="79"/>
        <v>23.564508095922466</v>
      </c>
      <c r="T716" s="28">
        <v>2.0619999999999998</v>
      </c>
      <c r="U716" s="26" t="s">
        <v>31</v>
      </c>
      <c r="V716" s="26" t="s">
        <v>31</v>
      </c>
      <c r="W716" s="17" t="str">
        <f t="shared" si="80"/>
        <v>n/a</v>
      </c>
      <c r="X716" s="30" t="s">
        <v>31</v>
      </c>
      <c r="Y716" s="17" t="str">
        <f t="shared" si="81"/>
        <v>n/a</v>
      </c>
      <c r="Z716" s="17">
        <v>25</v>
      </c>
      <c r="AA716" s="17">
        <f t="shared" si="82"/>
        <v>25</v>
      </c>
      <c r="AB716" s="31" t="s">
        <v>406</v>
      </c>
    </row>
    <row r="717" spans="2:28" x14ac:dyDescent="0.3">
      <c r="B717" s="74" t="s">
        <v>843</v>
      </c>
      <c r="C717" s="20" t="str">
        <f t="shared" si="76"/>
        <v>Freight Wagon (T) BYAB Steel</v>
      </c>
      <c r="D717" s="21" t="s">
        <v>4</v>
      </c>
      <c r="E717" s="21" t="s">
        <v>402</v>
      </c>
      <c r="F717" s="22" t="s">
        <v>435</v>
      </c>
      <c r="G717" s="21" t="s">
        <v>342</v>
      </c>
      <c r="H717" s="23"/>
      <c r="I717" s="24"/>
      <c r="J717" s="25" t="s">
        <v>31</v>
      </c>
      <c r="K717" s="26">
        <v>4</v>
      </c>
      <c r="L717" s="27" t="s">
        <v>810</v>
      </c>
      <c r="M717" s="25">
        <v>0.97799999999999998</v>
      </c>
      <c r="N717" s="43" t="s">
        <v>31</v>
      </c>
      <c r="O717" s="25">
        <f t="shared" si="77"/>
        <v>0.97799999999999998</v>
      </c>
      <c r="P717" s="25">
        <f t="shared" si="78"/>
        <v>0.97799999999999998</v>
      </c>
      <c r="Q717" s="28">
        <v>26</v>
      </c>
      <c r="R717" s="29">
        <v>4</v>
      </c>
      <c r="S717" s="18">
        <f t="shared" si="79"/>
        <v>6.5</v>
      </c>
      <c r="T717" s="28">
        <v>2.0619999999999998</v>
      </c>
      <c r="U717" s="26" t="s">
        <v>31</v>
      </c>
      <c r="V717" s="26" t="s">
        <v>31</v>
      </c>
      <c r="W717" s="17" t="str">
        <f t="shared" si="80"/>
        <v>n/a</v>
      </c>
      <c r="X717" s="30" t="s">
        <v>31</v>
      </c>
      <c r="Y717" s="17" t="str">
        <f t="shared" si="81"/>
        <v>n/a</v>
      </c>
      <c r="Z717" s="17">
        <v>25</v>
      </c>
      <c r="AA717" s="17">
        <f t="shared" si="82"/>
        <v>25</v>
      </c>
      <c r="AB717" s="31" t="s">
        <v>407</v>
      </c>
    </row>
    <row r="718" spans="2:28" x14ac:dyDescent="0.3">
      <c r="B718" s="74" t="s">
        <v>843</v>
      </c>
      <c r="C718" s="20" t="str">
        <f t="shared" si="76"/>
        <v>Freight Wagon (T) BYAO Enterprise</v>
      </c>
      <c r="D718" s="21" t="s">
        <v>4</v>
      </c>
      <c r="E718" s="21" t="s">
        <v>402</v>
      </c>
      <c r="F718" s="22" t="s">
        <v>436</v>
      </c>
      <c r="G718" s="21" t="s">
        <v>338</v>
      </c>
      <c r="H718" s="23"/>
      <c r="I718" s="24"/>
      <c r="J718" s="25" t="s">
        <v>31</v>
      </c>
      <c r="K718" s="26">
        <v>4</v>
      </c>
      <c r="L718" s="27" t="s">
        <v>810</v>
      </c>
      <c r="M718" s="25">
        <v>0.97799999999999998</v>
      </c>
      <c r="N718" s="43" t="s">
        <v>31</v>
      </c>
      <c r="O718" s="25">
        <f t="shared" si="77"/>
        <v>0.97799999999999998</v>
      </c>
      <c r="P718" s="25">
        <f t="shared" si="78"/>
        <v>0.97799999999999998</v>
      </c>
      <c r="Q718" s="28">
        <v>26.25</v>
      </c>
      <c r="R718" s="29">
        <v>4</v>
      </c>
      <c r="S718" s="18">
        <f t="shared" si="79"/>
        <v>6.5625</v>
      </c>
      <c r="T718" s="28">
        <v>2.0619999999999998</v>
      </c>
      <c r="U718" s="26" t="s">
        <v>31</v>
      </c>
      <c r="V718" s="26" t="s">
        <v>31</v>
      </c>
      <c r="W718" s="17" t="str">
        <f t="shared" si="80"/>
        <v>n/a</v>
      </c>
      <c r="X718" s="30" t="s">
        <v>31</v>
      </c>
      <c r="Y718" s="17" t="str">
        <f t="shared" si="81"/>
        <v>n/a</v>
      </c>
      <c r="Z718" s="17">
        <v>27</v>
      </c>
      <c r="AA718" s="17">
        <f t="shared" si="82"/>
        <v>27</v>
      </c>
      <c r="AB718" s="31" t="s">
        <v>407</v>
      </c>
    </row>
    <row r="719" spans="2:28" x14ac:dyDescent="0.3">
      <c r="B719" s="74" t="s">
        <v>843</v>
      </c>
      <c r="C719" s="20" t="str">
        <f t="shared" si="76"/>
        <v>Freight Wagon (L) BYAO Steel</v>
      </c>
      <c r="D719" s="21" t="s">
        <v>4</v>
      </c>
      <c r="E719" s="21" t="s">
        <v>399</v>
      </c>
      <c r="F719" s="22" t="s">
        <v>436</v>
      </c>
      <c r="G719" s="21" t="s">
        <v>342</v>
      </c>
      <c r="H719" s="23"/>
      <c r="I719" s="24"/>
      <c r="J719" s="25" t="s">
        <v>31</v>
      </c>
      <c r="K719" s="26">
        <v>4</v>
      </c>
      <c r="L719" s="27" t="s">
        <v>810</v>
      </c>
      <c r="M719" s="25">
        <v>0.97799999999999998</v>
      </c>
      <c r="N719" s="43" t="s">
        <v>31</v>
      </c>
      <c r="O719" s="25">
        <f t="shared" si="77"/>
        <v>0.97799999999999998</v>
      </c>
      <c r="P719" s="25">
        <f t="shared" si="78"/>
        <v>0.97799999999999998</v>
      </c>
      <c r="Q719" s="28">
        <v>91.91</v>
      </c>
      <c r="R719" s="29">
        <v>4</v>
      </c>
      <c r="S719" s="18">
        <f t="shared" si="79"/>
        <v>22.977499999999999</v>
      </c>
      <c r="T719" s="28">
        <v>2.0619999999999998</v>
      </c>
      <c r="U719" s="26" t="s">
        <v>31</v>
      </c>
      <c r="V719" s="26" t="s">
        <v>31</v>
      </c>
      <c r="W719" s="17" t="str">
        <f t="shared" si="80"/>
        <v>n/a</v>
      </c>
      <c r="X719" s="30" t="s">
        <v>31</v>
      </c>
      <c r="Y719" s="17" t="str">
        <f t="shared" si="81"/>
        <v>n/a</v>
      </c>
      <c r="Z719" s="17">
        <v>25</v>
      </c>
      <c r="AA719" s="17">
        <f t="shared" si="82"/>
        <v>25</v>
      </c>
      <c r="AB719" s="31" t="s">
        <v>406</v>
      </c>
    </row>
    <row r="720" spans="2:28" x14ac:dyDescent="0.3">
      <c r="B720" s="74" t="s">
        <v>843</v>
      </c>
      <c r="C720" s="20" t="str">
        <f t="shared" si="76"/>
        <v>Freight Wagon (T) BYAO Steel</v>
      </c>
      <c r="D720" s="21" t="s">
        <v>4</v>
      </c>
      <c r="E720" s="21" t="s">
        <v>402</v>
      </c>
      <c r="F720" s="22" t="s">
        <v>436</v>
      </c>
      <c r="G720" s="21" t="s">
        <v>342</v>
      </c>
      <c r="H720" s="23"/>
      <c r="I720" s="24"/>
      <c r="J720" s="25" t="s">
        <v>31</v>
      </c>
      <c r="K720" s="26">
        <v>4</v>
      </c>
      <c r="L720" s="27" t="s">
        <v>810</v>
      </c>
      <c r="M720" s="25">
        <v>0.97799999999999998</v>
      </c>
      <c r="N720" s="43" t="s">
        <v>31</v>
      </c>
      <c r="O720" s="25">
        <f t="shared" si="77"/>
        <v>0.97799999999999998</v>
      </c>
      <c r="P720" s="25">
        <f t="shared" si="78"/>
        <v>0.97799999999999998</v>
      </c>
      <c r="Q720" s="28">
        <v>26.25</v>
      </c>
      <c r="R720" s="29">
        <v>4</v>
      </c>
      <c r="S720" s="18">
        <f t="shared" si="79"/>
        <v>6.5625</v>
      </c>
      <c r="T720" s="28">
        <v>2.0619999999999998</v>
      </c>
      <c r="U720" s="26" t="s">
        <v>31</v>
      </c>
      <c r="V720" s="26" t="s">
        <v>31</v>
      </c>
      <c r="W720" s="17" t="str">
        <f t="shared" si="80"/>
        <v>n/a</v>
      </c>
      <c r="X720" s="30" t="s">
        <v>31</v>
      </c>
      <c r="Y720" s="17" t="str">
        <f t="shared" si="81"/>
        <v>n/a</v>
      </c>
      <c r="Z720" s="17">
        <v>25</v>
      </c>
      <c r="AA720" s="17">
        <f t="shared" si="82"/>
        <v>25</v>
      </c>
      <c r="AB720" s="31" t="s">
        <v>407</v>
      </c>
    </row>
    <row r="721" spans="2:28" x14ac:dyDescent="0.3">
      <c r="B721" s="74" t="s">
        <v>843</v>
      </c>
      <c r="C721" s="20" t="str">
        <f t="shared" ref="C721:C778" si="83">D721&amp;" "&amp;E721&amp;" "&amp;F721&amp;IF(D721="Freight"," "&amp;G721,"")</f>
        <v>Freight Wagon (L) BZAA Enterprise</v>
      </c>
      <c r="D721" s="21" t="s">
        <v>4</v>
      </c>
      <c r="E721" s="21" t="s">
        <v>399</v>
      </c>
      <c r="F721" s="22" t="s">
        <v>437</v>
      </c>
      <c r="G721" s="21" t="s">
        <v>338</v>
      </c>
      <c r="H721" s="23"/>
      <c r="I721" s="24"/>
      <c r="J721" s="25" t="s">
        <v>31</v>
      </c>
      <c r="K721" s="26">
        <v>5</v>
      </c>
      <c r="L721" s="27" t="s">
        <v>812</v>
      </c>
      <c r="M721" s="25">
        <v>0.93799999999999994</v>
      </c>
      <c r="N721" s="43" t="s">
        <v>31</v>
      </c>
      <c r="O721" s="25">
        <f t="shared" si="77"/>
        <v>0.93799999999999994</v>
      </c>
      <c r="P721" s="25">
        <f t="shared" si="78"/>
        <v>0.93799999999999994</v>
      </c>
      <c r="Q721" s="28">
        <v>92.571428571428584</v>
      </c>
      <c r="R721" s="29">
        <v>4</v>
      </c>
      <c r="S721" s="18">
        <f t="shared" si="79"/>
        <v>23.142857142857146</v>
      </c>
      <c r="T721" s="28">
        <v>1.764</v>
      </c>
      <c r="U721" s="26" t="s">
        <v>31</v>
      </c>
      <c r="V721" s="26" t="s">
        <v>31</v>
      </c>
      <c r="W721" s="17" t="str">
        <f t="shared" si="80"/>
        <v>n/a</v>
      </c>
      <c r="X721" s="30" t="s">
        <v>31</v>
      </c>
      <c r="Y721" s="17" t="str">
        <f t="shared" si="81"/>
        <v>n/a</v>
      </c>
      <c r="Z721" s="17">
        <v>27</v>
      </c>
      <c r="AA721" s="17">
        <f t="shared" si="82"/>
        <v>27</v>
      </c>
      <c r="AB721" s="31" t="s">
        <v>401</v>
      </c>
    </row>
    <row r="722" spans="2:28" x14ac:dyDescent="0.3">
      <c r="B722" s="74" t="s">
        <v>843</v>
      </c>
      <c r="C722" s="20" t="str">
        <f t="shared" si="83"/>
        <v>Freight Wagon (L) BZAA Industrial Minerals</v>
      </c>
      <c r="D722" s="21" t="s">
        <v>4</v>
      </c>
      <c r="E722" s="21" t="s">
        <v>399</v>
      </c>
      <c r="F722" s="22" t="s">
        <v>437</v>
      </c>
      <c r="G722" s="21" t="s">
        <v>364</v>
      </c>
      <c r="H722" s="23"/>
      <c r="I722" s="24"/>
      <c r="J722" s="25" t="s">
        <v>31</v>
      </c>
      <c r="K722" s="26">
        <v>5</v>
      </c>
      <c r="L722" s="27" t="s">
        <v>812</v>
      </c>
      <c r="M722" s="25">
        <v>0.93799999999999994</v>
      </c>
      <c r="N722" s="43" t="s">
        <v>31</v>
      </c>
      <c r="O722" s="25">
        <f t="shared" si="77"/>
        <v>0.93799999999999994</v>
      </c>
      <c r="P722" s="25">
        <f t="shared" si="78"/>
        <v>0.93799999999999994</v>
      </c>
      <c r="Q722" s="28">
        <v>84.000145137880992</v>
      </c>
      <c r="R722" s="29">
        <v>4</v>
      </c>
      <c r="S722" s="18">
        <f t="shared" si="79"/>
        <v>21.000036284470248</v>
      </c>
      <c r="T722" s="28">
        <v>1.764</v>
      </c>
      <c r="U722" s="26" t="s">
        <v>31</v>
      </c>
      <c r="V722" s="26" t="s">
        <v>31</v>
      </c>
      <c r="W722" s="17" t="str">
        <f t="shared" si="80"/>
        <v>n/a</v>
      </c>
      <c r="X722" s="30" t="s">
        <v>31</v>
      </c>
      <c r="Y722" s="17" t="str">
        <f t="shared" si="81"/>
        <v>n/a</v>
      </c>
      <c r="Z722" s="17">
        <v>18</v>
      </c>
      <c r="AA722" s="17">
        <f t="shared" si="82"/>
        <v>18</v>
      </c>
      <c r="AB722" s="31" t="s">
        <v>401</v>
      </c>
    </row>
    <row r="723" spans="2:28" x14ac:dyDescent="0.3">
      <c r="B723" s="74" t="s">
        <v>843</v>
      </c>
      <c r="C723" s="20" t="str">
        <f t="shared" si="83"/>
        <v>Freight Wagon (T) BZAA Industrial Minerals</v>
      </c>
      <c r="D723" s="21" t="s">
        <v>4</v>
      </c>
      <c r="E723" s="21" t="s">
        <v>402</v>
      </c>
      <c r="F723" s="22" t="s">
        <v>437</v>
      </c>
      <c r="G723" s="21" t="s">
        <v>364</v>
      </c>
      <c r="H723" s="23"/>
      <c r="I723" s="24"/>
      <c r="J723" s="25" t="s">
        <v>31</v>
      </c>
      <c r="K723" s="26">
        <v>5</v>
      </c>
      <c r="L723" s="27" t="s">
        <v>812</v>
      </c>
      <c r="M723" s="25">
        <v>0.93799999999999994</v>
      </c>
      <c r="N723" s="43" t="s">
        <v>31</v>
      </c>
      <c r="O723" s="25">
        <f t="shared" si="77"/>
        <v>0.93799999999999994</v>
      </c>
      <c r="P723" s="25">
        <f t="shared" si="78"/>
        <v>0.93799999999999994</v>
      </c>
      <c r="Q723" s="28">
        <v>31</v>
      </c>
      <c r="R723" s="29">
        <v>4</v>
      </c>
      <c r="S723" s="18">
        <f t="shared" si="79"/>
        <v>7.75</v>
      </c>
      <c r="T723" s="28">
        <v>1.764</v>
      </c>
      <c r="U723" s="26" t="s">
        <v>31</v>
      </c>
      <c r="V723" s="26" t="s">
        <v>31</v>
      </c>
      <c r="W723" s="17" t="str">
        <f t="shared" si="80"/>
        <v>n/a</v>
      </c>
      <c r="X723" s="30" t="s">
        <v>31</v>
      </c>
      <c r="Y723" s="17" t="str">
        <f t="shared" si="81"/>
        <v>n/a</v>
      </c>
      <c r="Z723" s="17">
        <v>18</v>
      </c>
      <c r="AA723" s="17">
        <f t="shared" si="82"/>
        <v>18</v>
      </c>
      <c r="AB723" s="31" t="s">
        <v>403</v>
      </c>
    </row>
    <row r="724" spans="2:28" x14ac:dyDescent="0.3">
      <c r="B724" s="74" t="s">
        <v>843</v>
      </c>
      <c r="C724" s="20" t="str">
        <f t="shared" si="83"/>
        <v>Freight Wagon (T) BZAA Other</v>
      </c>
      <c r="D724" s="21" t="s">
        <v>4</v>
      </c>
      <c r="E724" s="21" t="s">
        <v>402</v>
      </c>
      <c r="F724" s="22" t="s">
        <v>437</v>
      </c>
      <c r="G724" s="21" t="s">
        <v>333</v>
      </c>
      <c r="H724" s="23"/>
      <c r="I724" s="24"/>
      <c r="J724" s="25" t="s">
        <v>31</v>
      </c>
      <c r="K724" s="26">
        <v>5</v>
      </c>
      <c r="L724" s="27" t="s">
        <v>812</v>
      </c>
      <c r="M724" s="25">
        <v>0.93799999999999994</v>
      </c>
      <c r="N724" s="43" t="s">
        <v>31</v>
      </c>
      <c r="O724" s="25">
        <f t="shared" si="77"/>
        <v>0.93799999999999994</v>
      </c>
      <c r="P724" s="25">
        <f t="shared" si="78"/>
        <v>0.93799999999999994</v>
      </c>
      <c r="Q724" s="28">
        <v>31</v>
      </c>
      <c r="R724" s="29">
        <v>4</v>
      </c>
      <c r="S724" s="18">
        <f t="shared" si="79"/>
        <v>7.75</v>
      </c>
      <c r="T724" s="28">
        <v>1.764</v>
      </c>
      <c r="U724" s="26" t="s">
        <v>31</v>
      </c>
      <c r="V724" s="26" t="s">
        <v>31</v>
      </c>
      <c r="W724" s="17" t="str">
        <f t="shared" si="80"/>
        <v>n/a</v>
      </c>
      <c r="X724" s="30" t="s">
        <v>31</v>
      </c>
      <c r="Y724" s="17" t="str">
        <f t="shared" si="81"/>
        <v>n/a</v>
      </c>
      <c r="Z724" s="17">
        <v>25</v>
      </c>
      <c r="AA724" s="17">
        <f t="shared" si="82"/>
        <v>25</v>
      </c>
      <c r="AB724" s="31" t="s">
        <v>403</v>
      </c>
    </row>
    <row r="725" spans="2:28" x14ac:dyDescent="0.3">
      <c r="B725" s="74" t="s">
        <v>843</v>
      </c>
      <c r="C725" s="20" t="str">
        <f t="shared" si="83"/>
        <v>Freight Wagon (L) BZAA Steel</v>
      </c>
      <c r="D725" s="21" t="s">
        <v>4</v>
      </c>
      <c r="E725" s="21" t="s">
        <v>399</v>
      </c>
      <c r="F725" s="22" t="s">
        <v>437</v>
      </c>
      <c r="G725" s="21" t="s">
        <v>342</v>
      </c>
      <c r="H725" s="23"/>
      <c r="I725" s="24"/>
      <c r="J725" s="25" t="s">
        <v>31</v>
      </c>
      <c r="K725" s="26">
        <v>5</v>
      </c>
      <c r="L725" s="27" t="s">
        <v>812</v>
      </c>
      <c r="M725" s="25">
        <v>0.93799999999999994</v>
      </c>
      <c r="N725" s="43" t="s">
        <v>31</v>
      </c>
      <c r="O725" s="25">
        <f t="shared" si="77"/>
        <v>0.93799999999999994</v>
      </c>
      <c r="P725" s="25">
        <f t="shared" si="78"/>
        <v>0.93799999999999994</v>
      </c>
      <c r="Q725" s="28">
        <v>91.666990862889534</v>
      </c>
      <c r="R725" s="29">
        <v>4</v>
      </c>
      <c r="S725" s="18">
        <f t="shared" si="79"/>
        <v>22.916747715722384</v>
      </c>
      <c r="T725" s="28">
        <v>1.764</v>
      </c>
      <c r="U725" s="26" t="s">
        <v>31</v>
      </c>
      <c r="V725" s="26" t="s">
        <v>31</v>
      </c>
      <c r="W725" s="17" t="str">
        <f t="shared" si="80"/>
        <v>n/a</v>
      </c>
      <c r="X725" s="30" t="s">
        <v>31</v>
      </c>
      <c r="Y725" s="17" t="str">
        <f t="shared" si="81"/>
        <v>n/a</v>
      </c>
      <c r="Z725" s="17">
        <v>25</v>
      </c>
      <c r="AA725" s="17">
        <f t="shared" si="82"/>
        <v>25</v>
      </c>
      <c r="AB725" s="31" t="s">
        <v>401</v>
      </c>
    </row>
    <row r="726" spans="2:28" x14ac:dyDescent="0.3">
      <c r="B726" s="74" t="s">
        <v>843</v>
      </c>
      <c r="C726" s="20" t="str">
        <f t="shared" si="83"/>
        <v>Freight Wagon (T) BZAA Steel</v>
      </c>
      <c r="D726" s="21" t="s">
        <v>4</v>
      </c>
      <c r="E726" s="21" t="s">
        <v>402</v>
      </c>
      <c r="F726" s="22" t="s">
        <v>437</v>
      </c>
      <c r="G726" s="21" t="s">
        <v>342</v>
      </c>
      <c r="H726" s="23"/>
      <c r="I726" s="24"/>
      <c r="J726" s="25" t="s">
        <v>31</v>
      </c>
      <c r="K726" s="26">
        <v>5</v>
      </c>
      <c r="L726" s="27" t="s">
        <v>812</v>
      </c>
      <c r="M726" s="25">
        <v>0.93799999999999994</v>
      </c>
      <c r="N726" s="43" t="s">
        <v>31</v>
      </c>
      <c r="O726" s="25">
        <f t="shared" si="77"/>
        <v>0.93799999999999994</v>
      </c>
      <c r="P726" s="25">
        <f t="shared" si="78"/>
        <v>0.93799999999999994</v>
      </c>
      <c r="Q726" s="28">
        <v>31</v>
      </c>
      <c r="R726" s="29">
        <v>4</v>
      </c>
      <c r="S726" s="18">
        <f t="shared" si="79"/>
        <v>7.75</v>
      </c>
      <c r="T726" s="28">
        <v>1.764</v>
      </c>
      <c r="U726" s="26" t="s">
        <v>31</v>
      </c>
      <c r="V726" s="26" t="s">
        <v>31</v>
      </c>
      <c r="W726" s="17" t="str">
        <f t="shared" si="80"/>
        <v>n/a</v>
      </c>
      <c r="X726" s="30" t="s">
        <v>31</v>
      </c>
      <c r="Y726" s="17" t="str">
        <f t="shared" si="81"/>
        <v>n/a</v>
      </c>
      <c r="Z726" s="17">
        <v>25</v>
      </c>
      <c r="AA726" s="17">
        <f t="shared" si="82"/>
        <v>25</v>
      </c>
      <c r="AB726" s="31" t="s">
        <v>403</v>
      </c>
    </row>
    <row r="727" spans="2:28" x14ac:dyDescent="0.3">
      <c r="B727" s="74" t="s">
        <v>843</v>
      </c>
      <c r="C727" s="20" t="str">
        <f t="shared" si="83"/>
        <v>Freight Wagon (L) CDAR Industrial Minerals</v>
      </c>
      <c r="D727" s="21" t="s">
        <v>4</v>
      </c>
      <c r="E727" s="21" t="s">
        <v>399</v>
      </c>
      <c r="F727" s="22" t="s">
        <v>438</v>
      </c>
      <c r="G727" s="21" t="s">
        <v>364</v>
      </c>
      <c r="H727" s="23"/>
      <c r="I727" s="24"/>
      <c r="J727" s="25" t="s">
        <v>31</v>
      </c>
      <c r="K727" s="26">
        <v>2</v>
      </c>
      <c r="L727" s="27" t="s">
        <v>806</v>
      </c>
      <c r="M727" s="25">
        <v>1.0580000000000001</v>
      </c>
      <c r="N727" s="43" t="s">
        <v>31</v>
      </c>
      <c r="O727" s="25">
        <f t="shared" si="77"/>
        <v>1.0580000000000001</v>
      </c>
      <c r="P727" s="25">
        <f t="shared" si="78"/>
        <v>1.0580000000000001</v>
      </c>
      <c r="Q727" s="28">
        <v>47</v>
      </c>
      <c r="R727" s="29">
        <v>2</v>
      </c>
      <c r="S727" s="18">
        <f t="shared" si="79"/>
        <v>23.5</v>
      </c>
      <c r="T727" s="28">
        <v>1.6459999999999999</v>
      </c>
      <c r="U727" s="26" t="s">
        <v>31</v>
      </c>
      <c r="V727" s="26" t="s">
        <v>31</v>
      </c>
      <c r="W727" s="17" t="str">
        <f t="shared" si="80"/>
        <v>n/a</v>
      </c>
      <c r="X727" s="30" t="s">
        <v>31</v>
      </c>
      <c r="Y727" s="17" t="str">
        <f t="shared" si="81"/>
        <v>n/a</v>
      </c>
      <c r="Z727" s="17">
        <v>18</v>
      </c>
      <c r="AA727" s="17">
        <f t="shared" si="82"/>
        <v>18</v>
      </c>
      <c r="AB727" s="31" t="s">
        <v>439</v>
      </c>
    </row>
    <row r="728" spans="2:28" x14ac:dyDescent="0.3">
      <c r="B728" s="74" t="s">
        <v>843</v>
      </c>
      <c r="C728" s="20" t="str">
        <f t="shared" si="83"/>
        <v>Freight Wagon (T) CDAR Industrial Minerals</v>
      </c>
      <c r="D728" s="21" t="s">
        <v>4</v>
      </c>
      <c r="E728" s="21" t="s">
        <v>402</v>
      </c>
      <c r="F728" s="22" t="s">
        <v>438</v>
      </c>
      <c r="G728" s="21" t="s">
        <v>364</v>
      </c>
      <c r="H728" s="23"/>
      <c r="I728" s="24"/>
      <c r="J728" s="25" t="s">
        <v>31</v>
      </c>
      <c r="K728" s="26">
        <v>2</v>
      </c>
      <c r="L728" s="27" t="s">
        <v>806</v>
      </c>
      <c r="M728" s="25">
        <v>1.0580000000000001</v>
      </c>
      <c r="N728" s="43" t="s">
        <v>31</v>
      </c>
      <c r="O728" s="25">
        <f t="shared" si="77"/>
        <v>1.0580000000000001</v>
      </c>
      <c r="P728" s="25">
        <f t="shared" si="78"/>
        <v>1.0580000000000001</v>
      </c>
      <c r="Q728" s="28">
        <v>15</v>
      </c>
      <c r="R728" s="29">
        <v>2</v>
      </c>
      <c r="S728" s="18">
        <f t="shared" si="79"/>
        <v>7.5</v>
      </c>
      <c r="T728" s="28">
        <v>1.6459999999999999</v>
      </c>
      <c r="U728" s="26" t="s">
        <v>31</v>
      </c>
      <c r="V728" s="26" t="s">
        <v>31</v>
      </c>
      <c r="W728" s="17" t="str">
        <f t="shared" si="80"/>
        <v>n/a</v>
      </c>
      <c r="X728" s="30" t="s">
        <v>31</v>
      </c>
      <c r="Y728" s="17" t="str">
        <f t="shared" si="81"/>
        <v>n/a</v>
      </c>
      <c r="Z728" s="17">
        <v>18</v>
      </c>
      <c r="AA728" s="17">
        <f t="shared" si="82"/>
        <v>18</v>
      </c>
      <c r="AB728" s="31" t="s">
        <v>440</v>
      </c>
    </row>
    <row r="729" spans="2:28" x14ac:dyDescent="0.3">
      <c r="B729" s="74" t="s">
        <v>843</v>
      </c>
      <c r="C729" s="20" t="str">
        <f t="shared" si="83"/>
        <v>Freight Wagon (T) DCAY Other</v>
      </c>
      <c r="D729" s="21" t="s">
        <v>4</v>
      </c>
      <c r="E729" s="21" t="s">
        <v>402</v>
      </c>
      <c r="F729" s="22" t="s">
        <v>441</v>
      </c>
      <c r="G729" s="21" t="s">
        <v>333</v>
      </c>
      <c r="H729" s="23"/>
      <c r="I729" s="24"/>
      <c r="J729" s="25" t="s">
        <v>31</v>
      </c>
      <c r="K729" s="26">
        <v>5</v>
      </c>
      <c r="L729" s="27" t="s">
        <v>812</v>
      </c>
      <c r="M729" s="25">
        <v>0.93799999999999994</v>
      </c>
      <c r="N729" s="43" t="s">
        <v>31</v>
      </c>
      <c r="O729" s="25">
        <f t="shared" si="77"/>
        <v>0.93799999999999994</v>
      </c>
      <c r="P729" s="25">
        <f t="shared" si="78"/>
        <v>0.93799999999999994</v>
      </c>
      <c r="Q729" s="28">
        <v>49</v>
      </c>
      <c r="R729" s="29">
        <v>4</v>
      </c>
      <c r="S729" s="18">
        <f t="shared" si="79"/>
        <v>12.25</v>
      </c>
      <c r="T729" s="28">
        <v>1.4850000000000001</v>
      </c>
      <c r="U729" s="26" t="s">
        <v>31</v>
      </c>
      <c r="V729" s="26" t="s">
        <v>31</v>
      </c>
      <c r="W729" s="17" t="str">
        <f t="shared" si="80"/>
        <v>n/a</v>
      </c>
      <c r="X729" s="30" t="s">
        <v>31</v>
      </c>
      <c r="Y729" s="17" t="str">
        <f t="shared" si="81"/>
        <v>n/a</v>
      </c>
      <c r="Z729" s="17">
        <v>25</v>
      </c>
      <c r="AA729" s="17">
        <f t="shared" si="82"/>
        <v>25</v>
      </c>
      <c r="AB729" s="31" t="s">
        <v>403</v>
      </c>
    </row>
    <row r="730" spans="2:28" x14ac:dyDescent="0.3">
      <c r="B730" s="74" t="s">
        <v>843</v>
      </c>
      <c r="C730" s="20" t="str">
        <f t="shared" si="83"/>
        <v>Freight Wagon (T) DCEY Other</v>
      </c>
      <c r="D730" s="21" t="s">
        <v>4</v>
      </c>
      <c r="E730" s="21" t="s">
        <v>402</v>
      </c>
      <c r="F730" s="22" t="s">
        <v>442</v>
      </c>
      <c r="G730" s="21" t="s">
        <v>333</v>
      </c>
      <c r="H730" s="23"/>
      <c r="I730" s="24"/>
      <c r="J730" s="25" t="s">
        <v>31</v>
      </c>
      <c r="K730" s="26">
        <v>6</v>
      </c>
      <c r="L730" s="27" t="s">
        <v>814</v>
      </c>
      <c r="M730" s="25">
        <v>0.89800000000000002</v>
      </c>
      <c r="N730" s="43" t="s">
        <v>31</v>
      </c>
      <c r="O730" s="25">
        <f t="shared" si="77"/>
        <v>0.89800000000000002</v>
      </c>
      <c r="P730" s="25">
        <f t="shared" si="78"/>
        <v>0.89800000000000002</v>
      </c>
      <c r="Q730" s="28">
        <v>52</v>
      </c>
      <c r="R730" s="29">
        <v>4</v>
      </c>
      <c r="S730" s="18">
        <f t="shared" si="79"/>
        <v>13</v>
      </c>
      <c r="T730" s="28">
        <v>1.47</v>
      </c>
      <c r="U730" s="26" t="s">
        <v>31</v>
      </c>
      <c r="V730" s="26" t="s">
        <v>31</v>
      </c>
      <c r="W730" s="17" t="str">
        <f t="shared" si="80"/>
        <v>n/a</v>
      </c>
      <c r="X730" s="30" t="s">
        <v>31</v>
      </c>
      <c r="Y730" s="17" t="str">
        <f t="shared" si="81"/>
        <v>n/a</v>
      </c>
      <c r="Z730" s="17">
        <v>25</v>
      </c>
      <c r="AA730" s="17">
        <f t="shared" si="82"/>
        <v>25</v>
      </c>
      <c r="AB730" s="31" t="s">
        <v>403</v>
      </c>
    </row>
    <row r="731" spans="2:28" x14ac:dyDescent="0.3">
      <c r="B731" s="74" t="s">
        <v>843</v>
      </c>
      <c r="C731" s="20" t="str">
        <f t="shared" si="83"/>
        <v>Freight Wagon (T) DDAY Other</v>
      </c>
      <c r="D731" s="21" t="s">
        <v>4</v>
      </c>
      <c r="E731" s="21" t="s">
        <v>402</v>
      </c>
      <c r="F731" s="22" t="s">
        <v>443</v>
      </c>
      <c r="G731" s="21" t="s">
        <v>333</v>
      </c>
      <c r="H731" s="23"/>
      <c r="I731" s="24"/>
      <c r="J731" s="25" t="s">
        <v>31</v>
      </c>
      <c r="K731" s="26">
        <v>5</v>
      </c>
      <c r="L731" s="27" t="s">
        <v>812</v>
      </c>
      <c r="M731" s="25">
        <v>0.93799999999999994</v>
      </c>
      <c r="N731" s="43" t="s">
        <v>31</v>
      </c>
      <c r="O731" s="25">
        <f t="shared" si="77"/>
        <v>0.93799999999999994</v>
      </c>
      <c r="P731" s="25">
        <f t="shared" si="78"/>
        <v>0.93799999999999994</v>
      </c>
      <c r="Q731" s="28">
        <v>53</v>
      </c>
      <c r="R731" s="29">
        <v>4</v>
      </c>
      <c r="S731" s="18">
        <f t="shared" si="79"/>
        <v>13.25</v>
      </c>
      <c r="T731" s="28">
        <v>1.605</v>
      </c>
      <c r="U731" s="26" t="s">
        <v>31</v>
      </c>
      <c r="V731" s="26" t="s">
        <v>31</v>
      </c>
      <c r="W731" s="17" t="str">
        <f t="shared" si="80"/>
        <v>n/a</v>
      </c>
      <c r="X731" s="30" t="s">
        <v>31</v>
      </c>
      <c r="Y731" s="17" t="str">
        <f t="shared" si="81"/>
        <v>n/a</v>
      </c>
      <c r="Z731" s="17">
        <v>25</v>
      </c>
      <c r="AA731" s="17">
        <f t="shared" si="82"/>
        <v>25</v>
      </c>
      <c r="AB731" s="31" t="s">
        <v>403</v>
      </c>
    </row>
    <row r="732" spans="2:28" x14ac:dyDescent="0.3">
      <c r="B732" s="74" t="s">
        <v>843</v>
      </c>
      <c r="C732" s="20" t="str">
        <f t="shared" si="83"/>
        <v>Freight Wagon (T) DHAY Other</v>
      </c>
      <c r="D732" s="21" t="s">
        <v>4</v>
      </c>
      <c r="E732" s="21" t="s">
        <v>402</v>
      </c>
      <c r="F732" s="22" t="s">
        <v>444</v>
      </c>
      <c r="G732" s="21" t="s">
        <v>333</v>
      </c>
      <c r="H732" s="23"/>
      <c r="I732" s="24"/>
      <c r="J732" s="25" t="s">
        <v>31</v>
      </c>
      <c r="K732" s="26">
        <v>5</v>
      </c>
      <c r="L732" s="27" t="s">
        <v>812</v>
      </c>
      <c r="M732" s="25">
        <v>0.93799999999999994</v>
      </c>
      <c r="N732" s="43" t="s">
        <v>31</v>
      </c>
      <c r="O732" s="25">
        <f t="shared" si="77"/>
        <v>0.93799999999999994</v>
      </c>
      <c r="P732" s="25">
        <f t="shared" si="78"/>
        <v>0.93799999999999994</v>
      </c>
      <c r="Q732" s="28">
        <v>38</v>
      </c>
      <c r="R732" s="29">
        <v>4</v>
      </c>
      <c r="S732" s="18">
        <f t="shared" si="79"/>
        <v>9.5</v>
      </c>
      <c r="T732" s="28">
        <v>1.405</v>
      </c>
      <c r="U732" s="26" t="s">
        <v>31</v>
      </c>
      <c r="V732" s="26" t="s">
        <v>31</v>
      </c>
      <c r="W732" s="17" t="str">
        <f t="shared" si="80"/>
        <v>n/a</v>
      </c>
      <c r="X732" s="30" t="s">
        <v>31</v>
      </c>
      <c r="Y732" s="17" t="str">
        <f t="shared" si="81"/>
        <v>n/a</v>
      </c>
      <c r="Z732" s="17">
        <v>25</v>
      </c>
      <c r="AA732" s="17">
        <f t="shared" si="82"/>
        <v>25</v>
      </c>
      <c r="AB732" s="31" t="s">
        <v>403</v>
      </c>
    </row>
    <row r="733" spans="2:28" x14ac:dyDescent="0.3">
      <c r="B733" s="74" t="s">
        <v>843</v>
      </c>
      <c r="C733" s="20" t="str">
        <f t="shared" si="83"/>
        <v>Freight Wagon (T) DHEY Other</v>
      </c>
      <c r="D733" s="21" t="s">
        <v>4</v>
      </c>
      <c r="E733" s="21" t="s">
        <v>402</v>
      </c>
      <c r="F733" s="22" t="s">
        <v>445</v>
      </c>
      <c r="G733" s="21" t="s">
        <v>333</v>
      </c>
      <c r="H733" s="23"/>
      <c r="I733" s="24"/>
      <c r="J733" s="25" t="s">
        <v>31</v>
      </c>
      <c r="K733" s="26">
        <v>6</v>
      </c>
      <c r="L733" s="27" t="s">
        <v>814</v>
      </c>
      <c r="M733" s="25">
        <v>0.89800000000000002</v>
      </c>
      <c r="N733" s="43" t="s">
        <v>31</v>
      </c>
      <c r="O733" s="25">
        <f t="shared" si="77"/>
        <v>0.89800000000000002</v>
      </c>
      <c r="P733" s="25">
        <f t="shared" si="78"/>
        <v>0.89800000000000002</v>
      </c>
      <c r="Q733" s="28">
        <v>35</v>
      </c>
      <c r="R733" s="29">
        <v>4</v>
      </c>
      <c r="S733" s="18">
        <f t="shared" si="79"/>
        <v>8.75</v>
      </c>
      <c r="T733" s="28">
        <v>1.47</v>
      </c>
      <c r="U733" s="26" t="s">
        <v>31</v>
      </c>
      <c r="V733" s="26" t="s">
        <v>31</v>
      </c>
      <c r="W733" s="17" t="str">
        <f t="shared" si="80"/>
        <v>n/a</v>
      </c>
      <c r="X733" s="30" t="s">
        <v>31</v>
      </c>
      <c r="Y733" s="17" t="str">
        <f t="shared" si="81"/>
        <v>n/a</v>
      </c>
      <c r="Z733" s="17">
        <v>25</v>
      </c>
      <c r="AA733" s="17">
        <f t="shared" si="82"/>
        <v>25</v>
      </c>
      <c r="AB733" s="31" t="s">
        <v>403</v>
      </c>
    </row>
    <row r="734" spans="2:28" x14ac:dyDescent="0.3">
      <c r="B734" s="74" t="s">
        <v>843</v>
      </c>
      <c r="C734" s="20" t="str">
        <f t="shared" si="83"/>
        <v>Freight Wagon (T) DPEX Other</v>
      </c>
      <c r="D734" s="21" t="s">
        <v>4</v>
      </c>
      <c r="E734" s="21" t="s">
        <v>402</v>
      </c>
      <c r="F734" s="22" t="s">
        <v>446</v>
      </c>
      <c r="G734" s="21" t="s">
        <v>333</v>
      </c>
      <c r="H734" s="23"/>
      <c r="I734" s="24"/>
      <c r="J734" s="25" t="s">
        <v>31</v>
      </c>
      <c r="K734" s="26">
        <v>2</v>
      </c>
      <c r="L734" s="27" t="s">
        <v>806</v>
      </c>
      <c r="M734" s="25">
        <v>1.0580000000000001</v>
      </c>
      <c r="N734" s="43" t="s">
        <v>31</v>
      </c>
      <c r="O734" s="25">
        <f t="shared" si="77"/>
        <v>1.0580000000000001</v>
      </c>
      <c r="P734" s="25">
        <f t="shared" si="78"/>
        <v>1.0580000000000001</v>
      </c>
      <c r="Q734" s="28">
        <v>25</v>
      </c>
      <c r="R734" s="29">
        <v>2</v>
      </c>
      <c r="S734" s="18">
        <f t="shared" si="79"/>
        <v>12.5</v>
      </c>
      <c r="T734" s="28">
        <v>1.4</v>
      </c>
      <c r="U734" s="26" t="s">
        <v>31</v>
      </c>
      <c r="V734" s="26" t="s">
        <v>31</v>
      </c>
      <c r="W734" s="17" t="str">
        <f t="shared" si="80"/>
        <v>n/a</v>
      </c>
      <c r="X734" s="30" t="s">
        <v>31</v>
      </c>
      <c r="Y734" s="17" t="str">
        <f t="shared" si="81"/>
        <v>n/a</v>
      </c>
      <c r="Z734" s="17">
        <v>25</v>
      </c>
      <c r="AA734" s="17">
        <f t="shared" si="82"/>
        <v>25</v>
      </c>
      <c r="AB734" s="31" t="s">
        <v>440</v>
      </c>
    </row>
    <row r="735" spans="2:28" x14ac:dyDescent="0.3">
      <c r="B735" s="74" t="s">
        <v>843</v>
      </c>
      <c r="C735" s="20" t="str">
        <f t="shared" si="83"/>
        <v>Freight Wagon (T) DPEY Other</v>
      </c>
      <c r="D735" s="21" t="s">
        <v>4</v>
      </c>
      <c r="E735" s="21" t="s">
        <v>402</v>
      </c>
      <c r="F735" s="22" t="s">
        <v>447</v>
      </c>
      <c r="G735" s="21" t="s">
        <v>333</v>
      </c>
      <c r="H735" s="23"/>
      <c r="I735" s="24"/>
      <c r="J735" s="25" t="s">
        <v>31</v>
      </c>
      <c r="K735" s="26">
        <v>6</v>
      </c>
      <c r="L735" s="27" t="s">
        <v>814</v>
      </c>
      <c r="M735" s="25">
        <v>0.89800000000000002</v>
      </c>
      <c r="N735" s="43" t="s">
        <v>31</v>
      </c>
      <c r="O735" s="25">
        <f t="shared" si="77"/>
        <v>0.89800000000000002</v>
      </c>
      <c r="P735" s="25">
        <f t="shared" si="78"/>
        <v>0.89800000000000002</v>
      </c>
      <c r="Q735" s="28">
        <v>55</v>
      </c>
      <c r="R735" s="29">
        <v>4</v>
      </c>
      <c r="S735" s="18">
        <f t="shared" si="79"/>
        <v>13.75</v>
      </c>
      <c r="T735" s="28">
        <v>1.9750000000000001</v>
      </c>
      <c r="U735" s="26" t="s">
        <v>31</v>
      </c>
      <c r="V735" s="26" t="s">
        <v>31</v>
      </c>
      <c r="W735" s="17" t="str">
        <f t="shared" si="80"/>
        <v>n/a</v>
      </c>
      <c r="X735" s="30" t="s">
        <v>31</v>
      </c>
      <c r="Y735" s="17" t="str">
        <f t="shared" si="81"/>
        <v>n/a</v>
      </c>
      <c r="Z735" s="17">
        <v>25</v>
      </c>
      <c r="AA735" s="17">
        <f t="shared" si="82"/>
        <v>25</v>
      </c>
      <c r="AB735" s="31" t="s">
        <v>403</v>
      </c>
    </row>
    <row r="736" spans="2:28" x14ac:dyDescent="0.3">
      <c r="B736" s="74" t="s">
        <v>843</v>
      </c>
      <c r="C736" s="20" t="str">
        <f t="shared" si="83"/>
        <v>Freight Wagon (T) DREY Other</v>
      </c>
      <c r="D736" s="21" t="s">
        <v>4</v>
      </c>
      <c r="E736" s="21" t="s">
        <v>402</v>
      </c>
      <c r="F736" s="22" t="s">
        <v>448</v>
      </c>
      <c r="G736" s="21" t="s">
        <v>333</v>
      </c>
      <c r="H736" s="23"/>
      <c r="I736" s="24"/>
      <c r="J736" s="25" t="s">
        <v>31</v>
      </c>
      <c r="K736" s="26">
        <v>6</v>
      </c>
      <c r="L736" s="27" t="s">
        <v>814</v>
      </c>
      <c r="M736" s="25">
        <v>0.89800000000000002</v>
      </c>
      <c r="N736" s="43" t="s">
        <v>31</v>
      </c>
      <c r="O736" s="25">
        <f t="shared" si="77"/>
        <v>0.89800000000000002</v>
      </c>
      <c r="P736" s="25">
        <f t="shared" si="78"/>
        <v>0.89800000000000002</v>
      </c>
      <c r="Q736" s="28">
        <v>53</v>
      </c>
      <c r="R736" s="29">
        <v>4</v>
      </c>
      <c r="S736" s="18">
        <f t="shared" si="79"/>
        <v>13.25</v>
      </c>
      <c r="T736" s="28">
        <v>1.9750000000000001</v>
      </c>
      <c r="U736" s="26" t="s">
        <v>31</v>
      </c>
      <c r="V736" s="26" t="s">
        <v>31</v>
      </c>
      <c r="W736" s="17" t="str">
        <f t="shared" si="80"/>
        <v>n/a</v>
      </c>
      <c r="X736" s="30" t="s">
        <v>31</v>
      </c>
      <c r="Y736" s="17" t="str">
        <f t="shared" si="81"/>
        <v>n/a</v>
      </c>
      <c r="Z736" s="17">
        <v>25</v>
      </c>
      <c r="AA736" s="17">
        <f t="shared" si="82"/>
        <v>25</v>
      </c>
      <c r="AB736" s="31" t="s">
        <v>403</v>
      </c>
    </row>
    <row r="737" spans="2:28" x14ac:dyDescent="0.3">
      <c r="B737" s="74" t="s">
        <v>843</v>
      </c>
      <c r="C737" s="20" t="str">
        <f t="shared" si="83"/>
        <v>Freight Wagon (T) DXEY Other</v>
      </c>
      <c r="D737" s="21" t="s">
        <v>4</v>
      </c>
      <c r="E737" s="21" t="s">
        <v>402</v>
      </c>
      <c r="F737" s="22" t="s">
        <v>449</v>
      </c>
      <c r="G737" s="21" t="s">
        <v>333</v>
      </c>
      <c r="H737" s="23"/>
      <c r="I737" s="24"/>
      <c r="J737" s="25" t="s">
        <v>31</v>
      </c>
      <c r="K737" s="26">
        <v>5</v>
      </c>
      <c r="L737" s="27" t="s">
        <v>812</v>
      </c>
      <c r="M737" s="25">
        <v>0.93799999999999994</v>
      </c>
      <c r="N737" s="43" t="s">
        <v>31</v>
      </c>
      <c r="O737" s="25">
        <f t="shared" si="77"/>
        <v>0.93799999999999994</v>
      </c>
      <c r="P737" s="25">
        <f t="shared" si="78"/>
        <v>0.93799999999999994</v>
      </c>
      <c r="Q737" s="28">
        <v>43</v>
      </c>
      <c r="R737" s="29">
        <v>4</v>
      </c>
      <c r="S737" s="18">
        <f t="shared" si="79"/>
        <v>10.75</v>
      </c>
      <c r="T737" s="28">
        <v>1.3</v>
      </c>
      <c r="U737" s="26" t="s">
        <v>31</v>
      </c>
      <c r="V737" s="26" t="s">
        <v>31</v>
      </c>
      <c r="W737" s="17" t="str">
        <f t="shared" si="80"/>
        <v>n/a</v>
      </c>
      <c r="X737" s="30" t="s">
        <v>31</v>
      </c>
      <c r="Y737" s="17" t="str">
        <f t="shared" si="81"/>
        <v>n/a</v>
      </c>
      <c r="Z737" s="17">
        <v>25</v>
      </c>
      <c r="AA737" s="17">
        <f t="shared" si="82"/>
        <v>25</v>
      </c>
      <c r="AB737" s="31" t="s">
        <v>403</v>
      </c>
    </row>
    <row r="738" spans="2:28" x14ac:dyDescent="0.3">
      <c r="B738" s="74" t="s">
        <v>843</v>
      </c>
      <c r="C738" s="20" t="str">
        <f t="shared" si="83"/>
        <v>Freight Wagon (T) EAEY Other</v>
      </c>
      <c r="D738" s="21" t="s">
        <v>4</v>
      </c>
      <c r="E738" s="21" t="s">
        <v>402</v>
      </c>
      <c r="F738" s="22" t="s">
        <v>450</v>
      </c>
      <c r="G738" s="21" t="s">
        <v>333</v>
      </c>
      <c r="H738" s="23"/>
      <c r="I738" s="24"/>
      <c r="J738" s="25" t="s">
        <v>31</v>
      </c>
      <c r="K738" s="26">
        <v>6</v>
      </c>
      <c r="L738" s="27" t="s">
        <v>814</v>
      </c>
      <c r="M738" s="25">
        <v>0.89800000000000002</v>
      </c>
      <c r="N738" s="43" t="s">
        <v>31</v>
      </c>
      <c r="O738" s="25">
        <f t="shared" si="77"/>
        <v>0.89800000000000002</v>
      </c>
      <c r="P738" s="25">
        <f t="shared" si="78"/>
        <v>0.89800000000000002</v>
      </c>
      <c r="Q738" s="28">
        <v>44.977255144669662</v>
      </c>
      <c r="R738" s="29">
        <v>4</v>
      </c>
      <c r="S738" s="18">
        <f t="shared" si="79"/>
        <v>11.244313786167416</v>
      </c>
      <c r="T738" s="28">
        <v>1.47</v>
      </c>
      <c r="U738" s="26" t="s">
        <v>31</v>
      </c>
      <c r="V738" s="26" t="s">
        <v>31</v>
      </c>
      <c r="W738" s="17" t="str">
        <f t="shared" si="80"/>
        <v>n/a</v>
      </c>
      <c r="X738" s="30" t="s">
        <v>31</v>
      </c>
      <c r="Y738" s="17" t="str">
        <f t="shared" si="81"/>
        <v>n/a</v>
      </c>
      <c r="Z738" s="17">
        <v>25</v>
      </c>
      <c r="AA738" s="17">
        <f t="shared" si="82"/>
        <v>25</v>
      </c>
      <c r="AB738" s="31" t="s">
        <v>403</v>
      </c>
    </row>
    <row r="739" spans="2:28" x14ac:dyDescent="0.3">
      <c r="B739" s="74" t="s">
        <v>843</v>
      </c>
      <c r="C739" s="20" t="str">
        <f t="shared" si="83"/>
        <v>Freight Wagon (T) ECAY Other</v>
      </c>
      <c r="D739" s="21" t="s">
        <v>4</v>
      </c>
      <c r="E739" s="21" t="s">
        <v>402</v>
      </c>
      <c r="F739" s="22" t="s">
        <v>451</v>
      </c>
      <c r="G739" s="21" t="s">
        <v>333</v>
      </c>
      <c r="H739" s="23"/>
      <c r="I739" s="24"/>
      <c r="J739" s="25" t="s">
        <v>31</v>
      </c>
      <c r="K739" s="26">
        <v>6</v>
      </c>
      <c r="L739" s="27" t="s">
        <v>814</v>
      </c>
      <c r="M739" s="25">
        <v>0.89800000000000002</v>
      </c>
      <c r="N739" s="43" t="s">
        <v>31</v>
      </c>
      <c r="O739" s="25">
        <f t="shared" si="77"/>
        <v>0.89800000000000002</v>
      </c>
      <c r="P739" s="25">
        <f t="shared" si="78"/>
        <v>0.89800000000000002</v>
      </c>
      <c r="Q739" s="28">
        <v>61</v>
      </c>
      <c r="R739" s="29">
        <v>4</v>
      </c>
      <c r="S739" s="18">
        <f t="shared" si="79"/>
        <v>15.25</v>
      </c>
      <c r="T739" s="28">
        <v>1.47</v>
      </c>
      <c r="U739" s="26" t="s">
        <v>31</v>
      </c>
      <c r="V739" s="26" t="s">
        <v>31</v>
      </c>
      <c r="W739" s="17" t="str">
        <f t="shared" si="80"/>
        <v>n/a</v>
      </c>
      <c r="X739" s="30" t="s">
        <v>31</v>
      </c>
      <c r="Y739" s="17" t="str">
        <f t="shared" si="81"/>
        <v>n/a</v>
      </c>
      <c r="Z739" s="17">
        <v>25</v>
      </c>
      <c r="AA739" s="17">
        <f t="shared" si="82"/>
        <v>25</v>
      </c>
      <c r="AB739" s="31" t="s">
        <v>403</v>
      </c>
    </row>
    <row r="740" spans="2:28" x14ac:dyDescent="0.3">
      <c r="B740" s="74" t="s">
        <v>843</v>
      </c>
      <c r="C740" s="20" t="str">
        <f t="shared" si="83"/>
        <v>Freight Wagon (T) ECEY Other</v>
      </c>
      <c r="D740" s="21" t="s">
        <v>4</v>
      </c>
      <c r="E740" s="21" t="s">
        <v>402</v>
      </c>
      <c r="F740" s="22" t="s">
        <v>452</v>
      </c>
      <c r="G740" s="21" t="s">
        <v>333</v>
      </c>
      <c r="H740" s="23"/>
      <c r="I740" s="24"/>
      <c r="J740" s="25" t="s">
        <v>31</v>
      </c>
      <c r="K740" s="26">
        <v>6</v>
      </c>
      <c r="L740" s="27" t="s">
        <v>814</v>
      </c>
      <c r="M740" s="25">
        <v>0.89800000000000002</v>
      </c>
      <c r="N740" s="43" t="s">
        <v>31</v>
      </c>
      <c r="O740" s="25">
        <f t="shared" si="77"/>
        <v>0.89800000000000002</v>
      </c>
      <c r="P740" s="25">
        <f t="shared" si="78"/>
        <v>0.89800000000000002</v>
      </c>
      <c r="Q740" s="28">
        <v>37.806869786144397</v>
      </c>
      <c r="R740" s="29">
        <v>4</v>
      </c>
      <c r="S740" s="18">
        <f t="shared" si="79"/>
        <v>9.4517174465360991</v>
      </c>
      <c r="T740" s="28">
        <v>1.47</v>
      </c>
      <c r="U740" s="26" t="s">
        <v>31</v>
      </c>
      <c r="V740" s="26" t="s">
        <v>31</v>
      </c>
      <c r="W740" s="17" t="str">
        <f t="shared" si="80"/>
        <v>n/a</v>
      </c>
      <c r="X740" s="30" t="s">
        <v>31</v>
      </c>
      <c r="Y740" s="17" t="str">
        <f t="shared" si="81"/>
        <v>n/a</v>
      </c>
      <c r="Z740" s="17">
        <v>25</v>
      </c>
      <c r="AA740" s="17">
        <f t="shared" si="82"/>
        <v>25</v>
      </c>
      <c r="AB740" s="31" t="s">
        <v>403</v>
      </c>
    </row>
    <row r="741" spans="2:28" x14ac:dyDescent="0.3">
      <c r="B741" s="74" t="s">
        <v>843</v>
      </c>
      <c r="C741" s="20" t="str">
        <f t="shared" si="83"/>
        <v>Freight Wagon (T) ECEY Royal Mail</v>
      </c>
      <c r="D741" s="21" t="s">
        <v>4</v>
      </c>
      <c r="E741" s="21" t="s">
        <v>402</v>
      </c>
      <c r="F741" s="22" t="s">
        <v>452</v>
      </c>
      <c r="G741" s="21" t="s">
        <v>365</v>
      </c>
      <c r="H741" s="23"/>
      <c r="I741" s="24"/>
      <c r="J741" s="25" t="s">
        <v>31</v>
      </c>
      <c r="K741" s="26">
        <v>6</v>
      </c>
      <c r="L741" s="27" t="s">
        <v>814</v>
      </c>
      <c r="M741" s="25">
        <v>0.89800000000000002</v>
      </c>
      <c r="N741" s="43" t="s">
        <v>31</v>
      </c>
      <c r="O741" s="25">
        <f t="shared" si="77"/>
        <v>0.89800000000000002</v>
      </c>
      <c r="P741" s="25">
        <f t="shared" si="78"/>
        <v>0.89800000000000002</v>
      </c>
      <c r="Q741" s="28">
        <v>37</v>
      </c>
      <c r="R741" s="29">
        <v>4</v>
      </c>
      <c r="S741" s="18">
        <f t="shared" si="79"/>
        <v>9.25</v>
      </c>
      <c r="T741" s="28">
        <v>1.47</v>
      </c>
      <c r="U741" s="26" t="s">
        <v>31</v>
      </c>
      <c r="V741" s="26" t="s">
        <v>31</v>
      </c>
      <c r="W741" s="17" t="str">
        <f t="shared" si="80"/>
        <v>n/a</v>
      </c>
      <c r="X741" s="30" t="s">
        <v>31</v>
      </c>
      <c r="Y741" s="17" t="str">
        <f t="shared" si="81"/>
        <v>n/a</v>
      </c>
      <c r="Z741" s="17">
        <v>78</v>
      </c>
      <c r="AA741" s="17">
        <f t="shared" si="82"/>
        <v>78</v>
      </c>
      <c r="AB741" s="31" t="s">
        <v>403</v>
      </c>
    </row>
    <row r="742" spans="2:28" x14ac:dyDescent="0.3">
      <c r="B742" s="74" t="s">
        <v>843</v>
      </c>
      <c r="C742" s="20" t="str">
        <f t="shared" si="83"/>
        <v>Freight Wagon (T) EDEY Other</v>
      </c>
      <c r="D742" s="21" t="s">
        <v>4</v>
      </c>
      <c r="E742" s="21" t="s">
        <v>402</v>
      </c>
      <c r="F742" s="22" t="s">
        <v>453</v>
      </c>
      <c r="G742" s="21" t="s">
        <v>333</v>
      </c>
      <c r="H742" s="23"/>
      <c r="I742" s="24"/>
      <c r="J742" s="25" t="s">
        <v>31</v>
      </c>
      <c r="K742" s="26">
        <v>5</v>
      </c>
      <c r="L742" s="27" t="s">
        <v>812</v>
      </c>
      <c r="M742" s="25">
        <v>0.93799999999999994</v>
      </c>
      <c r="N742" s="43" t="s">
        <v>31</v>
      </c>
      <c r="O742" s="25">
        <f t="shared" si="77"/>
        <v>0.93799999999999994</v>
      </c>
      <c r="P742" s="25">
        <f t="shared" si="78"/>
        <v>0.93799999999999994</v>
      </c>
      <c r="Q742" s="28">
        <v>50.090909090909086</v>
      </c>
      <c r="R742" s="29">
        <v>4</v>
      </c>
      <c r="S742" s="18">
        <f t="shared" si="79"/>
        <v>12.522727272727272</v>
      </c>
      <c r="T742" s="28">
        <v>1.47</v>
      </c>
      <c r="U742" s="26" t="s">
        <v>31</v>
      </c>
      <c r="V742" s="26" t="s">
        <v>31</v>
      </c>
      <c r="W742" s="17" t="str">
        <f t="shared" si="80"/>
        <v>n/a</v>
      </c>
      <c r="X742" s="30" t="s">
        <v>31</v>
      </c>
      <c r="Y742" s="17" t="str">
        <f t="shared" si="81"/>
        <v>n/a</v>
      </c>
      <c r="Z742" s="17">
        <v>25</v>
      </c>
      <c r="AA742" s="17">
        <f t="shared" si="82"/>
        <v>25</v>
      </c>
      <c r="AB742" s="31" t="s">
        <v>403</v>
      </c>
    </row>
    <row r="743" spans="2:28" x14ac:dyDescent="0.3">
      <c r="B743" s="74" t="s">
        <v>843</v>
      </c>
      <c r="C743" s="20" t="str">
        <f t="shared" si="83"/>
        <v>Freight Wagon (T) EEAY Other</v>
      </c>
      <c r="D743" s="21" t="s">
        <v>4</v>
      </c>
      <c r="E743" s="21" t="s">
        <v>402</v>
      </c>
      <c r="F743" s="22" t="s">
        <v>454</v>
      </c>
      <c r="G743" s="21" t="s">
        <v>333</v>
      </c>
      <c r="H743" s="23"/>
      <c r="I743" s="24"/>
      <c r="J743" s="25" t="s">
        <v>31</v>
      </c>
      <c r="K743" s="26">
        <v>6</v>
      </c>
      <c r="L743" s="27" t="s">
        <v>814</v>
      </c>
      <c r="M743" s="25">
        <v>0.89800000000000002</v>
      </c>
      <c r="N743" s="43" t="s">
        <v>31</v>
      </c>
      <c r="O743" s="25">
        <f t="shared" ref="O743:O802" si="84">IF(N743="n/a",M743,N743)</f>
        <v>0.89800000000000002</v>
      </c>
      <c r="P743" s="25">
        <f t="shared" ref="P743:P802" si="85">IF($D743="Passenger",J743,O743)</f>
        <v>0.89800000000000002</v>
      </c>
      <c r="Q743" s="28">
        <v>40</v>
      </c>
      <c r="R743" s="29">
        <v>4</v>
      </c>
      <c r="S743" s="18">
        <f t="shared" ref="S743:S802" si="86">Q743/R743</f>
        <v>10</v>
      </c>
      <c r="T743" s="28">
        <v>1.31</v>
      </c>
      <c r="U743" s="26" t="s">
        <v>31</v>
      </c>
      <c r="V743" s="26" t="s">
        <v>31</v>
      </c>
      <c r="W743" s="17" t="str">
        <f t="shared" ref="W743:W802" si="87">IF($D743="Passenger",0.021*(MIN(U743,V743)^1.71),"n/a")</f>
        <v>n/a</v>
      </c>
      <c r="X743" s="30" t="s">
        <v>31</v>
      </c>
      <c r="Y743" s="17" t="str">
        <f t="shared" ref="Y743:Y802" si="88">IF($D743="Passenger",IF(X743=0,W743,X743),"n/a")</f>
        <v>n/a</v>
      </c>
      <c r="Z743" s="17">
        <v>25</v>
      </c>
      <c r="AA743" s="17">
        <f t="shared" ref="AA743:AA802" si="89">IF($D743="Passenger",Y743,Z743)</f>
        <v>25</v>
      </c>
      <c r="AB743" s="31" t="s">
        <v>403</v>
      </c>
    </row>
    <row r="744" spans="2:28" x14ac:dyDescent="0.3">
      <c r="B744" s="74" t="s">
        <v>843</v>
      </c>
      <c r="C744" s="20" t="str">
        <f t="shared" si="83"/>
        <v>Freight Wagon (T) EEEY Other</v>
      </c>
      <c r="D744" s="21" t="s">
        <v>4</v>
      </c>
      <c r="E744" s="21" t="s">
        <v>402</v>
      </c>
      <c r="F744" s="22" t="s">
        <v>455</v>
      </c>
      <c r="G744" s="21" t="s">
        <v>333</v>
      </c>
      <c r="H744" s="23"/>
      <c r="I744" s="24"/>
      <c r="J744" s="25" t="s">
        <v>31</v>
      </c>
      <c r="K744" s="26">
        <v>5</v>
      </c>
      <c r="L744" s="27" t="s">
        <v>812</v>
      </c>
      <c r="M744" s="25">
        <v>0.93799999999999994</v>
      </c>
      <c r="N744" s="43" t="s">
        <v>31</v>
      </c>
      <c r="O744" s="25">
        <f t="shared" si="84"/>
        <v>0.93799999999999994</v>
      </c>
      <c r="P744" s="25">
        <f t="shared" si="85"/>
        <v>0.93799999999999994</v>
      </c>
      <c r="Q744" s="28">
        <v>36.641918066200219</v>
      </c>
      <c r="R744" s="29">
        <v>4</v>
      </c>
      <c r="S744" s="18">
        <f t="shared" si="86"/>
        <v>9.1604795165500548</v>
      </c>
      <c r="T744" s="28">
        <v>1.31</v>
      </c>
      <c r="U744" s="26" t="s">
        <v>31</v>
      </c>
      <c r="V744" s="26" t="s">
        <v>31</v>
      </c>
      <c r="W744" s="17" t="str">
        <f t="shared" si="87"/>
        <v>n/a</v>
      </c>
      <c r="X744" s="30" t="s">
        <v>31</v>
      </c>
      <c r="Y744" s="17" t="str">
        <f t="shared" si="88"/>
        <v>n/a</v>
      </c>
      <c r="Z744" s="17">
        <v>25</v>
      </c>
      <c r="AA744" s="17">
        <f t="shared" si="89"/>
        <v>25</v>
      </c>
      <c r="AB744" s="31" t="s">
        <v>403</v>
      </c>
    </row>
    <row r="745" spans="2:28" x14ac:dyDescent="0.3">
      <c r="B745" s="74" t="s">
        <v>843</v>
      </c>
      <c r="C745" s="20" t="str">
        <f t="shared" si="83"/>
        <v>Freight Wagon (T) EEEY Royal Mail</v>
      </c>
      <c r="D745" s="21" t="s">
        <v>4</v>
      </c>
      <c r="E745" s="21" t="s">
        <v>402</v>
      </c>
      <c r="F745" s="22" t="s">
        <v>455</v>
      </c>
      <c r="G745" s="21" t="s">
        <v>365</v>
      </c>
      <c r="H745" s="23"/>
      <c r="I745" s="24"/>
      <c r="J745" s="25" t="s">
        <v>31</v>
      </c>
      <c r="K745" s="26">
        <v>5</v>
      </c>
      <c r="L745" s="27" t="s">
        <v>812</v>
      </c>
      <c r="M745" s="25">
        <v>0.93799999999999994</v>
      </c>
      <c r="N745" s="43" t="s">
        <v>31</v>
      </c>
      <c r="O745" s="25">
        <f t="shared" si="84"/>
        <v>0.93799999999999994</v>
      </c>
      <c r="P745" s="25">
        <f t="shared" si="85"/>
        <v>0.93799999999999994</v>
      </c>
      <c r="Q745" s="28">
        <v>36</v>
      </c>
      <c r="R745" s="29">
        <v>4</v>
      </c>
      <c r="S745" s="18">
        <f t="shared" si="86"/>
        <v>9</v>
      </c>
      <c r="T745" s="28">
        <v>1.31</v>
      </c>
      <c r="U745" s="26" t="s">
        <v>31</v>
      </c>
      <c r="V745" s="26" t="s">
        <v>31</v>
      </c>
      <c r="W745" s="17" t="str">
        <f t="shared" si="87"/>
        <v>n/a</v>
      </c>
      <c r="X745" s="30" t="s">
        <v>31</v>
      </c>
      <c r="Y745" s="17" t="str">
        <f t="shared" si="88"/>
        <v>n/a</v>
      </c>
      <c r="Z745" s="17">
        <v>78</v>
      </c>
      <c r="AA745" s="17">
        <f t="shared" si="89"/>
        <v>78</v>
      </c>
      <c r="AB745" s="31" t="s">
        <v>403</v>
      </c>
    </row>
    <row r="746" spans="2:28" x14ac:dyDescent="0.3">
      <c r="B746" s="74" t="s">
        <v>843</v>
      </c>
      <c r="C746" s="20" t="str">
        <f t="shared" si="83"/>
        <v>Freight Wagon (T) EHAY Other</v>
      </c>
      <c r="D746" s="21" t="s">
        <v>4</v>
      </c>
      <c r="E746" s="21" t="s">
        <v>402</v>
      </c>
      <c r="F746" s="22" t="s">
        <v>456</v>
      </c>
      <c r="G746" s="21" t="s">
        <v>333</v>
      </c>
      <c r="H746" s="23"/>
      <c r="I746" s="24"/>
      <c r="J746" s="25" t="s">
        <v>31</v>
      </c>
      <c r="K746" s="26">
        <v>6</v>
      </c>
      <c r="L746" s="27" t="s">
        <v>814</v>
      </c>
      <c r="M746" s="25">
        <v>0.89800000000000002</v>
      </c>
      <c r="N746" s="43" t="s">
        <v>31</v>
      </c>
      <c r="O746" s="25">
        <f t="shared" si="84"/>
        <v>0.89800000000000002</v>
      </c>
      <c r="P746" s="25">
        <f t="shared" si="85"/>
        <v>0.89800000000000002</v>
      </c>
      <c r="Q746" s="28">
        <v>42</v>
      </c>
      <c r="R746" s="29">
        <v>4</v>
      </c>
      <c r="S746" s="18">
        <f t="shared" si="86"/>
        <v>10.5</v>
      </c>
      <c r="T746" s="28">
        <v>1.31</v>
      </c>
      <c r="U746" s="26" t="s">
        <v>31</v>
      </c>
      <c r="V746" s="26" t="s">
        <v>31</v>
      </c>
      <c r="W746" s="17" t="str">
        <f t="shared" si="87"/>
        <v>n/a</v>
      </c>
      <c r="X746" s="30" t="s">
        <v>31</v>
      </c>
      <c r="Y746" s="17" t="str">
        <f t="shared" si="88"/>
        <v>n/a</v>
      </c>
      <c r="Z746" s="17">
        <v>25</v>
      </c>
      <c r="AA746" s="17">
        <f t="shared" si="89"/>
        <v>25</v>
      </c>
      <c r="AB746" s="31" t="s">
        <v>403</v>
      </c>
    </row>
    <row r="747" spans="2:28" x14ac:dyDescent="0.3">
      <c r="B747" s="74" t="s">
        <v>843</v>
      </c>
      <c r="C747" s="20" t="str">
        <f t="shared" si="83"/>
        <v>Freight Wagon (T) EHEY Other</v>
      </c>
      <c r="D747" s="21" t="s">
        <v>4</v>
      </c>
      <c r="E747" s="21" t="s">
        <v>402</v>
      </c>
      <c r="F747" s="22" t="s">
        <v>457</v>
      </c>
      <c r="G747" s="21" t="s">
        <v>333</v>
      </c>
      <c r="H747" s="23"/>
      <c r="I747" s="24"/>
      <c r="J747" s="25" t="s">
        <v>31</v>
      </c>
      <c r="K747" s="26">
        <v>6</v>
      </c>
      <c r="L747" s="27" t="s">
        <v>814</v>
      </c>
      <c r="M747" s="25">
        <v>0.89800000000000002</v>
      </c>
      <c r="N747" s="43" t="s">
        <v>31</v>
      </c>
      <c r="O747" s="25">
        <f t="shared" si="84"/>
        <v>0.89800000000000002</v>
      </c>
      <c r="P747" s="25">
        <f t="shared" si="85"/>
        <v>0.89800000000000002</v>
      </c>
      <c r="Q747" s="28">
        <v>35.691083632915891</v>
      </c>
      <c r="R747" s="29">
        <v>4</v>
      </c>
      <c r="S747" s="18">
        <f t="shared" si="86"/>
        <v>8.9227709082289728</v>
      </c>
      <c r="T747" s="28">
        <v>1.31</v>
      </c>
      <c r="U747" s="26" t="s">
        <v>31</v>
      </c>
      <c r="V747" s="26" t="s">
        <v>31</v>
      </c>
      <c r="W747" s="17" t="str">
        <f t="shared" si="87"/>
        <v>n/a</v>
      </c>
      <c r="X747" s="30" t="s">
        <v>31</v>
      </c>
      <c r="Y747" s="17" t="str">
        <f t="shared" si="88"/>
        <v>n/a</v>
      </c>
      <c r="Z747" s="17">
        <v>25</v>
      </c>
      <c r="AA747" s="17">
        <f t="shared" si="89"/>
        <v>25</v>
      </c>
      <c r="AB747" s="31" t="s">
        <v>403</v>
      </c>
    </row>
    <row r="748" spans="2:28" x14ac:dyDescent="0.3">
      <c r="B748" s="74" t="s">
        <v>843</v>
      </c>
      <c r="C748" s="20" t="str">
        <f t="shared" si="83"/>
        <v>Freight Wagon (T) EHEY Royal Mail</v>
      </c>
      <c r="D748" s="21" t="s">
        <v>4</v>
      </c>
      <c r="E748" s="21" t="s">
        <v>402</v>
      </c>
      <c r="F748" s="22" t="s">
        <v>457</v>
      </c>
      <c r="G748" s="21" t="s">
        <v>365</v>
      </c>
      <c r="H748" s="23"/>
      <c r="I748" s="24"/>
      <c r="J748" s="25" t="s">
        <v>31</v>
      </c>
      <c r="K748" s="26">
        <v>6</v>
      </c>
      <c r="L748" s="27" t="s">
        <v>814</v>
      </c>
      <c r="M748" s="25">
        <v>0.89800000000000002</v>
      </c>
      <c r="N748" s="43" t="s">
        <v>31</v>
      </c>
      <c r="O748" s="25">
        <f t="shared" si="84"/>
        <v>0.89800000000000002</v>
      </c>
      <c r="P748" s="25">
        <f t="shared" si="85"/>
        <v>0.89800000000000002</v>
      </c>
      <c r="Q748" s="28">
        <v>35</v>
      </c>
      <c r="R748" s="29">
        <v>4</v>
      </c>
      <c r="S748" s="18">
        <f t="shared" si="86"/>
        <v>8.75</v>
      </c>
      <c r="T748" s="28">
        <v>1.31</v>
      </c>
      <c r="U748" s="26" t="s">
        <v>31</v>
      </c>
      <c r="V748" s="26" t="s">
        <v>31</v>
      </c>
      <c r="W748" s="17" t="str">
        <f t="shared" si="87"/>
        <v>n/a</v>
      </c>
      <c r="X748" s="30" t="s">
        <v>31</v>
      </c>
      <c r="Y748" s="17" t="str">
        <f t="shared" si="88"/>
        <v>n/a</v>
      </c>
      <c r="Z748" s="17">
        <v>78</v>
      </c>
      <c r="AA748" s="17">
        <f t="shared" si="89"/>
        <v>78</v>
      </c>
      <c r="AB748" s="31" t="s">
        <v>403</v>
      </c>
    </row>
    <row r="749" spans="2:28" x14ac:dyDescent="0.3">
      <c r="B749" s="74" t="s">
        <v>843</v>
      </c>
      <c r="C749" s="20" t="str">
        <f t="shared" si="83"/>
        <v>Freight Wagon (T) EIEY Other</v>
      </c>
      <c r="D749" s="21" t="s">
        <v>4</v>
      </c>
      <c r="E749" s="21" t="s">
        <v>402</v>
      </c>
      <c r="F749" s="22" t="s">
        <v>458</v>
      </c>
      <c r="G749" s="21" t="s">
        <v>333</v>
      </c>
      <c r="H749" s="23"/>
      <c r="I749" s="24"/>
      <c r="J749" s="25" t="s">
        <v>31</v>
      </c>
      <c r="K749" s="26">
        <v>6</v>
      </c>
      <c r="L749" s="27" t="s">
        <v>814</v>
      </c>
      <c r="M749" s="25">
        <v>0.89800000000000002</v>
      </c>
      <c r="N749" s="43" t="s">
        <v>31</v>
      </c>
      <c r="O749" s="25">
        <f t="shared" si="84"/>
        <v>0.89800000000000002</v>
      </c>
      <c r="P749" s="25">
        <f t="shared" si="85"/>
        <v>0.89800000000000002</v>
      </c>
      <c r="Q749" s="28">
        <v>37.97865168539326</v>
      </c>
      <c r="R749" s="29">
        <v>4</v>
      </c>
      <c r="S749" s="18">
        <f t="shared" si="86"/>
        <v>9.4946629213483149</v>
      </c>
      <c r="T749" s="28">
        <v>1.31</v>
      </c>
      <c r="U749" s="26" t="s">
        <v>31</v>
      </c>
      <c r="V749" s="26" t="s">
        <v>31</v>
      </c>
      <c r="W749" s="17" t="str">
        <f t="shared" si="87"/>
        <v>n/a</v>
      </c>
      <c r="X749" s="30" t="s">
        <v>31</v>
      </c>
      <c r="Y749" s="17" t="str">
        <f t="shared" si="88"/>
        <v>n/a</v>
      </c>
      <c r="Z749" s="17">
        <v>25</v>
      </c>
      <c r="AA749" s="17">
        <f t="shared" si="89"/>
        <v>25</v>
      </c>
      <c r="AB749" s="31" t="s">
        <v>403</v>
      </c>
    </row>
    <row r="750" spans="2:28" x14ac:dyDescent="0.3">
      <c r="B750" s="74" t="s">
        <v>843</v>
      </c>
      <c r="C750" s="20" t="str">
        <f t="shared" si="83"/>
        <v>Freight Wagon (T) EJEY Other</v>
      </c>
      <c r="D750" s="21" t="s">
        <v>4</v>
      </c>
      <c r="E750" s="21" t="s">
        <v>402</v>
      </c>
      <c r="F750" s="22" t="s">
        <v>459</v>
      </c>
      <c r="G750" s="21" t="s">
        <v>333</v>
      </c>
      <c r="H750" s="23"/>
      <c r="I750" s="24"/>
      <c r="J750" s="25" t="s">
        <v>31</v>
      </c>
      <c r="K750" s="26">
        <v>6</v>
      </c>
      <c r="L750" s="27" t="s">
        <v>814</v>
      </c>
      <c r="M750" s="25">
        <v>0.89800000000000002</v>
      </c>
      <c r="N750" s="43" t="s">
        <v>31</v>
      </c>
      <c r="O750" s="25">
        <f t="shared" si="84"/>
        <v>0.89800000000000002</v>
      </c>
      <c r="P750" s="25">
        <f t="shared" si="85"/>
        <v>0.89800000000000002</v>
      </c>
      <c r="Q750" s="28">
        <v>30.497975708502025</v>
      </c>
      <c r="R750" s="29">
        <v>4</v>
      </c>
      <c r="S750" s="18">
        <f t="shared" si="86"/>
        <v>7.6244939271255063</v>
      </c>
      <c r="T750" s="28">
        <v>1.31</v>
      </c>
      <c r="U750" s="26" t="s">
        <v>31</v>
      </c>
      <c r="V750" s="26" t="s">
        <v>31</v>
      </c>
      <c r="W750" s="17" t="str">
        <f t="shared" si="87"/>
        <v>n/a</v>
      </c>
      <c r="X750" s="30" t="s">
        <v>31</v>
      </c>
      <c r="Y750" s="17" t="str">
        <f t="shared" si="88"/>
        <v>n/a</v>
      </c>
      <c r="Z750" s="17">
        <v>25</v>
      </c>
      <c r="AA750" s="17">
        <f t="shared" si="89"/>
        <v>25</v>
      </c>
      <c r="AB750" s="31" t="s">
        <v>403</v>
      </c>
    </row>
    <row r="751" spans="2:28" x14ac:dyDescent="0.3">
      <c r="B751" s="74" t="s">
        <v>843</v>
      </c>
      <c r="C751" s="20" t="str">
        <f t="shared" si="83"/>
        <v>Freight Wagon (T) EKEY Other</v>
      </c>
      <c r="D751" s="21" t="s">
        <v>4</v>
      </c>
      <c r="E751" s="21" t="s">
        <v>402</v>
      </c>
      <c r="F751" s="22" t="s">
        <v>460</v>
      </c>
      <c r="G751" s="21" t="s">
        <v>333</v>
      </c>
      <c r="H751" s="23"/>
      <c r="I751" s="24"/>
      <c r="J751" s="25" t="s">
        <v>31</v>
      </c>
      <c r="K751" s="26">
        <v>6</v>
      </c>
      <c r="L751" s="27" t="s">
        <v>814</v>
      </c>
      <c r="M751" s="25">
        <v>0.89800000000000002</v>
      </c>
      <c r="N751" s="43" t="s">
        <v>31</v>
      </c>
      <c r="O751" s="25">
        <f t="shared" si="84"/>
        <v>0.89800000000000002</v>
      </c>
      <c r="P751" s="25">
        <f t="shared" si="85"/>
        <v>0.89800000000000002</v>
      </c>
      <c r="Q751" s="28">
        <v>30.909977654027596</v>
      </c>
      <c r="R751" s="29">
        <v>4</v>
      </c>
      <c r="S751" s="18">
        <f t="shared" si="86"/>
        <v>7.727494413506899</v>
      </c>
      <c r="T751" s="28">
        <v>1.764</v>
      </c>
      <c r="U751" s="26" t="s">
        <v>31</v>
      </c>
      <c r="V751" s="26" t="s">
        <v>31</v>
      </c>
      <c r="W751" s="17" t="str">
        <f t="shared" si="87"/>
        <v>n/a</v>
      </c>
      <c r="X751" s="30" t="s">
        <v>31</v>
      </c>
      <c r="Y751" s="17" t="str">
        <f t="shared" si="88"/>
        <v>n/a</v>
      </c>
      <c r="Z751" s="17">
        <v>25</v>
      </c>
      <c r="AA751" s="17">
        <f t="shared" si="89"/>
        <v>25</v>
      </c>
      <c r="AB751" s="31" t="s">
        <v>403</v>
      </c>
    </row>
    <row r="752" spans="2:28" x14ac:dyDescent="0.3">
      <c r="B752" s="74" t="s">
        <v>843</v>
      </c>
      <c r="C752" s="20" t="str">
        <f t="shared" si="83"/>
        <v>Freight Wagon (T) ELEY Other</v>
      </c>
      <c r="D752" s="21" t="s">
        <v>4</v>
      </c>
      <c r="E752" s="21" t="s">
        <v>402</v>
      </c>
      <c r="F752" s="22" t="s">
        <v>461</v>
      </c>
      <c r="G752" s="21" t="s">
        <v>333</v>
      </c>
      <c r="H752" s="23"/>
      <c r="I752" s="24"/>
      <c r="J752" s="25" t="s">
        <v>31</v>
      </c>
      <c r="K752" s="26">
        <v>6</v>
      </c>
      <c r="L752" s="27" t="s">
        <v>814</v>
      </c>
      <c r="M752" s="25">
        <v>0.89800000000000002</v>
      </c>
      <c r="N752" s="43" t="s">
        <v>31</v>
      </c>
      <c r="O752" s="25">
        <f t="shared" si="84"/>
        <v>0.89800000000000002</v>
      </c>
      <c r="P752" s="25">
        <f t="shared" si="85"/>
        <v>0.89800000000000002</v>
      </c>
      <c r="Q752" s="28">
        <v>45.605178341211861</v>
      </c>
      <c r="R752" s="29">
        <v>4</v>
      </c>
      <c r="S752" s="18">
        <f t="shared" si="86"/>
        <v>11.401294585302965</v>
      </c>
      <c r="T752" s="28">
        <v>1.764</v>
      </c>
      <c r="U752" s="26" t="s">
        <v>31</v>
      </c>
      <c r="V752" s="26" t="s">
        <v>31</v>
      </c>
      <c r="W752" s="17" t="str">
        <f t="shared" si="87"/>
        <v>n/a</v>
      </c>
      <c r="X752" s="30" t="s">
        <v>31</v>
      </c>
      <c r="Y752" s="17" t="str">
        <f t="shared" si="88"/>
        <v>n/a</v>
      </c>
      <c r="Z752" s="17">
        <v>25</v>
      </c>
      <c r="AA752" s="17">
        <f t="shared" si="89"/>
        <v>25</v>
      </c>
      <c r="AB752" s="31" t="s">
        <v>403</v>
      </c>
    </row>
    <row r="753" spans="2:28" x14ac:dyDescent="0.3">
      <c r="B753" s="74" t="s">
        <v>843</v>
      </c>
      <c r="C753" s="20" t="str">
        <f t="shared" si="83"/>
        <v>Freight Wagon (T) EMEY Other</v>
      </c>
      <c r="D753" s="21" t="s">
        <v>4</v>
      </c>
      <c r="E753" s="21" t="s">
        <v>402</v>
      </c>
      <c r="F753" s="22" t="s">
        <v>462</v>
      </c>
      <c r="G753" s="21" t="s">
        <v>333</v>
      </c>
      <c r="H753" s="23"/>
      <c r="I753" s="24"/>
      <c r="J753" s="25" t="s">
        <v>31</v>
      </c>
      <c r="K753" s="26">
        <v>6</v>
      </c>
      <c r="L753" s="27" t="s">
        <v>814</v>
      </c>
      <c r="M753" s="25">
        <v>0.89800000000000002</v>
      </c>
      <c r="N753" s="43" t="s">
        <v>31</v>
      </c>
      <c r="O753" s="25">
        <f t="shared" si="84"/>
        <v>0.89800000000000002</v>
      </c>
      <c r="P753" s="25">
        <f t="shared" si="85"/>
        <v>0.89800000000000002</v>
      </c>
      <c r="Q753" s="28">
        <v>43</v>
      </c>
      <c r="R753" s="29">
        <v>4</v>
      </c>
      <c r="S753" s="18">
        <f t="shared" si="86"/>
        <v>10.75</v>
      </c>
      <c r="T753" s="28">
        <v>1.764</v>
      </c>
      <c r="U753" s="26" t="s">
        <v>31</v>
      </c>
      <c r="V753" s="26" t="s">
        <v>31</v>
      </c>
      <c r="W753" s="17" t="str">
        <f t="shared" si="87"/>
        <v>n/a</v>
      </c>
      <c r="X753" s="30" t="s">
        <v>31</v>
      </c>
      <c r="Y753" s="17" t="str">
        <f t="shared" si="88"/>
        <v>n/a</v>
      </c>
      <c r="Z753" s="17">
        <v>25</v>
      </c>
      <c r="AA753" s="17">
        <f t="shared" si="89"/>
        <v>25</v>
      </c>
      <c r="AB753" s="31" t="s">
        <v>403</v>
      </c>
    </row>
    <row r="754" spans="2:28" x14ac:dyDescent="0.3">
      <c r="B754" s="74" t="s">
        <v>843</v>
      </c>
      <c r="C754" s="20" t="str">
        <f t="shared" si="83"/>
        <v>Freight Wagon (T) EZAY Other</v>
      </c>
      <c r="D754" s="21" t="s">
        <v>4</v>
      </c>
      <c r="E754" s="21" t="s">
        <v>402</v>
      </c>
      <c r="F754" s="22" t="s">
        <v>463</v>
      </c>
      <c r="G754" s="21" t="s">
        <v>333</v>
      </c>
      <c r="H754" s="23"/>
      <c r="I754" s="24"/>
      <c r="J754" s="25" t="s">
        <v>31</v>
      </c>
      <c r="K754" s="26">
        <v>6</v>
      </c>
      <c r="L754" s="27" t="s">
        <v>814</v>
      </c>
      <c r="M754" s="25">
        <v>0.89800000000000002</v>
      </c>
      <c r="N754" s="43" t="s">
        <v>31</v>
      </c>
      <c r="O754" s="25">
        <f t="shared" si="84"/>
        <v>0.89800000000000002</v>
      </c>
      <c r="P754" s="25">
        <f t="shared" si="85"/>
        <v>0.89800000000000002</v>
      </c>
      <c r="Q754" s="28">
        <v>39</v>
      </c>
      <c r="R754" s="29">
        <v>4</v>
      </c>
      <c r="S754" s="18">
        <f t="shared" si="86"/>
        <v>9.75</v>
      </c>
      <c r="T754" s="28">
        <v>1.764</v>
      </c>
      <c r="U754" s="26" t="s">
        <v>31</v>
      </c>
      <c r="V754" s="26" t="s">
        <v>31</v>
      </c>
      <c r="W754" s="17" t="str">
        <f t="shared" si="87"/>
        <v>n/a</v>
      </c>
      <c r="X754" s="30" t="s">
        <v>31</v>
      </c>
      <c r="Y754" s="17" t="str">
        <f t="shared" si="88"/>
        <v>n/a</v>
      </c>
      <c r="Z754" s="17">
        <v>25</v>
      </c>
      <c r="AA754" s="17">
        <f t="shared" si="89"/>
        <v>25</v>
      </c>
      <c r="AB754" s="31" t="s">
        <v>403</v>
      </c>
    </row>
    <row r="755" spans="2:28" x14ac:dyDescent="0.3">
      <c r="B755" s="74" t="s">
        <v>843</v>
      </c>
      <c r="C755" s="20" t="str">
        <f t="shared" si="83"/>
        <v>Freight Wagon (L) FAAA Enterprise</v>
      </c>
      <c r="D755" s="21" t="s">
        <v>4</v>
      </c>
      <c r="E755" s="21" t="s">
        <v>399</v>
      </c>
      <c r="F755" s="22" t="s">
        <v>464</v>
      </c>
      <c r="G755" s="21" t="s">
        <v>338</v>
      </c>
      <c r="H755" s="23"/>
      <c r="I755" s="24"/>
      <c r="J755" s="25" t="s">
        <v>31</v>
      </c>
      <c r="K755" s="26">
        <v>5</v>
      </c>
      <c r="L755" s="27" t="s">
        <v>812</v>
      </c>
      <c r="M755" s="25">
        <v>0.93799999999999994</v>
      </c>
      <c r="N755" s="43" t="s">
        <v>31</v>
      </c>
      <c r="O755" s="25">
        <f t="shared" si="84"/>
        <v>0.93799999999999994</v>
      </c>
      <c r="P755" s="25">
        <f t="shared" si="85"/>
        <v>0.93799999999999994</v>
      </c>
      <c r="Q755" s="28">
        <v>44.228855721393039</v>
      </c>
      <c r="R755" s="29">
        <v>4</v>
      </c>
      <c r="S755" s="18">
        <f t="shared" si="86"/>
        <v>11.05721393034826</v>
      </c>
      <c r="T755" s="28">
        <v>1.292</v>
      </c>
      <c r="U755" s="26" t="s">
        <v>31</v>
      </c>
      <c r="V755" s="26" t="s">
        <v>31</v>
      </c>
      <c r="W755" s="17" t="str">
        <f t="shared" si="87"/>
        <v>n/a</v>
      </c>
      <c r="X755" s="30" t="s">
        <v>31</v>
      </c>
      <c r="Y755" s="17" t="str">
        <f t="shared" si="88"/>
        <v>n/a</v>
      </c>
      <c r="Z755" s="17">
        <v>27</v>
      </c>
      <c r="AA755" s="17">
        <f t="shared" si="89"/>
        <v>27</v>
      </c>
      <c r="AB755" s="31" t="s">
        <v>401</v>
      </c>
    </row>
    <row r="756" spans="2:28" x14ac:dyDescent="0.3">
      <c r="B756" s="74" t="s">
        <v>843</v>
      </c>
      <c r="C756" s="20" t="str">
        <f t="shared" si="83"/>
        <v>Freight Wagon (T) FAAA Enterprise</v>
      </c>
      <c r="D756" s="21" t="s">
        <v>4</v>
      </c>
      <c r="E756" s="21" t="s">
        <v>402</v>
      </c>
      <c r="F756" s="22" t="s">
        <v>464</v>
      </c>
      <c r="G756" s="21" t="s">
        <v>338</v>
      </c>
      <c r="H756" s="23"/>
      <c r="I756" s="24"/>
      <c r="J756" s="25" t="s">
        <v>31</v>
      </c>
      <c r="K756" s="26">
        <v>5</v>
      </c>
      <c r="L756" s="27" t="s">
        <v>812</v>
      </c>
      <c r="M756" s="25">
        <v>0.93799999999999994</v>
      </c>
      <c r="N756" s="43" t="s">
        <v>31</v>
      </c>
      <c r="O756" s="25">
        <f t="shared" si="84"/>
        <v>0.93799999999999994</v>
      </c>
      <c r="P756" s="25">
        <f t="shared" si="85"/>
        <v>0.93799999999999994</v>
      </c>
      <c r="Q756" s="28">
        <v>34</v>
      </c>
      <c r="R756" s="29">
        <v>4</v>
      </c>
      <c r="S756" s="18">
        <f t="shared" si="86"/>
        <v>8.5</v>
      </c>
      <c r="T756" s="28">
        <v>1.292</v>
      </c>
      <c r="U756" s="26" t="s">
        <v>31</v>
      </c>
      <c r="V756" s="26" t="s">
        <v>31</v>
      </c>
      <c r="W756" s="17" t="str">
        <f t="shared" si="87"/>
        <v>n/a</v>
      </c>
      <c r="X756" s="30" t="s">
        <v>31</v>
      </c>
      <c r="Y756" s="17" t="str">
        <f t="shared" si="88"/>
        <v>n/a</v>
      </c>
      <c r="Z756" s="17">
        <v>27</v>
      </c>
      <c r="AA756" s="17">
        <f t="shared" si="89"/>
        <v>27</v>
      </c>
      <c r="AB756" s="31" t="s">
        <v>403</v>
      </c>
    </row>
    <row r="757" spans="2:28" x14ac:dyDescent="0.3">
      <c r="B757" s="74" t="s">
        <v>843</v>
      </c>
      <c r="C757" s="20" t="str">
        <f t="shared" si="83"/>
        <v>Freight Wagon (L) FAAA Other</v>
      </c>
      <c r="D757" s="21" t="s">
        <v>4</v>
      </c>
      <c r="E757" s="21" t="s">
        <v>399</v>
      </c>
      <c r="F757" s="22" t="s">
        <v>464</v>
      </c>
      <c r="G757" s="21" t="s">
        <v>333</v>
      </c>
      <c r="H757" s="23"/>
      <c r="I757" s="24"/>
      <c r="J757" s="25" t="s">
        <v>31</v>
      </c>
      <c r="K757" s="26">
        <v>5</v>
      </c>
      <c r="L757" s="27" t="s">
        <v>812</v>
      </c>
      <c r="M757" s="25">
        <v>0.93799999999999994</v>
      </c>
      <c r="N757" s="43" t="s">
        <v>31</v>
      </c>
      <c r="O757" s="25">
        <f t="shared" si="84"/>
        <v>0.93799999999999994</v>
      </c>
      <c r="P757" s="25">
        <f t="shared" si="85"/>
        <v>0.93799999999999994</v>
      </c>
      <c r="Q757" s="28">
        <v>46.497634643377005</v>
      </c>
      <c r="R757" s="29">
        <v>4</v>
      </c>
      <c r="S757" s="18">
        <f t="shared" si="86"/>
        <v>11.624408660844251</v>
      </c>
      <c r="T757" s="28">
        <v>1.292</v>
      </c>
      <c r="U757" s="26" t="s">
        <v>31</v>
      </c>
      <c r="V757" s="26" t="s">
        <v>31</v>
      </c>
      <c r="W757" s="17" t="str">
        <f t="shared" si="87"/>
        <v>n/a</v>
      </c>
      <c r="X757" s="30" t="s">
        <v>31</v>
      </c>
      <c r="Y757" s="17" t="str">
        <f t="shared" si="88"/>
        <v>n/a</v>
      </c>
      <c r="Z757" s="17">
        <v>25</v>
      </c>
      <c r="AA757" s="17">
        <f t="shared" si="89"/>
        <v>25</v>
      </c>
      <c r="AB757" s="31" t="s">
        <v>401</v>
      </c>
    </row>
    <row r="758" spans="2:28" x14ac:dyDescent="0.3">
      <c r="B758" s="74" t="s">
        <v>843</v>
      </c>
      <c r="C758" s="20" t="str">
        <f t="shared" si="83"/>
        <v>Freight Wagon (T) FAAA Other</v>
      </c>
      <c r="D758" s="21" t="s">
        <v>4</v>
      </c>
      <c r="E758" s="21" t="s">
        <v>402</v>
      </c>
      <c r="F758" s="22" t="s">
        <v>464</v>
      </c>
      <c r="G758" s="21" t="s">
        <v>333</v>
      </c>
      <c r="H758" s="23"/>
      <c r="I758" s="24"/>
      <c r="J758" s="25" t="s">
        <v>31</v>
      </c>
      <c r="K758" s="26">
        <v>5</v>
      </c>
      <c r="L758" s="27" t="s">
        <v>812</v>
      </c>
      <c r="M758" s="25">
        <v>0.93799999999999994</v>
      </c>
      <c r="N758" s="43" t="s">
        <v>31</v>
      </c>
      <c r="O758" s="25">
        <f t="shared" si="84"/>
        <v>0.93799999999999994</v>
      </c>
      <c r="P758" s="25">
        <f t="shared" si="85"/>
        <v>0.93799999999999994</v>
      </c>
      <c r="Q758" s="28">
        <v>34</v>
      </c>
      <c r="R758" s="29">
        <v>4</v>
      </c>
      <c r="S758" s="18">
        <f t="shared" si="86"/>
        <v>8.5</v>
      </c>
      <c r="T758" s="28">
        <v>1.292</v>
      </c>
      <c r="U758" s="26" t="s">
        <v>31</v>
      </c>
      <c r="V758" s="26" t="s">
        <v>31</v>
      </c>
      <c r="W758" s="17" t="str">
        <f t="shared" si="87"/>
        <v>n/a</v>
      </c>
      <c r="X758" s="30" t="s">
        <v>31</v>
      </c>
      <c r="Y758" s="17" t="str">
        <f t="shared" si="88"/>
        <v>n/a</v>
      </c>
      <c r="Z758" s="17">
        <v>25</v>
      </c>
      <c r="AA758" s="17">
        <f t="shared" si="89"/>
        <v>25</v>
      </c>
      <c r="AB758" s="31" t="s">
        <v>403</v>
      </c>
    </row>
    <row r="759" spans="2:28" x14ac:dyDescent="0.3">
      <c r="B759" s="74" t="s">
        <v>843</v>
      </c>
      <c r="C759" s="20" t="str">
        <f t="shared" si="83"/>
        <v>Freight Wagon (T) FAAU Domestic Automotive</v>
      </c>
      <c r="D759" s="21" t="s">
        <v>4</v>
      </c>
      <c r="E759" s="21" t="s">
        <v>402</v>
      </c>
      <c r="F759" s="22" t="s">
        <v>465</v>
      </c>
      <c r="G759" s="21" t="s">
        <v>348</v>
      </c>
      <c r="H759" s="23"/>
      <c r="I759" s="24"/>
      <c r="J759" s="25" t="s">
        <v>31</v>
      </c>
      <c r="K759" s="26">
        <v>5</v>
      </c>
      <c r="L759" s="27" t="s">
        <v>812</v>
      </c>
      <c r="M759" s="25">
        <v>0.93799999999999994</v>
      </c>
      <c r="N759" s="43" t="s">
        <v>31</v>
      </c>
      <c r="O759" s="25">
        <f t="shared" si="84"/>
        <v>0.93799999999999994</v>
      </c>
      <c r="P759" s="25">
        <f t="shared" si="85"/>
        <v>0.93799999999999994</v>
      </c>
      <c r="Q759" s="28">
        <v>34</v>
      </c>
      <c r="R759" s="29">
        <v>4</v>
      </c>
      <c r="S759" s="18">
        <f t="shared" si="86"/>
        <v>8.5</v>
      </c>
      <c r="T759" s="28">
        <v>1.292</v>
      </c>
      <c r="U759" s="26" t="s">
        <v>31</v>
      </c>
      <c r="V759" s="26" t="s">
        <v>31</v>
      </c>
      <c r="W759" s="17" t="str">
        <f t="shared" si="87"/>
        <v>n/a</v>
      </c>
      <c r="X759" s="30" t="s">
        <v>31</v>
      </c>
      <c r="Y759" s="17" t="str">
        <f t="shared" si="88"/>
        <v>n/a</v>
      </c>
      <c r="Z759" s="17">
        <v>25</v>
      </c>
      <c r="AA759" s="17">
        <f t="shared" si="89"/>
        <v>25</v>
      </c>
      <c r="AB759" s="31" t="s">
        <v>403</v>
      </c>
    </row>
    <row r="760" spans="2:28" x14ac:dyDescent="0.3">
      <c r="B760" s="74" t="s">
        <v>843</v>
      </c>
      <c r="C760" s="20" t="str">
        <f t="shared" si="83"/>
        <v>Freight Wagon (L) FAAU Domestic Intermodal</v>
      </c>
      <c r="D760" s="21" t="s">
        <v>4</v>
      </c>
      <c r="E760" s="21" t="s">
        <v>399</v>
      </c>
      <c r="F760" s="22" t="s">
        <v>465</v>
      </c>
      <c r="G760" s="21" t="s">
        <v>332</v>
      </c>
      <c r="H760" s="23"/>
      <c r="I760" s="24"/>
      <c r="J760" s="25" t="s">
        <v>31</v>
      </c>
      <c r="K760" s="26">
        <v>5</v>
      </c>
      <c r="L760" s="27" t="s">
        <v>812</v>
      </c>
      <c r="M760" s="25">
        <v>0.93799999999999994</v>
      </c>
      <c r="N760" s="43" t="s">
        <v>31</v>
      </c>
      <c r="O760" s="25">
        <f t="shared" si="84"/>
        <v>0.93799999999999994</v>
      </c>
      <c r="P760" s="25">
        <f t="shared" si="85"/>
        <v>0.93799999999999994</v>
      </c>
      <c r="Q760" s="28">
        <v>47.862626957624038</v>
      </c>
      <c r="R760" s="29">
        <v>4</v>
      </c>
      <c r="S760" s="18">
        <f t="shared" si="86"/>
        <v>11.965656739406009</v>
      </c>
      <c r="T760" s="28">
        <v>1.292</v>
      </c>
      <c r="U760" s="26" t="s">
        <v>31</v>
      </c>
      <c r="V760" s="26" t="s">
        <v>31</v>
      </c>
      <c r="W760" s="17" t="str">
        <f t="shared" si="87"/>
        <v>n/a</v>
      </c>
      <c r="X760" s="30" t="s">
        <v>31</v>
      </c>
      <c r="Y760" s="17" t="str">
        <f t="shared" si="88"/>
        <v>n/a</v>
      </c>
      <c r="Z760" s="17">
        <v>33</v>
      </c>
      <c r="AA760" s="17">
        <f t="shared" si="89"/>
        <v>33</v>
      </c>
      <c r="AB760" s="31" t="s">
        <v>401</v>
      </c>
    </row>
    <row r="761" spans="2:28" x14ac:dyDescent="0.3">
      <c r="B761" s="74" t="s">
        <v>843</v>
      </c>
      <c r="C761" s="20" t="str">
        <f t="shared" si="83"/>
        <v>Freight Wagon (T) FAAU Domestic Intermodal</v>
      </c>
      <c r="D761" s="21" t="s">
        <v>4</v>
      </c>
      <c r="E761" s="21" t="s">
        <v>402</v>
      </c>
      <c r="F761" s="22" t="s">
        <v>465</v>
      </c>
      <c r="G761" s="21" t="s">
        <v>332</v>
      </c>
      <c r="H761" s="23"/>
      <c r="I761" s="24"/>
      <c r="J761" s="25" t="s">
        <v>31</v>
      </c>
      <c r="K761" s="26">
        <v>5</v>
      </c>
      <c r="L761" s="27" t="s">
        <v>812</v>
      </c>
      <c r="M761" s="25">
        <v>0.93799999999999994</v>
      </c>
      <c r="N761" s="43" t="s">
        <v>31</v>
      </c>
      <c r="O761" s="25">
        <f t="shared" si="84"/>
        <v>0.93799999999999994</v>
      </c>
      <c r="P761" s="25">
        <f t="shared" si="85"/>
        <v>0.93799999999999994</v>
      </c>
      <c r="Q761" s="28">
        <v>33.83043122716041</v>
      </c>
      <c r="R761" s="29">
        <v>4</v>
      </c>
      <c r="S761" s="18">
        <f t="shared" si="86"/>
        <v>8.4576078067901026</v>
      </c>
      <c r="T761" s="28">
        <v>1.292</v>
      </c>
      <c r="U761" s="26" t="s">
        <v>31</v>
      </c>
      <c r="V761" s="26" t="s">
        <v>31</v>
      </c>
      <c r="W761" s="17" t="str">
        <f t="shared" si="87"/>
        <v>n/a</v>
      </c>
      <c r="X761" s="30" t="s">
        <v>31</v>
      </c>
      <c r="Y761" s="17" t="str">
        <f t="shared" si="88"/>
        <v>n/a</v>
      </c>
      <c r="Z761" s="17">
        <v>33</v>
      </c>
      <c r="AA761" s="17">
        <f t="shared" si="89"/>
        <v>33</v>
      </c>
      <c r="AB761" s="31" t="s">
        <v>403</v>
      </c>
    </row>
    <row r="762" spans="2:28" x14ac:dyDescent="0.3">
      <c r="B762" s="74" t="s">
        <v>843</v>
      </c>
      <c r="C762" s="20" t="str">
        <f t="shared" si="83"/>
        <v>Freight Wagon (L) FAAU Enterprise</v>
      </c>
      <c r="D762" s="21" t="s">
        <v>4</v>
      </c>
      <c r="E762" s="21" t="s">
        <v>399</v>
      </c>
      <c r="F762" s="22" t="s">
        <v>465</v>
      </c>
      <c r="G762" s="21" t="s">
        <v>338</v>
      </c>
      <c r="H762" s="23"/>
      <c r="I762" s="24"/>
      <c r="J762" s="25" t="s">
        <v>31</v>
      </c>
      <c r="K762" s="26">
        <v>5</v>
      </c>
      <c r="L762" s="27" t="s">
        <v>812</v>
      </c>
      <c r="M762" s="25">
        <v>0.93799999999999994</v>
      </c>
      <c r="N762" s="43" t="s">
        <v>31</v>
      </c>
      <c r="O762" s="25">
        <f t="shared" si="84"/>
        <v>0.93799999999999994</v>
      </c>
      <c r="P762" s="25">
        <f t="shared" si="85"/>
        <v>0.93799999999999994</v>
      </c>
      <c r="Q762" s="28">
        <v>49.078843226788436</v>
      </c>
      <c r="R762" s="29">
        <v>4</v>
      </c>
      <c r="S762" s="18">
        <f t="shared" si="86"/>
        <v>12.269710806697109</v>
      </c>
      <c r="T762" s="28">
        <v>1.292</v>
      </c>
      <c r="U762" s="26" t="s">
        <v>31</v>
      </c>
      <c r="V762" s="26" t="s">
        <v>31</v>
      </c>
      <c r="W762" s="17" t="str">
        <f t="shared" si="87"/>
        <v>n/a</v>
      </c>
      <c r="X762" s="30" t="s">
        <v>31</v>
      </c>
      <c r="Y762" s="17" t="str">
        <f t="shared" si="88"/>
        <v>n/a</v>
      </c>
      <c r="Z762" s="17">
        <v>27</v>
      </c>
      <c r="AA762" s="17">
        <f t="shared" si="89"/>
        <v>27</v>
      </c>
      <c r="AB762" s="31" t="s">
        <v>401</v>
      </c>
    </row>
    <row r="763" spans="2:28" x14ac:dyDescent="0.3">
      <c r="B763" s="74" t="s">
        <v>843</v>
      </c>
      <c r="C763" s="20" t="str">
        <f t="shared" si="83"/>
        <v>Freight Wagon (T) FAAU Enterprise</v>
      </c>
      <c r="D763" s="21" t="s">
        <v>4</v>
      </c>
      <c r="E763" s="21" t="s">
        <v>402</v>
      </c>
      <c r="F763" s="22" t="s">
        <v>465</v>
      </c>
      <c r="G763" s="21" t="s">
        <v>338</v>
      </c>
      <c r="H763" s="23"/>
      <c r="I763" s="24"/>
      <c r="J763" s="25" t="s">
        <v>31</v>
      </c>
      <c r="K763" s="26">
        <v>5</v>
      </c>
      <c r="L763" s="27" t="s">
        <v>812</v>
      </c>
      <c r="M763" s="25">
        <v>0.93799999999999994</v>
      </c>
      <c r="N763" s="43" t="s">
        <v>31</v>
      </c>
      <c r="O763" s="25">
        <f t="shared" si="84"/>
        <v>0.93799999999999994</v>
      </c>
      <c r="P763" s="25">
        <f t="shared" si="85"/>
        <v>0.93799999999999994</v>
      </c>
      <c r="Q763" s="28">
        <v>33.848006265091691</v>
      </c>
      <c r="R763" s="29">
        <v>4</v>
      </c>
      <c r="S763" s="18">
        <f t="shared" si="86"/>
        <v>8.4620015662729227</v>
      </c>
      <c r="T763" s="28">
        <v>1.292</v>
      </c>
      <c r="U763" s="26" t="s">
        <v>31</v>
      </c>
      <c r="V763" s="26" t="s">
        <v>31</v>
      </c>
      <c r="W763" s="17" t="str">
        <f t="shared" si="87"/>
        <v>n/a</v>
      </c>
      <c r="X763" s="30" t="s">
        <v>31</v>
      </c>
      <c r="Y763" s="17" t="str">
        <f t="shared" si="88"/>
        <v>n/a</v>
      </c>
      <c r="Z763" s="17">
        <v>27</v>
      </c>
      <c r="AA763" s="17">
        <f t="shared" si="89"/>
        <v>27</v>
      </c>
      <c r="AB763" s="31" t="s">
        <v>403</v>
      </c>
    </row>
    <row r="764" spans="2:28" x14ac:dyDescent="0.3">
      <c r="B764" s="74" t="s">
        <v>843</v>
      </c>
      <c r="C764" s="20" t="str">
        <f t="shared" si="83"/>
        <v>Freight Wagon (L) FAAU Other</v>
      </c>
      <c r="D764" s="21" t="s">
        <v>4</v>
      </c>
      <c r="E764" s="21" t="s">
        <v>399</v>
      </c>
      <c r="F764" s="22" t="s">
        <v>465</v>
      </c>
      <c r="G764" s="21" t="s">
        <v>333</v>
      </c>
      <c r="H764" s="23"/>
      <c r="I764" s="24"/>
      <c r="J764" s="25" t="s">
        <v>31</v>
      </c>
      <c r="K764" s="26">
        <v>5</v>
      </c>
      <c r="L764" s="27" t="s">
        <v>812</v>
      </c>
      <c r="M764" s="25">
        <v>0.93799999999999994</v>
      </c>
      <c r="N764" s="43" t="s">
        <v>31</v>
      </c>
      <c r="O764" s="25">
        <f t="shared" si="84"/>
        <v>0.93799999999999994</v>
      </c>
      <c r="P764" s="25">
        <f t="shared" si="85"/>
        <v>0.93799999999999994</v>
      </c>
      <c r="Q764" s="28">
        <v>46.29144925992972</v>
      </c>
      <c r="R764" s="29">
        <v>4</v>
      </c>
      <c r="S764" s="18">
        <f t="shared" si="86"/>
        <v>11.57286231498243</v>
      </c>
      <c r="T764" s="28">
        <v>1.292</v>
      </c>
      <c r="U764" s="26" t="s">
        <v>31</v>
      </c>
      <c r="V764" s="26" t="s">
        <v>31</v>
      </c>
      <c r="W764" s="17" t="str">
        <f t="shared" si="87"/>
        <v>n/a</v>
      </c>
      <c r="X764" s="30" t="s">
        <v>31</v>
      </c>
      <c r="Y764" s="17" t="str">
        <f t="shared" si="88"/>
        <v>n/a</v>
      </c>
      <c r="Z764" s="17">
        <v>25</v>
      </c>
      <c r="AA764" s="17">
        <f t="shared" si="89"/>
        <v>25</v>
      </c>
      <c r="AB764" s="31" t="s">
        <v>401</v>
      </c>
    </row>
    <row r="765" spans="2:28" x14ac:dyDescent="0.3">
      <c r="B765" s="74" t="s">
        <v>843</v>
      </c>
      <c r="C765" s="20" t="str">
        <f t="shared" si="83"/>
        <v>Freight Wagon (T) FAAU Other</v>
      </c>
      <c r="D765" s="21" t="s">
        <v>4</v>
      </c>
      <c r="E765" s="21" t="s">
        <v>402</v>
      </c>
      <c r="F765" s="22" t="s">
        <v>465</v>
      </c>
      <c r="G765" s="21" t="s">
        <v>333</v>
      </c>
      <c r="H765" s="23"/>
      <c r="I765" s="24"/>
      <c r="J765" s="25" t="s">
        <v>31</v>
      </c>
      <c r="K765" s="26">
        <v>5</v>
      </c>
      <c r="L765" s="27" t="s">
        <v>812</v>
      </c>
      <c r="M765" s="25">
        <v>0.93799999999999994</v>
      </c>
      <c r="N765" s="43" t="s">
        <v>31</v>
      </c>
      <c r="O765" s="25">
        <f t="shared" si="84"/>
        <v>0.93799999999999994</v>
      </c>
      <c r="P765" s="25">
        <f t="shared" si="85"/>
        <v>0.93799999999999994</v>
      </c>
      <c r="Q765" s="28">
        <v>33.843676000751742</v>
      </c>
      <c r="R765" s="29">
        <v>4</v>
      </c>
      <c r="S765" s="18">
        <f t="shared" si="86"/>
        <v>8.4609190001879355</v>
      </c>
      <c r="T765" s="28">
        <v>1.292</v>
      </c>
      <c r="U765" s="26" t="s">
        <v>31</v>
      </c>
      <c r="V765" s="26" t="s">
        <v>31</v>
      </c>
      <c r="W765" s="17" t="str">
        <f t="shared" si="87"/>
        <v>n/a</v>
      </c>
      <c r="X765" s="30" t="s">
        <v>31</v>
      </c>
      <c r="Y765" s="17" t="str">
        <f t="shared" si="88"/>
        <v>n/a</v>
      </c>
      <c r="Z765" s="17">
        <v>25</v>
      </c>
      <c r="AA765" s="17">
        <f t="shared" si="89"/>
        <v>25</v>
      </c>
      <c r="AB765" s="31" t="s">
        <v>403</v>
      </c>
    </row>
    <row r="766" spans="2:28" x14ac:dyDescent="0.3">
      <c r="B766" s="74" t="s">
        <v>843</v>
      </c>
      <c r="C766" s="20" t="str">
        <f t="shared" si="83"/>
        <v>Freight Wagon (L) FBAK Domestic Intermodal</v>
      </c>
      <c r="D766" s="21" t="s">
        <v>4</v>
      </c>
      <c r="E766" s="21" t="s">
        <v>399</v>
      </c>
      <c r="F766" s="22" t="s">
        <v>466</v>
      </c>
      <c r="G766" s="21" t="s">
        <v>332</v>
      </c>
      <c r="H766" s="23"/>
      <c r="I766" s="24"/>
      <c r="J766" s="25" t="s">
        <v>31</v>
      </c>
      <c r="K766" s="26">
        <v>5</v>
      </c>
      <c r="L766" s="27" t="s">
        <v>812</v>
      </c>
      <c r="M766" s="25">
        <v>0.93799999999999994</v>
      </c>
      <c r="N766" s="43" t="s">
        <v>31</v>
      </c>
      <c r="O766" s="25">
        <f t="shared" si="84"/>
        <v>0.93799999999999994</v>
      </c>
      <c r="P766" s="25">
        <f t="shared" si="85"/>
        <v>0.93799999999999994</v>
      </c>
      <c r="Q766" s="28">
        <v>34.79</v>
      </c>
      <c r="R766" s="29">
        <v>4</v>
      </c>
      <c r="S766" s="18">
        <f t="shared" si="86"/>
        <v>8.6974999999999998</v>
      </c>
      <c r="T766" s="28">
        <v>1.292</v>
      </c>
      <c r="U766" s="26" t="s">
        <v>31</v>
      </c>
      <c r="V766" s="26" t="s">
        <v>31</v>
      </c>
      <c r="W766" s="17" t="str">
        <f t="shared" si="87"/>
        <v>n/a</v>
      </c>
      <c r="X766" s="30" t="s">
        <v>31</v>
      </c>
      <c r="Y766" s="17" t="str">
        <f t="shared" si="88"/>
        <v>n/a</v>
      </c>
      <c r="Z766" s="17">
        <v>33</v>
      </c>
      <c r="AA766" s="17">
        <f t="shared" si="89"/>
        <v>33</v>
      </c>
      <c r="AB766" s="31" t="s">
        <v>467</v>
      </c>
    </row>
    <row r="767" spans="2:28" x14ac:dyDescent="0.3">
      <c r="B767" s="74" t="s">
        <v>843</v>
      </c>
      <c r="C767" s="20" t="str">
        <f t="shared" si="83"/>
        <v>Freight Wagon (T) FBAK Domestic Intermodal</v>
      </c>
      <c r="D767" s="21" t="s">
        <v>4</v>
      </c>
      <c r="E767" s="21" t="s">
        <v>402</v>
      </c>
      <c r="F767" s="22" t="s">
        <v>466</v>
      </c>
      <c r="G767" s="21" t="s">
        <v>332</v>
      </c>
      <c r="H767" s="23"/>
      <c r="I767" s="24"/>
      <c r="J767" s="25" t="s">
        <v>31</v>
      </c>
      <c r="K767" s="26">
        <v>5</v>
      </c>
      <c r="L767" s="27" t="s">
        <v>812</v>
      </c>
      <c r="M767" s="25">
        <v>0.93799999999999994</v>
      </c>
      <c r="N767" s="43" t="s">
        <v>31</v>
      </c>
      <c r="O767" s="25">
        <f t="shared" si="84"/>
        <v>0.93799999999999994</v>
      </c>
      <c r="P767" s="25">
        <f t="shared" si="85"/>
        <v>0.93799999999999994</v>
      </c>
      <c r="Q767" s="28">
        <v>20</v>
      </c>
      <c r="R767" s="29">
        <v>4</v>
      </c>
      <c r="S767" s="18">
        <f t="shared" si="86"/>
        <v>5</v>
      </c>
      <c r="T767" s="28">
        <v>1.292</v>
      </c>
      <c r="U767" s="26" t="s">
        <v>31</v>
      </c>
      <c r="V767" s="26" t="s">
        <v>31</v>
      </c>
      <c r="W767" s="17" t="str">
        <f t="shared" si="87"/>
        <v>n/a</v>
      </c>
      <c r="X767" s="30" t="s">
        <v>31</v>
      </c>
      <c r="Y767" s="17" t="str">
        <f t="shared" si="88"/>
        <v>n/a</v>
      </c>
      <c r="Z767" s="17">
        <v>33</v>
      </c>
      <c r="AA767" s="17">
        <f t="shared" si="89"/>
        <v>33</v>
      </c>
      <c r="AB767" s="31" t="s">
        <v>468</v>
      </c>
    </row>
    <row r="768" spans="2:28" x14ac:dyDescent="0.3">
      <c r="B768" s="74" t="s">
        <v>843</v>
      </c>
      <c r="C768" s="20" t="str">
        <f t="shared" si="83"/>
        <v>Freight Wagon (L) FCAA Coal Other</v>
      </c>
      <c r="D768" s="21" t="s">
        <v>4</v>
      </c>
      <c r="E768" s="21" t="s">
        <v>399</v>
      </c>
      <c r="F768" s="22" t="s">
        <v>469</v>
      </c>
      <c r="G768" s="21" t="s">
        <v>358</v>
      </c>
      <c r="H768" s="23"/>
      <c r="I768" s="24"/>
      <c r="J768" s="25" t="s">
        <v>31</v>
      </c>
      <c r="K768" s="26">
        <v>4</v>
      </c>
      <c r="L768" s="27" t="s">
        <v>810</v>
      </c>
      <c r="M768" s="25">
        <v>0.97799999999999998</v>
      </c>
      <c r="N768" s="43" t="s">
        <v>31</v>
      </c>
      <c r="O768" s="25">
        <f t="shared" si="84"/>
        <v>0.97799999999999998</v>
      </c>
      <c r="P768" s="25">
        <f t="shared" si="85"/>
        <v>0.97799999999999998</v>
      </c>
      <c r="Q768" s="28">
        <v>72.2638049769741</v>
      </c>
      <c r="R768" s="29">
        <v>4</v>
      </c>
      <c r="S768" s="18">
        <f t="shared" si="86"/>
        <v>18.065951244243525</v>
      </c>
      <c r="T768" s="28">
        <v>1.82</v>
      </c>
      <c r="U768" s="26" t="s">
        <v>31</v>
      </c>
      <c r="V768" s="26" t="s">
        <v>31</v>
      </c>
      <c r="W768" s="17" t="str">
        <f t="shared" si="87"/>
        <v>n/a</v>
      </c>
      <c r="X768" s="30" t="s">
        <v>31</v>
      </c>
      <c r="Y768" s="17" t="str">
        <f t="shared" si="88"/>
        <v>n/a</v>
      </c>
      <c r="Z768" s="17">
        <v>25</v>
      </c>
      <c r="AA768" s="17">
        <f t="shared" si="89"/>
        <v>25</v>
      </c>
      <c r="AB768" s="31" t="s">
        <v>406</v>
      </c>
    </row>
    <row r="769" spans="2:28" x14ac:dyDescent="0.3">
      <c r="B769" s="74" t="s">
        <v>843</v>
      </c>
      <c r="C769" s="20" t="str">
        <f t="shared" si="83"/>
        <v>Freight Wagon (T) FCAA Coal Other</v>
      </c>
      <c r="D769" s="21" t="s">
        <v>4</v>
      </c>
      <c r="E769" s="21" t="s">
        <v>402</v>
      </c>
      <c r="F769" s="22" t="s">
        <v>469</v>
      </c>
      <c r="G769" s="21" t="s">
        <v>358</v>
      </c>
      <c r="H769" s="23"/>
      <c r="I769" s="24"/>
      <c r="J769" s="25" t="s">
        <v>31</v>
      </c>
      <c r="K769" s="26">
        <v>4</v>
      </c>
      <c r="L769" s="27" t="s">
        <v>810</v>
      </c>
      <c r="M769" s="25">
        <v>0.97799999999999998</v>
      </c>
      <c r="N769" s="43" t="s">
        <v>31</v>
      </c>
      <c r="O769" s="25">
        <f t="shared" si="84"/>
        <v>0.97799999999999998</v>
      </c>
      <c r="P769" s="25">
        <f t="shared" si="85"/>
        <v>0.97799999999999998</v>
      </c>
      <c r="Q769" s="28">
        <v>25</v>
      </c>
      <c r="R769" s="29">
        <v>4</v>
      </c>
      <c r="S769" s="18">
        <f t="shared" si="86"/>
        <v>6.25</v>
      </c>
      <c r="T769" s="28">
        <v>1.82</v>
      </c>
      <c r="U769" s="26" t="s">
        <v>31</v>
      </c>
      <c r="V769" s="26" t="s">
        <v>31</v>
      </c>
      <c r="W769" s="17" t="str">
        <f t="shared" si="87"/>
        <v>n/a</v>
      </c>
      <c r="X769" s="30" t="s">
        <v>31</v>
      </c>
      <c r="Y769" s="17" t="str">
        <f t="shared" si="88"/>
        <v>n/a</v>
      </c>
      <c r="Z769" s="17">
        <v>25</v>
      </c>
      <c r="AA769" s="17">
        <f t="shared" si="89"/>
        <v>25</v>
      </c>
      <c r="AB769" s="31" t="s">
        <v>407</v>
      </c>
    </row>
    <row r="770" spans="2:28" x14ac:dyDescent="0.3">
      <c r="B770" s="74" t="s">
        <v>843</v>
      </c>
      <c r="C770" s="20" t="str">
        <f t="shared" si="83"/>
        <v>Freight Wagon (L) FCAA Construction Materials</v>
      </c>
      <c r="D770" s="21" t="s">
        <v>4</v>
      </c>
      <c r="E770" s="21" t="s">
        <v>399</v>
      </c>
      <c r="F770" s="22" t="s">
        <v>469</v>
      </c>
      <c r="G770" s="21" t="s">
        <v>331</v>
      </c>
      <c r="H770" s="23"/>
      <c r="I770" s="24"/>
      <c r="J770" s="25" t="s">
        <v>31</v>
      </c>
      <c r="K770" s="26">
        <v>4</v>
      </c>
      <c r="L770" s="27" t="s">
        <v>810</v>
      </c>
      <c r="M770" s="25">
        <v>0.97799999999999998</v>
      </c>
      <c r="N770" s="43" t="s">
        <v>31</v>
      </c>
      <c r="O770" s="25">
        <f t="shared" si="84"/>
        <v>0.97799999999999998</v>
      </c>
      <c r="P770" s="25">
        <f t="shared" si="85"/>
        <v>0.97799999999999998</v>
      </c>
      <c r="Q770" s="28">
        <v>57.793179601904434</v>
      </c>
      <c r="R770" s="29">
        <v>4</v>
      </c>
      <c r="S770" s="18">
        <f t="shared" si="86"/>
        <v>14.448294900476109</v>
      </c>
      <c r="T770" s="28">
        <v>1.82</v>
      </c>
      <c r="U770" s="26" t="s">
        <v>31</v>
      </c>
      <c r="V770" s="26" t="s">
        <v>31</v>
      </c>
      <c r="W770" s="17" t="str">
        <f t="shared" si="87"/>
        <v>n/a</v>
      </c>
      <c r="X770" s="30" t="s">
        <v>31</v>
      </c>
      <c r="Y770" s="17" t="str">
        <f t="shared" si="88"/>
        <v>n/a</v>
      </c>
      <c r="Z770" s="17">
        <v>29</v>
      </c>
      <c r="AA770" s="17">
        <f t="shared" si="89"/>
        <v>29</v>
      </c>
      <c r="AB770" s="31" t="s">
        <v>406</v>
      </c>
    </row>
    <row r="771" spans="2:28" x14ac:dyDescent="0.3">
      <c r="B771" s="74" t="s">
        <v>843</v>
      </c>
      <c r="C771" s="20" t="str">
        <f t="shared" si="83"/>
        <v>Freight Wagon (T) FCAA Construction Materials</v>
      </c>
      <c r="D771" s="21" t="s">
        <v>4</v>
      </c>
      <c r="E771" s="21" t="s">
        <v>402</v>
      </c>
      <c r="F771" s="22" t="s">
        <v>469</v>
      </c>
      <c r="G771" s="21" t="s">
        <v>331</v>
      </c>
      <c r="H771" s="23"/>
      <c r="I771" s="24"/>
      <c r="J771" s="25" t="s">
        <v>31</v>
      </c>
      <c r="K771" s="26">
        <v>4</v>
      </c>
      <c r="L771" s="27" t="s">
        <v>810</v>
      </c>
      <c r="M771" s="25">
        <v>0.97799999999999998</v>
      </c>
      <c r="N771" s="43" t="s">
        <v>31</v>
      </c>
      <c r="O771" s="25">
        <f t="shared" si="84"/>
        <v>0.97799999999999998</v>
      </c>
      <c r="P771" s="25">
        <f t="shared" si="85"/>
        <v>0.97799999999999998</v>
      </c>
      <c r="Q771" s="28">
        <v>25</v>
      </c>
      <c r="R771" s="29">
        <v>4</v>
      </c>
      <c r="S771" s="18">
        <f t="shared" si="86"/>
        <v>6.25</v>
      </c>
      <c r="T771" s="28">
        <v>1.82</v>
      </c>
      <c r="U771" s="26" t="s">
        <v>31</v>
      </c>
      <c r="V771" s="26" t="s">
        <v>31</v>
      </c>
      <c r="W771" s="17" t="str">
        <f t="shared" si="87"/>
        <v>n/a</v>
      </c>
      <c r="X771" s="30" t="s">
        <v>31</v>
      </c>
      <c r="Y771" s="17" t="str">
        <f t="shared" si="88"/>
        <v>n/a</v>
      </c>
      <c r="Z771" s="17">
        <v>29</v>
      </c>
      <c r="AA771" s="17">
        <f t="shared" si="89"/>
        <v>29</v>
      </c>
      <c r="AB771" s="31" t="s">
        <v>407</v>
      </c>
    </row>
    <row r="772" spans="2:28" x14ac:dyDescent="0.3">
      <c r="B772" s="74" t="s">
        <v>843</v>
      </c>
      <c r="C772" s="20" t="str">
        <f t="shared" si="83"/>
        <v>Freight Wagon (L) FCAA Domestic Automotive</v>
      </c>
      <c r="D772" s="21" t="s">
        <v>4</v>
      </c>
      <c r="E772" s="21" t="s">
        <v>399</v>
      </c>
      <c r="F772" s="22" t="s">
        <v>469</v>
      </c>
      <c r="G772" s="21" t="s">
        <v>348</v>
      </c>
      <c r="H772" s="23"/>
      <c r="I772" s="24"/>
      <c r="J772" s="25" t="s">
        <v>31</v>
      </c>
      <c r="K772" s="26">
        <v>4</v>
      </c>
      <c r="L772" s="27" t="s">
        <v>810</v>
      </c>
      <c r="M772" s="25">
        <v>0.97799999999999998</v>
      </c>
      <c r="N772" s="43" t="s">
        <v>31</v>
      </c>
      <c r="O772" s="25">
        <f t="shared" si="84"/>
        <v>0.97799999999999998</v>
      </c>
      <c r="P772" s="25">
        <f t="shared" si="85"/>
        <v>0.97799999999999998</v>
      </c>
      <c r="Q772" s="28">
        <v>85.5</v>
      </c>
      <c r="R772" s="29">
        <v>4</v>
      </c>
      <c r="S772" s="18">
        <f t="shared" si="86"/>
        <v>21.375</v>
      </c>
      <c r="T772" s="28">
        <v>1.82</v>
      </c>
      <c r="U772" s="26" t="s">
        <v>31</v>
      </c>
      <c r="V772" s="26" t="s">
        <v>31</v>
      </c>
      <c r="W772" s="17" t="str">
        <f t="shared" si="87"/>
        <v>n/a</v>
      </c>
      <c r="X772" s="30" t="s">
        <v>31</v>
      </c>
      <c r="Y772" s="17" t="str">
        <f t="shared" si="88"/>
        <v>n/a</v>
      </c>
      <c r="Z772" s="17">
        <v>25</v>
      </c>
      <c r="AA772" s="17">
        <f t="shared" si="89"/>
        <v>25</v>
      </c>
      <c r="AB772" s="31" t="s">
        <v>406</v>
      </c>
    </row>
    <row r="773" spans="2:28" x14ac:dyDescent="0.3">
      <c r="B773" s="74" t="s">
        <v>843</v>
      </c>
      <c r="C773" s="20" t="str">
        <f t="shared" si="83"/>
        <v>Freight Wagon (T) FCAA Domestic Automotive</v>
      </c>
      <c r="D773" s="21" t="s">
        <v>4</v>
      </c>
      <c r="E773" s="21" t="s">
        <v>402</v>
      </c>
      <c r="F773" s="22" t="s">
        <v>469</v>
      </c>
      <c r="G773" s="21" t="s">
        <v>348</v>
      </c>
      <c r="H773" s="23"/>
      <c r="I773" s="24"/>
      <c r="J773" s="25" t="s">
        <v>31</v>
      </c>
      <c r="K773" s="26">
        <v>4</v>
      </c>
      <c r="L773" s="27" t="s">
        <v>810</v>
      </c>
      <c r="M773" s="25">
        <v>0.97799999999999998</v>
      </c>
      <c r="N773" s="43" t="s">
        <v>31</v>
      </c>
      <c r="O773" s="25">
        <f t="shared" si="84"/>
        <v>0.97799999999999998</v>
      </c>
      <c r="P773" s="25">
        <f t="shared" si="85"/>
        <v>0.97799999999999998</v>
      </c>
      <c r="Q773" s="28">
        <v>25</v>
      </c>
      <c r="R773" s="29">
        <v>4</v>
      </c>
      <c r="S773" s="18">
        <f t="shared" si="86"/>
        <v>6.25</v>
      </c>
      <c r="T773" s="28">
        <v>1.82</v>
      </c>
      <c r="U773" s="26" t="s">
        <v>31</v>
      </c>
      <c r="V773" s="26" t="s">
        <v>31</v>
      </c>
      <c r="W773" s="17" t="str">
        <f t="shared" si="87"/>
        <v>n/a</v>
      </c>
      <c r="X773" s="30" t="s">
        <v>31</v>
      </c>
      <c r="Y773" s="17" t="str">
        <f t="shared" si="88"/>
        <v>n/a</v>
      </c>
      <c r="Z773" s="17">
        <v>25</v>
      </c>
      <c r="AA773" s="17">
        <f t="shared" si="89"/>
        <v>25</v>
      </c>
      <c r="AB773" s="31" t="s">
        <v>407</v>
      </c>
    </row>
    <row r="774" spans="2:28" x14ac:dyDescent="0.3">
      <c r="B774" s="74" t="s">
        <v>843</v>
      </c>
      <c r="C774" s="20" t="str">
        <f t="shared" si="83"/>
        <v>Freight Wagon (L) FCAA Domestic Intermodal</v>
      </c>
      <c r="D774" s="21" t="s">
        <v>4</v>
      </c>
      <c r="E774" s="21" t="s">
        <v>399</v>
      </c>
      <c r="F774" s="22" t="s">
        <v>469</v>
      </c>
      <c r="G774" s="21" t="s">
        <v>332</v>
      </c>
      <c r="H774" s="23"/>
      <c r="I774" s="24"/>
      <c r="J774" s="25" t="s">
        <v>31</v>
      </c>
      <c r="K774" s="26">
        <v>4</v>
      </c>
      <c r="L774" s="27" t="s">
        <v>810</v>
      </c>
      <c r="M774" s="25">
        <v>0.97799999999999998</v>
      </c>
      <c r="N774" s="43" t="s">
        <v>31</v>
      </c>
      <c r="O774" s="25">
        <f t="shared" si="84"/>
        <v>0.97799999999999998</v>
      </c>
      <c r="P774" s="25">
        <f t="shared" si="85"/>
        <v>0.97799999999999998</v>
      </c>
      <c r="Q774" s="28">
        <v>48.172458799849039</v>
      </c>
      <c r="R774" s="29">
        <v>4</v>
      </c>
      <c r="S774" s="18">
        <f t="shared" si="86"/>
        <v>12.04311469996226</v>
      </c>
      <c r="T774" s="28">
        <v>1.82</v>
      </c>
      <c r="U774" s="26" t="s">
        <v>31</v>
      </c>
      <c r="V774" s="26" t="s">
        <v>31</v>
      </c>
      <c r="W774" s="17" t="str">
        <f t="shared" si="87"/>
        <v>n/a</v>
      </c>
      <c r="X774" s="30" t="s">
        <v>31</v>
      </c>
      <c r="Y774" s="17" t="str">
        <f t="shared" si="88"/>
        <v>n/a</v>
      </c>
      <c r="Z774" s="17">
        <v>33</v>
      </c>
      <c r="AA774" s="17">
        <f t="shared" si="89"/>
        <v>33</v>
      </c>
      <c r="AB774" s="31" t="s">
        <v>406</v>
      </c>
    </row>
    <row r="775" spans="2:28" x14ac:dyDescent="0.3">
      <c r="B775" s="74" t="s">
        <v>843</v>
      </c>
      <c r="C775" s="20" t="str">
        <f t="shared" si="83"/>
        <v>Freight Wagon (T) FCAA Domestic Intermodal</v>
      </c>
      <c r="D775" s="21" t="s">
        <v>4</v>
      </c>
      <c r="E775" s="21" t="s">
        <v>402</v>
      </c>
      <c r="F775" s="22" t="s">
        <v>469</v>
      </c>
      <c r="G775" s="21" t="s">
        <v>332</v>
      </c>
      <c r="H775" s="23"/>
      <c r="I775" s="24"/>
      <c r="J775" s="25" t="s">
        <v>31</v>
      </c>
      <c r="K775" s="26">
        <v>4</v>
      </c>
      <c r="L775" s="27" t="s">
        <v>810</v>
      </c>
      <c r="M775" s="25">
        <v>0.97799999999999998</v>
      </c>
      <c r="N775" s="43" t="s">
        <v>31</v>
      </c>
      <c r="O775" s="25">
        <f t="shared" si="84"/>
        <v>0.97799999999999998</v>
      </c>
      <c r="P775" s="25">
        <f t="shared" si="85"/>
        <v>0.97799999999999998</v>
      </c>
      <c r="Q775" s="28">
        <v>25</v>
      </c>
      <c r="R775" s="29">
        <v>4</v>
      </c>
      <c r="S775" s="18">
        <f t="shared" si="86"/>
        <v>6.25</v>
      </c>
      <c r="T775" s="28">
        <v>1.82</v>
      </c>
      <c r="U775" s="26" t="s">
        <v>31</v>
      </c>
      <c r="V775" s="26" t="s">
        <v>31</v>
      </c>
      <c r="W775" s="17" t="str">
        <f t="shared" si="87"/>
        <v>n/a</v>
      </c>
      <c r="X775" s="30" t="s">
        <v>31</v>
      </c>
      <c r="Y775" s="17" t="str">
        <f t="shared" si="88"/>
        <v>n/a</v>
      </c>
      <c r="Z775" s="17">
        <v>33</v>
      </c>
      <c r="AA775" s="17">
        <f t="shared" si="89"/>
        <v>33</v>
      </c>
      <c r="AB775" s="31" t="s">
        <v>407</v>
      </c>
    </row>
    <row r="776" spans="2:28" x14ac:dyDescent="0.3">
      <c r="B776" s="74" t="s">
        <v>843</v>
      </c>
      <c r="C776" s="20" t="str">
        <f t="shared" si="83"/>
        <v>Freight Wagon (L) FCAA Domestic Waste</v>
      </c>
      <c r="D776" s="21" t="s">
        <v>4</v>
      </c>
      <c r="E776" s="21" t="s">
        <v>399</v>
      </c>
      <c r="F776" s="22" t="s">
        <v>469</v>
      </c>
      <c r="G776" s="21" t="s">
        <v>354</v>
      </c>
      <c r="H776" s="23"/>
      <c r="I776" s="24"/>
      <c r="J776" s="25" t="s">
        <v>31</v>
      </c>
      <c r="K776" s="26">
        <v>4</v>
      </c>
      <c r="L776" s="27" t="s">
        <v>810</v>
      </c>
      <c r="M776" s="25">
        <v>0.97799999999999998</v>
      </c>
      <c r="N776" s="43" t="s">
        <v>31</v>
      </c>
      <c r="O776" s="25">
        <f t="shared" si="84"/>
        <v>0.97799999999999998</v>
      </c>
      <c r="P776" s="25">
        <f t="shared" si="85"/>
        <v>0.97799999999999998</v>
      </c>
      <c r="Q776" s="28">
        <v>53.300420687626413</v>
      </c>
      <c r="R776" s="29">
        <v>4</v>
      </c>
      <c r="S776" s="18">
        <f t="shared" si="86"/>
        <v>13.325105171906603</v>
      </c>
      <c r="T776" s="28">
        <v>1.82</v>
      </c>
      <c r="U776" s="26" t="s">
        <v>31</v>
      </c>
      <c r="V776" s="26" t="s">
        <v>31</v>
      </c>
      <c r="W776" s="17" t="str">
        <f t="shared" si="87"/>
        <v>n/a</v>
      </c>
      <c r="X776" s="30" t="s">
        <v>31</v>
      </c>
      <c r="Y776" s="17" t="str">
        <f t="shared" si="88"/>
        <v>n/a</v>
      </c>
      <c r="Z776" s="17">
        <v>24</v>
      </c>
      <c r="AA776" s="17">
        <f t="shared" si="89"/>
        <v>24</v>
      </c>
      <c r="AB776" s="31" t="s">
        <v>406</v>
      </c>
    </row>
    <row r="777" spans="2:28" x14ac:dyDescent="0.3">
      <c r="B777" s="74" t="s">
        <v>843</v>
      </c>
      <c r="C777" s="20" t="str">
        <f t="shared" si="83"/>
        <v>Freight Wagon (T) FCAA Domestic Waste</v>
      </c>
      <c r="D777" s="21" t="s">
        <v>4</v>
      </c>
      <c r="E777" s="21" t="s">
        <v>402</v>
      </c>
      <c r="F777" s="22" t="s">
        <v>469</v>
      </c>
      <c r="G777" s="21" t="s">
        <v>354</v>
      </c>
      <c r="H777" s="23"/>
      <c r="I777" s="24"/>
      <c r="J777" s="25" t="s">
        <v>31</v>
      </c>
      <c r="K777" s="26">
        <v>4</v>
      </c>
      <c r="L777" s="27" t="s">
        <v>810</v>
      </c>
      <c r="M777" s="25">
        <v>0.97799999999999998</v>
      </c>
      <c r="N777" s="43" t="s">
        <v>31</v>
      </c>
      <c r="O777" s="25">
        <f t="shared" si="84"/>
        <v>0.97799999999999998</v>
      </c>
      <c r="P777" s="25">
        <f t="shared" si="85"/>
        <v>0.97799999999999998</v>
      </c>
      <c r="Q777" s="28">
        <v>25</v>
      </c>
      <c r="R777" s="29">
        <v>4</v>
      </c>
      <c r="S777" s="18">
        <f t="shared" si="86"/>
        <v>6.25</v>
      </c>
      <c r="T777" s="28">
        <v>1.82</v>
      </c>
      <c r="U777" s="26" t="s">
        <v>31</v>
      </c>
      <c r="V777" s="26" t="s">
        <v>31</v>
      </c>
      <c r="W777" s="17" t="str">
        <f t="shared" si="87"/>
        <v>n/a</v>
      </c>
      <c r="X777" s="30" t="s">
        <v>31</v>
      </c>
      <c r="Y777" s="17" t="str">
        <f t="shared" si="88"/>
        <v>n/a</v>
      </c>
      <c r="Z777" s="17">
        <v>24</v>
      </c>
      <c r="AA777" s="17">
        <f t="shared" si="89"/>
        <v>24</v>
      </c>
      <c r="AB777" s="31" t="s">
        <v>407</v>
      </c>
    </row>
    <row r="778" spans="2:28" x14ac:dyDescent="0.3">
      <c r="B778" s="74" t="s">
        <v>843</v>
      </c>
      <c r="C778" s="20" t="str">
        <f t="shared" si="83"/>
        <v>Freight Wagon (L) FCAA Enterprise</v>
      </c>
      <c r="D778" s="21" t="s">
        <v>4</v>
      </c>
      <c r="E778" s="21" t="s">
        <v>399</v>
      </c>
      <c r="F778" s="22" t="s">
        <v>469</v>
      </c>
      <c r="G778" s="21" t="s">
        <v>338</v>
      </c>
      <c r="H778" s="23"/>
      <c r="I778" s="24"/>
      <c r="J778" s="25" t="s">
        <v>31</v>
      </c>
      <c r="K778" s="26">
        <v>4</v>
      </c>
      <c r="L778" s="27" t="s">
        <v>810</v>
      </c>
      <c r="M778" s="25">
        <v>0.97799999999999998</v>
      </c>
      <c r="N778" s="43" t="s">
        <v>31</v>
      </c>
      <c r="O778" s="25">
        <f t="shared" si="84"/>
        <v>0.97799999999999998</v>
      </c>
      <c r="P778" s="25">
        <f t="shared" si="85"/>
        <v>0.97799999999999998</v>
      </c>
      <c r="Q778" s="28">
        <v>59.526565381882833</v>
      </c>
      <c r="R778" s="29">
        <v>4</v>
      </c>
      <c r="S778" s="18">
        <f t="shared" si="86"/>
        <v>14.881641345470708</v>
      </c>
      <c r="T778" s="28">
        <v>1.82</v>
      </c>
      <c r="U778" s="26" t="s">
        <v>31</v>
      </c>
      <c r="V778" s="26" t="s">
        <v>31</v>
      </c>
      <c r="W778" s="17" t="str">
        <f t="shared" si="87"/>
        <v>n/a</v>
      </c>
      <c r="X778" s="30" t="s">
        <v>31</v>
      </c>
      <c r="Y778" s="17" t="str">
        <f t="shared" si="88"/>
        <v>n/a</v>
      </c>
      <c r="Z778" s="17">
        <v>27</v>
      </c>
      <c r="AA778" s="17">
        <f t="shared" si="89"/>
        <v>27</v>
      </c>
      <c r="AB778" s="31" t="s">
        <v>406</v>
      </c>
    </row>
    <row r="779" spans="2:28" x14ac:dyDescent="0.3">
      <c r="B779" s="74" t="s">
        <v>843</v>
      </c>
      <c r="C779" s="20" t="str">
        <f t="shared" ref="C779:C842" si="90">D779&amp;" "&amp;E779&amp;" "&amp;F779&amp;IF(D779="Freight"," "&amp;G779,"")</f>
        <v>Freight Wagon (T) FCAA Enterprise</v>
      </c>
      <c r="D779" s="21" t="s">
        <v>4</v>
      </c>
      <c r="E779" s="21" t="s">
        <v>402</v>
      </c>
      <c r="F779" s="22" t="s">
        <v>469</v>
      </c>
      <c r="G779" s="21" t="s">
        <v>338</v>
      </c>
      <c r="H779" s="23"/>
      <c r="I779" s="24"/>
      <c r="J779" s="25" t="s">
        <v>31</v>
      </c>
      <c r="K779" s="26">
        <v>4</v>
      </c>
      <c r="L779" s="27" t="s">
        <v>810</v>
      </c>
      <c r="M779" s="25">
        <v>0.97799999999999998</v>
      </c>
      <c r="N779" s="43" t="s">
        <v>31</v>
      </c>
      <c r="O779" s="25">
        <f t="shared" si="84"/>
        <v>0.97799999999999998</v>
      </c>
      <c r="P779" s="25">
        <f t="shared" si="85"/>
        <v>0.97799999999999998</v>
      </c>
      <c r="Q779" s="28">
        <v>25</v>
      </c>
      <c r="R779" s="29">
        <v>4</v>
      </c>
      <c r="S779" s="18">
        <f t="shared" si="86"/>
        <v>6.25</v>
      </c>
      <c r="T779" s="28">
        <v>1.82</v>
      </c>
      <c r="U779" s="26" t="s">
        <v>31</v>
      </c>
      <c r="V779" s="26" t="s">
        <v>31</v>
      </c>
      <c r="W779" s="17" t="str">
        <f t="shared" si="87"/>
        <v>n/a</v>
      </c>
      <c r="X779" s="30" t="s">
        <v>31</v>
      </c>
      <c r="Y779" s="17" t="str">
        <f t="shared" si="88"/>
        <v>n/a</v>
      </c>
      <c r="Z779" s="17">
        <v>27</v>
      </c>
      <c r="AA779" s="17">
        <f t="shared" si="89"/>
        <v>27</v>
      </c>
      <c r="AB779" s="31" t="s">
        <v>407</v>
      </c>
    </row>
    <row r="780" spans="2:28" x14ac:dyDescent="0.3">
      <c r="B780" s="74" t="s">
        <v>843</v>
      </c>
      <c r="C780" s="20" t="str">
        <f t="shared" si="90"/>
        <v>Freight Wagon (L) FCAA European Conventional</v>
      </c>
      <c r="D780" s="21" t="s">
        <v>4</v>
      </c>
      <c r="E780" s="21" t="s">
        <v>399</v>
      </c>
      <c r="F780" s="22" t="s">
        <v>469</v>
      </c>
      <c r="G780" s="21" t="s">
        <v>363</v>
      </c>
      <c r="H780" s="23"/>
      <c r="I780" s="24"/>
      <c r="J780" s="25" t="s">
        <v>31</v>
      </c>
      <c r="K780" s="26">
        <v>4</v>
      </c>
      <c r="L780" s="27" t="s">
        <v>810</v>
      </c>
      <c r="M780" s="25">
        <v>0.97799999999999998</v>
      </c>
      <c r="N780" s="43" t="s">
        <v>31</v>
      </c>
      <c r="O780" s="25">
        <f t="shared" si="84"/>
        <v>0.97799999999999998</v>
      </c>
      <c r="P780" s="25">
        <f t="shared" si="85"/>
        <v>0.97799999999999998</v>
      </c>
      <c r="Q780" s="28">
        <v>62.5</v>
      </c>
      <c r="R780" s="29">
        <v>4</v>
      </c>
      <c r="S780" s="18">
        <f t="shared" si="86"/>
        <v>15.625</v>
      </c>
      <c r="T780" s="28">
        <v>1.82</v>
      </c>
      <c r="U780" s="26" t="s">
        <v>31</v>
      </c>
      <c r="V780" s="26" t="s">
        <v>31</v>
      </c>
      <c r="W780" s="17" t="str">
        <f t="shared" si="87"/>
        <v>n/a</v>
      </c>
      <c r="X780" s="30" t="s">
        <v>31</v>
      </c>
      <c r="Y780" s="17" t="str">
        <f t="shared" si="88"/>
        <v>n/a</v>
      </c>
      <c r="Z780" s="17">
        <v>31</v>
      </c>
      <c r="AA780" s="17">
        <f t="shared" si="89"/>
        <v>31</v>
      </c>
      <c r="AB780" s="31" t="s">
        <v>406</v>
      </c>
    </row>
    <row r="781" spans="2:28" x14ac:dyDescent="0.3">
      <c r="B781" s="74" t="s">
        <v>843</v>
      </c>
      <c r="C781" s="20" t="str">
        <f t="shared" si="90"/>
        <v>Freight Wagon (T) FCAA European Conventional</v>
      </c>
      <c r="D781" s="21" t="s">
        <v>4</v>
      </c>
      <c r="E781" s="21" t="s">
        <v>402</v>
      </c>
      <c r="F781" s="22" t="s">
        <v>469</v>
      </c>
      <c r="G781" s="21" t="s">
        <v>363</v>
      </c>
      <c r="H781" s="23"/>
      <c r="I781" s="24"/>
      <c r="J781" s="25" t="s">
        <v>31</v>
      </c>
      <c r="K781" s="26">
        <v>4</v>
      </c>
      <c r="L781" s="27" t="s">
        <v>810</v>
      </c>
      <c r="M781" s="25">
        <v>0.97799999999999998</v>
      </c>
      <c r="N781" s="43" t="s">
        <v>31</v>
      </c>
      <c r="O781" s="25">
        <f t="shared" si="84"/>
        <v>0.97799999999999998</v>
      </c>
      <c r="P781" s="25">
        <f t="shared" si="85"/>
        <v>0.97799999999999998</v>
      </c>
      <c r="Q781" s="28">
        <v>25</v>
      </c>
      <c r="R781" s="29">
        <v>4</v>
      </c>
      <c r="S781" s="18">
        <f t="shared" si="86"/>
        <v>6.25</v>
      </c>
      <c r="T781" s="28">
        <v>1.82</v>
      </c>
      <c r="U781" s="26" t="s">
        <v>31</v>
      </c>
      <c r="V781" s="26" t="s">
        <v>31</v>
      </c>
      <c r="W781" s="17" t="str">
        <f t="shared" si="87"/>
        <v>n/a</v>
      </c>
      <c r="X781" s="30" t="s">
        <v>31</v>
      </c>
      <c r="Y781" s="17" t="str">
        <f t="shared" si="88"/>
        <v>n/a</v>
      </c>
      <c r="Z781" s="17">
        <v>31</v>
      </c>
      <c r="AA781" s="17">
        <f t="shared" si="89"/>
        <v>31</v>
      </c>
      <c r="AB781" s="31" t="s">
        <v>407</v>
      </c>
    </row>
    <row r="782" spans="2:28" x14ac:dyDescent="0.3">
      <c r="B782" s="74" t="s">
        <v>843</v>
      </c>
      <c r="C782" s="20" t="str">
        <f t="shared" si="90"/>
        <v>Freight Wagon (L) FCAA European Intermodal</v>
      </c>
      <c r="D782" s="21" t="s">
        <v>4</v>
      </c>
      <c r="E782" s="21" t="s">
        <v>399</v>
      </c>
      <c r="F782" s="22" t="s">
        <v>469</v>
      </c>
      <c r="G782" s="21" t="s">
        <v>349</v>
      </c>
      <c r="H782" s="23"/>
      <c r="I782" s="24"/>
      <c r="J782" s="25" t="s">
        <v>31</v>
      </c>
      <c r="K782" s="26">
        <v>4</v>
      </c>
      <c r="L782" s="27" t="s">
        <v>810</v>
      </c>
      <c r="M782" s="25">
        <v>0.97799999999999998</v>
      </c>
      <c r="N782" s="43" t="s">
        <v>31</v>
      </c>
      <c r="O782" s="25">
        <f t="shared" si="84"/>
        <v>0.97799999999999998</v>
      </c>
      <c r="P782" s="25">
        <f t="shared" si="85"/>
        <v>0.97799999999999998</v>
      </c>
      <c r="Q782" s="28">
        <v>77</v>
      </c>
      <c r="R782" s="29">
        <v>4</v>
      </c>
      <c r="S782" s="18">
        <f t="shared" si="86"/>
        <v>19.25</v>
      </c>
      <c r="T782" s="28">
        <v>1.82</v>
      </c>
      <c r="U782" s="26" t="s">
        <v>31</v>
      </c>
      <c r="V782" s="26" t="s">
        <v>31</v>
      </c>
      <c r="W782" s="17" t="str">
        <f t="shared" si="87"/>
        <v>n/a</v>
      </c>
      <c r="X782" s="30" t="s">
        <v>31</v>
      </c>
      <c r="Y782" s="17" t="str">
        <f t="shared" si="88"/>
        <v>n/a</v>
      </c>
      <c r="Z782" s="17">
        <v>38</v>
      </c>
      <c r="AA782" s="17">
        <f t="shared" si="89"/>
        <v>38</v>
      </c>
      <c r="AB782" s="31" t="s">
        <v>406</v>
      </c>
    </row>
    <row r="783" spans="2:28" x14ac:dyDescent="0.3">
      <c r="B783" s="74" t="s">
        <v>843</v>
      </c>
      <c r="C783" s="20" t="str">
        <f t="shared" si="90"/>
        <v>Freight Wagon (T) FCAA European Intermodal</v>
      </c>
      <c r="D783" s="21" t="s">
        <v>4</v>
      </c>
      <c r="E783" s="21" t="s">
        <v>402</v>
      </c>
      <c r="F783" s="22" t="s">
        <v>469</v>
      </c>
      <c r="G783" s="21" t="s">
        <v>349</v>
      </c>
      <c r="H783" s="23"/>
      <c r="I783" s="24"/>
      <c r="J783" s="25" t="s">
        <v>31</v>
      </c>
      <c r="K783" s="26">
        <v>4</v>
      </c>
      <c r="L783" s="27" t="s">
        <v>810</v>
      </c>
      <c r="M783" s="25">
        <v>0.97799999999999998</v>
      </c>
      <c r="N783" s="43" t="s">
        <v>31</v>
      </c>
      <c r="O783" s="25">
        <f t="shared" si="84"/>
        <v>0.97799999999999998</v>
      </c>
      <c r="P783" s="25">
        <f t="shared" si="85"/>
        <v>0.97799999999999998</v>
      </c>
      <c r="Q783" s="28">
        <v>25</v>
      </c>
      <c r="R783" s="29">
        <v>4</v>
      </c>
      <c r="S783" s="18">
        <f t="shared" si="86"/>
        <v>6.25</v>
      </c>
      <c r="T783" s="28">
        <v>1.82</v>
      </c>
      <c r="U783" s="26" t="s">
        <v>31</v>
      </c>
      <c r="V783" s="26" t="s">
        <v>31</v>
      </c>
      <c r="W783" s="17" t="str">
        <f t="shared" si="87"/>
        <v>n/a</v>
      </c>
      <c r="X783" s="30" t="s">
        <v>31</v>
      </c>
      <c r="Y783" s="17" t="str">
        <f t="shared" si="88"/>
        <v>n/a</v>
      </c>
      <c r="Z783" s="17">
        <v>38</v>
      </c>
      <c r="AA783" s="17">
        <f t="shared" si="89"/>
        <v>38</v>
      </c>
      <c r="AB783" s="31" t="s">
        <v>407</v>
      </c>
    </row>
    <row r="784" spans="2:28" x14ac:dyDescent="0.3">
      <c r="B784" s="74" t="s">
        <v>843</v>
      </c>
      <c r="C784" s="20" t="str">
        <f t="shared" si="90"/>
        <v>Freight Wagon (L) FCAA Industrial Minerals</v>
      </c>
      <c r="D784" s="21" t="s">
        <v>4</v>
      </c>
      <c r="E784" s="21" t="s">
        <v>399</v>
      </c>
      <c r="F784" s="22" t="s">
        <v>469</v>
      </c>
      <c r="G784" s="21" t="s">
        <v>364</v>
      </c>
      <c r="H784" s="23"/>
      <c r="I784" s="24"/>
      <c r="J784" s="25" t="s">
        <v>31</v>
      </c>
      <c r="K784" s="26">
        <v>4</v>
      </c>
      <c r="L784" s="27" t="s">
        <v>810</v>
      </c>
      <c r="M784" s="25">
        <v>0.97799999999999998</v>
      </c>
      <c r="N784" s="43" t="s">
        <v>31</v>
      </c>
      <c r="O784" s="25">
        <f t="shared" si="84"/>
        <v>0.97799999999999998</v>
      </c>
      <c r="P784" s="25">
        <f t="shared" si="85"/>
        <v>0.97799999999999998</v>
      </c>
      <c r="Q784" s="28">
        <v>60.165502952282537</v>
      </c>
      <c r="R784" s="29">
        <v>4</v>
      </c>
      <c r="S784" s="18">
        <f t="shared" si="86"/>
        <v>15.041375738070634</v>
      </c>
      <c r="T784" s="28">
        <v>1.82</v>
      </c>
      <c r="U784" s="26" t="s">
        <v>31</v>
      </c>
      <c r="V784" s="26" t="s">
        <v>31</v>
      </c>
      <c r="W784" s="17" t="str">
        <f t="shared" si="87"/>
        <v>n/a</v>
      </c>
      <c r="X784" s="30" t="s">
        <v>31</v>
      </c>
      <c r="Y784" s="17" t="str">
        <f t="shared" si="88"/>
        <v>n/a</v>
      </c>
      <c r="Z784" s="17">
        <v>18</v>
      </c>
      <c r="AA784" s="17">
        <f t="shared" si="89"/>
        <v>18</v>
      </c>
      <c r="AB784" s="31" t="s">
        <v>406</v>
      </c>
    </row>
    <row r="785" spans="2:28" x14ac:dyDescent="0.3">
      <c r="B785" s="74" t="s">
        <v>843</v>
      </c>
      <c r="C785" s="20" t="str">
        <f t="shared" si="90"/>
        <v>Freight Wagon (T) FCAA Industrial Minerals</v>
      </c>
      <c r="D785" s="21" t="s">
        <v>4</v>
      </c>
      <c r="E785" s="21" t="s">
        <v>402</v>
      </c>
      <c r="F785" s="22" t="s">
        <v>469</v>
      </c>
      <c r="G785" s="21" t="s">
        <v>364</v>
      </c>
      <c r="H785" s="23"/>
      <c r="I785" s="24"/>
      <c r="J785" s="25" t="s">
        <v>31</v>
      </c>
      <c r="K785" s="26">
        <v>4</v>
      </c>
      <c r="L785" s="27" t="s">
        <v>810</v>
      </c>
      <c r="M785" s="25">
        <v>0.97799999999999998</v>
      </c>
      <c r="N785" s="43" t="s">
        <v>31</v>
      </c>
      <c r="O785" s="25">
        <f t="shared" si="84"/>
        <v>0.97799999999999998</v>
      </c>
      <c r="P785" s="25">
        <f t="shared" si="85"/>
        <v>0.97799999999999998</v>
      </c>
      <c r="Q785" s="28">
        <v>25</v>
      </c>
      <c r="R785" s="29">
        <v>4</v>
      </c>
      <c r="S785" s="18">
        <f t="shared" si="86"/>
        <v>6.25</v>
      </c>
      <c r="T785" s="28">
        <v>1.82</v>
      </c>
      <c r="U785" s="26" t="s">
        <v>31</v>
      </c>
      <c r="V785" s="26" t="s">
        <v>31</v>
      </c>
      <c r="W785" s="17" t="str">
        <f t="shared" si="87"/>
        <v>n/a</v>
      </c>
      <c r="X785" s="30" t="s">
        <v>31</v>
      </c>
      <c r="Y785" s="17" t="str">
        <f t="shared" si="88"/>
        <v>n/a</v>
      </c>
      <c r="Z785" s="17">
        <v>18</v>
      </c>
      <c r="AA785" s="17">
        <f t="shared" si="89"/>
        <v>18</v>
      </c>
      <c r="AB785" s="31" t="s">
        <v>407</v>
      </c>
    </row>
    <row r="786" spans="2:28" x14ac:dyDescent="0.3">
      <c r="B786" s="74" t="s">
        <v>843</v>
      </c>
      <c r="C786" s="20" t="str">
        <f t="shared" si="90"/>
        <v>Freight Wagon (L) FCAA Other</v>
      </c>
      <c r="D786" s="21" t="s">
        <v>4</v>
      </c>
      <c r="E786" s="21" t="s">
        <v>399</v>
      </c>
      <c r="F786" s="22" t="s">
        <v>469</v>
      </c>
      <c r="G786" s="21" t="s">
        <v>333</v>
      </c>
      <c r="H786" s="23"/>
      <c r="I786" s="24"/>
      <c r="J786" s="25" t="s">
        <v>31</v>
      </c>
      <c r="K786" s="26">
        <v>4</v>
      </c>
      <c r="L786" s="27" t="s">
        <v>810</v>
      </c>
      <c r="M786" s="25">
        <v>0.97799999999999998</v>
      </c>
      <c r="N786" s="43" t="s">
        <v>31</v>
      </c>
      <c r="O786" s="25">
        <f t="shared" si="84"/>
        <v>0.97799999999999998</v>
      </c>
      <c r="P786" s="25">
        <f t="shared" si="85"/>
        <v>0.97799999999999998</v>
      </c>
      <c r="Q786" s="28">
        <v>51.605466578424888</v>
      </c>
      <c r="R786" s="29">
        <v>4</v>
      </c>
      <c r="S786" s="18">
        <f t="shared" si="86"/>
        <v>12.901366644606222</v>
      </c>
      <c r="T786" s="28">
        <v>1.82</v>
      </c>
      <c r="U786" s="26" t="s">
        <v>31</v>
      </c>
      <c r="V786" s="26" t="s">
        <v>31</v>
      </c>
      <c r="W786" s="17" t="str">
        <f t="shared" si="87"/>
        <v>n/a</v>
      </c>
      <c r="X786" s="30" t="s">
        <v>31</v>
      </c>
      <c r="Y786" s="17" t="str">
        <f t="shared" si="88"/>
        <v>n/a</v>
      </c>
      <c r="Z786" s="17">
        <v>25</v>
      </c>
      <c r="AA786" s="17">
        <f t="shared" si="89"/>
        <v>25</v>
      </c>
      <c r="AB786" s="31" t="s">
        <v>406</v>
      </c>
    </row>
    <row r="787" spans="2:28" x14ac:dyDescent="0.3">
      <c r="B787" s="74" t="s">
        <v>843</v>
      </c>
      <c r="C787" s="20" t="str">
        <f t="shared" si="90"/>
        <v>Freight Wagon (T) FCAA Other</v>
      </c>
      <c r="D787" s="21" t="s">
        <v>4</v>
      </c>
      <c r="E787" s="21" t="s">
        <v>402</v>
      </c>
      <c r="F787" s="22" t="s">
        <v>469</v>
      </c>
      <c r="G787" s="21" t="s">
        <v>333</v>
      </c>
      <c r="H787" s="23"/>
      <c r="I787" s="24"/>
      <c r="J787" s="25" t="s">
        <v>31</v>
      </c>
      <c r="K787" s="26">
        <v>4</v>
      </c>
      <c r="L787" s="27" t="s">
        <v>810</v>
      </c>
      <c r="M787" s="25">
        <v>0.97799999999999998</v>
      </c>
      <c r="N787" s="43" t="s">
        <v>31</v>
      </c>
      <c r="O787" s="25">
        <f t="shared" si="84"/>
        <v>0.97799999999999998</v>
      </c>
      <c r="P787" s="25">
        <f t="shared" si="85"/>
        <v>0.97799999999999998</v>
      </c>
      <c r="Q787" s="28">
        <v>25</v>
      </c>
      <c r="R787" s="29">
        <v>4</v>
      </c>
      <c r="S787" s="18">
        <f t="shared" si="86"/>
        <v>6.25</v>
      </c>
      <c r="T787" s="28">
        <v>1.82</v>
      </c>
      <c r="U787" s="26" t="s">
        <v>31</v>
      </c>
      <c r="V787" s="26" t="s">
        <v>31</v>
      </c>
      <c r="W787" s="17" t="str">
        <f t="shared" si="87"/>
        <v>n/a</v>
      </c>
      <c r="X787" s="30" t="s">
        <v>31</v>
      </c>
      <c r="Y787" s="17" t="str">
        <f t="shared" si="88"/>
        <v>n/a</v>
      </c>
      <c r="Z787" s="17">
        <v>25</v>
      </c>
      <c r="AA787" s="17">
        <f t="shared" si="89"/>
        <v>25</v>
      </c>
      <c r="AB787" s="31" t="s">
        <v>407</v>
      </c>
    </row>
    <row r="788" spans="2:28" x14ac:dyDescent="0.3">
      <c r="B788" s="74" t="s">
        <v>843</v>
      </c>
      <c r="C788" s="20" t="str">
        <f t="shared" si="90"/>
        <v>Freight Wagon (L) FCAA Steel</v>
      </c>
      <c r="D788" s="21" t="s">
        <v>4</v>
      </c>
      <c r="E788" s="21" t="s">
        <v>399</v>
      </c>
      <c r="F788" s="22" t="s">
        <v>469</v>
      </c>
      <c r="G788" s="21" t="s">
        <v>342</v>
      </c>
      <c r="H788" s="23"/>
      <c r="I788" s="24"/>
      <c r="J788" s="25" t="s">
        <v>31</v>
      </c>
      <c r="K788" s="26">
        <v>4</v>
      </c>
      <c r="L788" s="27" t="s">
        <v>810</v>
      </c>
      <c r="M788" s="25">
        <v>0.97799999999999998</v>
      </c>
      <c r="N788" s="43" t="s">
        <v>31</v>
      </c>
      <c r="O788" s="25">
        <f t="shared" si="84"/>
        <v>0.97799999999999998</v>
      </c>
      <c r="P788" s="25">
        <f t="shared" si="85"/>
        <v>0.97799999999999998</v>
      </c>
      <c r="Q788" s="28">
        <v>57.437663537573776</v>
      </c>
      <c r="R788" s="29">
        <v>4</v>
      </c>
      <c r="S788" s="18">
        <f t="shared" si="86"/>
        <v>14.359415884393444</v>
      </c>
      <c r="T788" s="28">
        <v>1.82</v>
      </c>
      <c r="U788" s="26" t="s">
        <v>31</v>
      </c>
      <c r="V788" s="26" t="s">
        <v>31</v>
      </c>
      <c r="W788" s="17" t="str">
        <f t="shared" si="87"/>
        <v>n/a</v>
      </c>
      <c r="X788" s="30" t="s">
        <v>31</v>
      </c>
      <c r="Y788" s="17" t="str">
        <f t="shared" si="88"/>
        <v>n/a</v>
      </c>
      <c r="Z788" s="17">
        <v>25</v>
      </c>
      <c r="AA788" s="17">
        <f t="shared" si="89"/>
        <v>25</v>
      </c>
      <c r="AB788" s="31" t="s">
        <v>406</v>
      </c>
    </row>
    <row r="789" spans="2:28" x14ac:dyDescent="0.3">
      <c r="B789" s="74" t="s">
        <v>843</v>
      </c>
      <c r="C789" s="20" t="str">
        <f t="shared" si="90"/>
        <v>Freight Wagon (T) FCAA Steel</v>
      </c>
      <c r="D789" s="21" t="s">
        <v>4</v>
      </c>
      <c r="E789" s="21" t="s">
        <v>402</v>
      </c>
      <c r="F789" s="22" t="s">
        <v>469</v>
      </c>
      <c r="G789" s="21" t="s">
        <v>342</v>
      </c>
      <c r="H789" s="23"/>
      <c r="I789" s="24"/>
      <c r="J789" s="25" t="s">
        <v>31</v>
      </c>
      <c r="K789" s="26">
        <v>4</v>
      </c>
      <c r="L789" s="27" t="s">
        <v>810</v>
      </c>
      <c r="M789" s="25">
        <v>0.97799999999999998</v>
      </c>
      <c r="N789" s="43" t="s">
        <v>31</v>
      </c>
      <c r="O789" s="25">
        <f t="shared" si="84"/>
        <v>0.97799999999999998</v>
      </c>
      <c r="P789" s="25">
        <f t="shared" si="85"/>
        <v>0.97799999999999998</v>
      </c>
      <c r="Q789" s="28">
        <v>25</v>
      </c>
      <c r="R789" s="29">
        <v>4</v>
      </c>
      <c r="S789" s="18">
        <f t="shared" si="86"/>
        <v>6.25</v>
      </c>
      <c r="T789" s="28">
        <v>1.82</v>
      </c>
      <c r="U789" s="26" t="s">
        <v>31</v>
      </c>
      <c r="V789" s="26" t="s">
        <v>31</v>
      </c>
      <c r="W789" s="17" t="str">
        <f t="shared" si="87"/>
        <v>n/a</v>
      </c>
      <c r="X789" s="30" t="s">
        <v>31</v>
      </c>
      <c r="Y789" s="17" t="str">
        <f t="shared" si="88"/>
        <v>n/a</v>
      </c>
      <c r="Z789" s="17">
        <v>25</v>
      </c>
      <c r="AA789" s="17">
        <f t="shared" si="89"/>
        <v>25</v>
      </c>
      <c r="AB789" s="31" t="s">
        <v>407</v>
      </c>
    </row>
    <row r="790" spans="2:28" x14ac:dyDescent="0.3">
      <c r="B790" s="74" t="s">
        <v>843</v>
      </c>
      <c r="C790" s="20" t="str">
        <f t="shared" si="90"/>
        <v>Freight Wagon (T) FDAA Other</v>
      </c>
      <c r="D790" s="21" t="s">
        <v>4</v>
      </c>
      <c r="E790" s="21" t="s">
        <v>402</v>
      </c>
      <c r="F790" s="22" t="s">
        <v>470</v>
      </c>
      <c r="G790" s="21" t="s">
        <v>333</v>
      </c>
      <c r="H790" s="23"/>
      <c r="I790" s="24"/>
      <c r="J790" s="25" t="s">
        <v>31</v>
      </c>
      <c r="K790" s="26">
        <v>3</v>
      </c>
      <c r="L790" s="27" t="s">
        <v>808</v>
      </c>
      <c r="M790" s="25">
        <v>1.018</v>
      </c>
      <c r="N790" s="43" t="s">
        <v>31</v>
      </c>
      <c r="O790" s="25">
        <f t="shared" si="84"/>
        <v>1.018</v>
      </c>
      <c r="P790" s="25">
        <f t="shared" si="85"/>
        <v>1.018</v>
      </c>
      <c r="Q790" s="28">
        <v>22</v>
      </c>
      <c r="R790" s="29">
        <v>4</v>
      </c>
      <c r="S790" s="18">
        <f t="shared" si="86"/>
        <v>5.5</v>
      </c>
      <c r="T790" s="28">
        <v>1.82</v>
      </c>
      <c r="U790" s="26" t="s">
        <v>31</v>
      </c>
      <c r="V790" s="26" t="s">
        <v>31</v>
      </c>
      <c r="W790" s="17" t="str">
        <f t="shared" si="87"/>
        <v>n/a</v>
      </c>
      <c r="X790" s="30" t="s">
        <v>31</v>
      </c>
      <c r="Y790" s="17" t="str">
        <f t="shared" si="88"/>
        <v>n/a</v>
      </c>
      <c r="Z790" s="17">
        <v>25</v>
      </c>
      <c r="AA790" s="17">
        <f t="shared" si="89"/>
        <v>25</v>
      </c>
      <c r="AB790" s="31" t="s">
        <v>471</v>
      </c>
    </row>
    <row r="791" spans="2:28" x14ac:dyDescent="0.3">
      <c r="B791" s="74" t="s">
        <v>843</v>
      </c>
      <c r="C791" s="20" t="str">
        <f t="shared" si="90"/>
        <v>Freight Wagon (L) FEAA Construction Materials</v>
      </c>
      <c r="D791" s="21" t="s">
        <v>4</v>
      </c>
      <c r="E791" s="21" t="s">
        <v>399</v>
      </c>
      <c r="F791" s="22" t="s">
        <v>472</v>
      </c>
      <c r="G791" s="21" t="s">
        <v>331</v>
      </c>
      <c r="H791" s="23"/>
      <c r="I791" s="24"/>
      <c r="J791" s="25" t="s">
        <v>31</v>
      </c>
      <c r="K791" s="26">
        <v>5</v>
      </c>
      <c r="L791" s="27" t="s">
        <v>812</v>
      </c>
      <c r="M791" s="25">
        <v>0.93799999999999994</v>
      </c>
      <c r="N791" s="43" t="s">
        <v>31</v>
      </c>
      <c r="O791" s="25">
        <f t="shared" si="84"/>
        <v>0.93799999999999994</v>
      </c>
      <c r="P791" s="25">
        <f t="shared" si="85"/>
        <v>0.93799999999999994</v>
      </c>
      <c r="Q791" s="28">
        <v>56.077965746608704</v>
      </c>
      <c r="R791" s="29">
        <v>4</v>
      </c>
      <c r="S791" s="18">
        <f t="shared" si="86"/>
        <v>14.019491436652176</v>
      </c>
      <c r="T791" s="28">
        <v>1.45</v>
      </c>
      <c r="U791" s="26" t="s">
        <v>31</v>
      </c>
      <c r="V791" s="26" t="s">
        <v>31</v>
      </c>
      <c r="W791" s="17" t="str">
        <f t="shared" si="87"/>
        <v>n/a</v>
      </c>
      <c r="X791" s="30" t="s">
        <v>31</v>
      </c>
      <c r="Y791" s="17" t="str">
        <f t="shared" si="88"/>
        <v>n/a</v>
      </c>
      <c r="Z791" s="17">
        <v>29</v>
      </c>
      <c r="AA791" s="17">
        <f t="shared" si="89"/>
        <v>29</v>
      </c>
      <c r="AB791" s="31" t="s">
        <v>401</v>
      </c>
    </row>
    <row r="792" spans="2:28" x14ac:dyDescent="0.3">
      <c r="B792" s="74" t="s">
        <v>843</v>
      </c>
      <c r="C792" s="20" t="str">
        <f t="shared" si="90"/>
        <v>Freight Wagon (T) FEAA Construction Materials</v>
      </c>
      <c r="D792" s="21" t="s">
        <v>4</v>
      </c>
      <c r="E792" s="21" t="s">
        <v>402</v>
      </c>
      <c r="F792" s="22" t="s">
        <v>472</v>
      </c>
      <c r="G792" s="21" t="s">
        <v>331</v>
      </c>
      <c r="H792" s="23"/>
      <c r="I792" s="24"/>
      <c r="J792" s="25" t="s">
        <v>31</v>
      </c>
      <c r="K792" s="26">
        <v>5</v>
      </c>
      <c r="L792" s="27" t="s">
        <v>812</v>
      </c>
      <c r="M792" s="25">
        <v>0.93799999999999994</v>
      </c>
      <c r="N792" s="43" t="s">
        <v>31</v>
      </c>
      <c r="O792" s="25">
        <f t="shared" si="84"/>
        <v>0.93799999999999994</v>
      </c>
      <c r="P792" s="25">
        <f t="shared" si="85"/>
        <v>0.93799999999999994</v>
      </c>
      <c r="Q792" s="28">
        <v>20.943417710431813</v>
      </c>
      <c r="R792" s="29">
        <v>4</v>
      </c>
      <c r="S792" s="18">
        <f t="shared" si="86"/>
        <v>5.2358544276079533</v>
      </c>
      <c r="T792" s="28">
        <v>1.45</v>
      </c>
      <c r="U792" s="26" t="s">
        <v>31</v>
      </c>
      <c r="V792" s="26" t="s">
        <v>31</v>
      </c>
      <c r="W792" s="17" t="str">
        <f t="shared" si="87"/>
        <v>n/a</v>
      </c>
      <c r="X792" s="30" t="s">
        <v>31</v>
      </c>
      <c r="Y792" s="17" t="str">
        <f t="shared" si="88"/>
        <v>n/a</v>
      </c>
      <c r="Z792" s="17">
        <v>29</v>
      </c>
      <c r="AA792" s="17">
        <f t="shared" si="89"/>
        <v>29</v>
      </c>
      <c r="AB792" s="31" t="s">
        <v>403</v>
      </c>
    </row>
    <row r="793" spans="2:28" x14ac:dyDescent="0.3">
      <c r="B793" s="74" t="s">
        <v>843</v>
      </c>
      <c r="C793" s="20" t="str">
        <f t="shared" si="90"/>
        <v>Freight Wagon (L) FEAA Domestic Intermodal</v>
      </c>
      <c r="D793" s="21" t="s">
        <v>4</v>
      </c>
      <c r="E793" s="21" t="s">
        <v>399</v>
      </c>
      <c r="F793" s="22" t="s">
        <v>472</v>
      </c>
      <c r="G793" s="21" t="s">
        <v>332</v>
      </c>
      <c r="H793" s="23"/>
      <c r="I793" s="24"/>
      <c r="J793" s="25" t="s">
        <v>31</v>
      </c>
      <c r="K793" s="26">
        <v>5</v>
      </c>
      <c r="L793" s="27" t="s">
        <v>812</v>
      </c>
      <c r="M793" s="25">
        <v>0.93799999999999994</v>
      </c>
      <c r="N793" s="43" t="s">
        <v>31</v>
      </c>
      <c r="O793" s="25">
        <f t="shared" si="84"/>
        <v>0.93799999999999994</v>
      </c>
      <c r="P793" s="25">
        <f t="shared" si="85"/>
        <v>0.93799999999999994</v>
      </c>
      <c r="Q793" s="28">
        <v>54.748663857210069</v>
      </c>
      <c r="R793" s="29">
        <v>4</v>
      </c>
      <c r="S793" s="18">
        <f t="shared" si="86"/>
        <v>13.687165964302517</v>
      </c>
      <c r="T793" s="28">
        <v>1.45</v>
      </c>
      <c r="U793" s="26" t="s">
        <v>31</v>
      </c>
      <c r="V793" s="26" t="s">
        <v>31</v>
      </c>
      <c r="W793" s="17" t="str">
        <f t="shared" si="87"/>
        <v>n/a</v>
      </c>
      <c r="X793" s="30" t="s">
        <v>31</v>
      </c>
      <c r="Y793" s="17" t="str">
        <f t="shared" si="88"/>
        <v>n/a</v>
      </c>
      <c r="Z793" s="17">
        <v>33</v>
      </c>
      <c r="AA793" s="17">
        <f t="shared" si="89"/>
        <v>33</v>
      </c>
      <c r="AB793" s="31" t="s">
        <v>401</v>
      </c>
    </row>
    <row r="794" spans="2:28" x14ac:dyDescent="0.3">
      <c r="B794" s="74" t="s">
        <v>843</v>
      </c>
      <c r="C794" s="20" t="str">
        <f t="shared" si="90"/>
        <v>Freight Wagon (T) FEAA Domestic Intermodal</v>
      </c>
      <c r="D794" s="21" t="s">
        <v>4</v>
      </c>
      <c r="E794" s="21" t="s">
        <v>402</v>
      </c>
      <c r="F794" s="22" t="s">
        <v>472</v>
      </c>
      <c r="G794" s="21" t="s">
        <v>332</v>
      </c>
      <c r="H794" s="23"/>
      <c r="I794" s="24"/>
      <c r="J794" s="25" t="s">
        <v>31</v>
      </c>
      <c r="K794" s="26">
        <v>5</v>
      </c>
      <c r="L794" s="27" t="s">
        <v>812</v>
      </c>
      <c r="M794" s="25">
        <v>0.93799999999999994</v>
      </c>
      <c r="N794" s="43" t="s">
        <v>31</v>
      </c>
      <c r="O794" s="25">
        <f t="shared" si="84"/>
        <v>0.93799999999999994</v>
      </c>
      <c r="P794" s="25">
        <f t="shared" si="85"/>
        <v>0.93799999999999994</v>
      </c>
      <c r="Q794" s="28">
        <v>20.998471964313858</v>
      </c>
      <c r="R794" s="29">
        <v>4</v>
      </c>
      <c r="S794" s="18">
        <f t="shared" si="86"/>
        <v>5.2496179910784644</v>
      </c>
      <c r="T794" s="28">
        <v>1.45</v>
      </c>
      <c r="U794" s="26" t="s">
        <v>31</v>
      </c>
      <c r="V794" s="26" t="s">
        <v>31</v>
      </c>
      <c r="W794" s="17" t="str">
        <f t="shared" si="87"/>
        <v>n/a</v>
      </c>
      <c r="X794" s="30" t="s">
        <v>31</v>
      </c>
      <c r="Y794" s="17" t="str">
        <f t="shared" si="88"/>
        <v>n/a</v>
      </c>
      <c r="Z794" s="17">
        <v>33</v>
      </c>
      <c r="AA794" s="17">
        <f t="shared" si="89"/>
        <v>33</v>
      </c>
      <c r="AB794" s="31" t="s">
        <v>403</v>
      </c>
    </row>
    <row r="795" spans="2:28" x14ac:dyDescent="0.3">
      <c r="B795" s="74" t="s">
        <v>843</v>
      </c>
      <c r="C795" s="20" t="str">
        <f t="shared" si="90"/>
        <v>Freight Wagon (L) FEAB Construction Materials</v>
      </c>
      <c r="D795" s="21" t="s">
        <v>4</v>
      </c>
      <c r="E795" s="21" t="s">
        <v>399</v>
      </c>
      <c r="F795" s="22" t="s">
        <v>473</v>
      </c>
      <c r="G795" s="21" t="s">
        <v>331</v>
      </c>
      <c r="H795" s="23"/>
      <c r="I795" s="24"/>
      <c r="J795" s="25" t="s">
        <v>31</v>
      </c>
      <c r="K795" s="26">
        <v>5</v>
      </c>
      <c r="L795" s="27" t="s">
        <v>812</v>
      </c>
      <c r="M795" s="25">
        <v>0.93799999999999994</v>
      </c>
      <c r="N795" s="43" t="s">
        <v>31</v>
      </c>
      <c r="O795" s="25">
        <f t="shared" si="84"/>
        <v>0.93799999999999994</v>
      </c>
      <c r="P795" s="25">
        <f t="shared" si="85"/>
        <v>0.93799999999999994</v>
      </c>
      <c r="Q795" s="28">
        <v>55.522879757615065</v>
      </c>
      <c r="R795" s="29">
        <v>4</v>
      </c>
      <c r="S795" s="18">
        <f t="shared" si="86"/>
        <v>13.880719939403766</v>
      </c>
      <c r="T795" s="28">
        <v>1.25</v>
      </c>
      <c r="U795" s="26" t="s">
        <v>31</v>
      </c>
      <c r="V795" s="26" t="s">
        <v>31</v>
      </c>
      <c r="W795" s="17" t="str">
        <f t="shared" si="87"/>
        <v>n/a</v>
      </c>
      <c r="X795" s="30" t="s">
        <v>31</v>
      </c>
      <c r="Y795" s="17" t="str">
        <f t="shared" si="88"/>
        <v>n/a</v>
      </c>
      <c r="Z795" s="17">
        <v>29</v>
      </c>
      <c r="AA795" s="17">
        <f t="shared" si="89"/>
        <v>29</v>
      </c>
      <c r="AB795" s="31" t="s">
        <v>401</v>
      </c>
    </row>
    <row r="796" spans="2:28" x14ac:dyDescent="0.3">
      <c r="B796" s="74" t="s">
        <v>843</v>
      </c>
      <c r="C796" s="20" t="str">
        <f t="shared" si="90"/>
        <v>Freight Wagon (T) FEAB Construction Materials</v>
      </c>
      <c r="D796" s="21" t="s">
        <v>4</v>
      </c>
      <c r="E796" s="21" t="s">
        <v>402</v>
      </c>
      <c r="F796" s="22" t="s">
        <v>473</v>
      </c>
      <c r="G796" s="21" t="s">
        <v>331</v>
      </c>
      <c r="H796" s="23"/>
      <c r="I796" s="24"/>
      <c r="J796" s="25" t="s">
        <v>31</v>
      </c>
      <c r="K796" s="26">
        <v>5</v>
      </c>
      <c r="L796" s="27" t="s">
        <v>812</v>
      </c>
      <c r="M796" s="25">
        <v>0.93799999999999994</v>
      </c>
      <c r="N796" s="43" t="s">
        <v>31</v>
      </c>
      <c r="O796" s="25">
        <f t="shared" si="84"/>
        <v>0.93799999999999994</v>
      </c>
      <c r="P796" s="25">
        <f t="shared" si="85"/>
        <v>0.93799999999999994</v>
      </c>
      <c r="Q796" s="28">
        <v>20.132592104942336</v>
      </c>
      <c r="R796" s="29">
        <v>4</v>
      </c>
      <c r="S796" s="18">
        <f t="shared" si="86"/>
        <v>5.0331480262355841</v>
      </c>
      <c r="T796" s="28">
        <v>1.25</v>
      </c>
      <c r="U796" s="26" t="s">
        <v>31</v>
      </c>
      <c r="V796" s="26" t="s">
        <v>31</v>
      </c>
      <c r="W796" s="17" t="str">
        <f t="shared" si="87"/>
        <v>n/a</v>
      </c>
      <c r="X796" s="30" t="s">
        <v>31</v>
      </c>
      <c r="Y796" s="17" t="str">
        <f t="shared" si="88"/>
        <v>n/a</v>
      </c>
      <c r="Z796" s="17">
        <v>29</v>
      </c>
      <c r="AA796" s="17">
        <f t="shared" si="89"/>
        <v>29</v>
      </c>
      <c r="AB796" s="31" t="s">
        <v>403</v>
      </c>
    </row>
    <row r="797" spans="2:28" x14ac:dyDescent="0.3">
      <c r="B797" s="74" t="s">
        <v>843</v>
      </c>
      <c r="C797" s="20" t="str">
        <f t="shared" si="90"/>
        <v>Freight Wagon (L) FEAB Domestic Intermodal</v>
      </c>
      <c r="D797" s="21" t="s">
        <v>4</v>
      </c>
      <c r="E797" s="21" t="s">
        <v>399</v>
      </c>
      <c r="F797" s="22" t="s">
        <v>473</v>
      </c>
      <c r="G797" s="21" t="s">
        <v>332</v>
      </c>
      <c r="H797" s="23"/>
      <c r="I797" s="24"/>
      <c r="J797" s="25" t="s">
        <v>31</v>
      </c>
      <c r="K797" s="26">
        <v>5</v>
      </c>
      <c r="L797" s="27" t="s">
        <v>812</v>
      </c>
      <c r="M797" s="25">
        <v>0.93799999999999994</v>
      </c>
      <c r="N797" s="43" t="s">
        <v>31</v>
      </c>
      <c r="O797" s="25">
        <f t="shared" si="84"/>
        <v>0.93799999999999994</v>
      </c>
      <c r="P797" s="25">
        <f t="shared" si="85"/>
        <v>0.93799999999999994</v>
      </c>
      <c r="Q797" s="28">
        <v>50.229381661714939</v>
      </c>
      <c r="R797" s="29">
        <v>4</v>
      </c>
      <c r="S797" s="18">
        <f t="shared" si="86"/>
        <v>12.557345415428735</v>
      </c>
      <c r="T797" s="28">
        <v>1.25</v>
      </c>
      <c r="U797" s="26" t="s">
        <v>31</v>
      </c>
      <c r="V797" s="26" t="s">
        <v>31</v>
      </c>
      <c r="W797" s="17" t="str">
        <f t="shared" si="87"/>
        <v>n/a</v>
      </c>
      <c r="X797" s="30" t="s">
        <v>31</v>
      </c>
      <c r="Y797" s="17" t="str">
        <f t="shared" si="88"/>
        <v>n/a</v>
      </c>
      <c r="Z797" s="17">
        <v>33</v>
      </c>
      <c r="AA797" s="17">
        <f t="shared" si="89"/>
        <v>33</v>
      </c>
      <c r="AB797" s="31" t="s">
        <v>401</v>
      </c>
    </row>
    <row r="798" spans="2:28" x14ac:dyDescent="0.3">
      <c r="B798" s="74" t="s">
        <v>843</v>
      </c>
      <c r="C798" s="20" t="str">
        <f t="shared" si="90"/>
        <v>Freight Wagon (T) FEAB Domestic Intermodal</v>
      </c>
      <c r="D798" s="21" t="s">
        <v>4</v>
      </c>
      <c r="E798" s="21" t="s">
        <v>402</v>
      </c>
      <c r="F798" s="22" t="s">
        <v>473</v>
      </c>
      <c r="G798" s="21" t="s">
        <v>332</v>
      </c>
      <c r="H798" s="23"/>
      <c r="I798" s="24"/>
      <c r="J798" s="25" t="s">
        <v>31</v>
      </c>
      <c r="K798" s="26">
        <v>5</v>
      </c>
      <c r="L798" s="27" t="s">
        <v>812</v>
      </c>
      <c r="M798" s="25">
        <v>0.93799999999999994</v>
      </c>
      <c r="N798" s="43" t="s">
        <v>31</v>
      </c>
      <c r="O798" s="25">
        <f t="shared" si="84"/>
        <v>0.93799999999999994</v>
      </c>
      <c r="P798" s="25">
        <f t="shared" si="85"/>
        <v>0.93799999999999994</v>
      </c>
      <c r="Q798" s="28">
        <v>20</v>
      </c>
      <c r="R798" s="29">
        <v>4</v>
      </c>
      <c r="S798" s="18">
        <f t="shared" si="86"/>
        <v>5</v>
      </c>
      <c r="T798" s="28">
        <v>1.25</v>
      </c>
      <c r="U798" s="26" t="s">
        <v>31</v>
      </c>
      <c r="V798" s="26" t="s">
        <v>31</v>
      </c>
      <c r="W798" s="17" t="str">
        <f t="shared" si="87"/>
        <v>n/a</v>
      </c>
      <c r="X798" s="30" t="s">
        <v>31</v>
      </c>
      <c r="Y798" s="17" t="str">
        <f t="shared" si="88"/>
        <v>n/a</v>
      </c>
      <c r="Z798" s="17">
        <v>33</v>
      </c>
      <c r="AA798" s="17">
        <f t="shared" si="89"/>
        <v>33</v>
      </c>
      <c r="AB798" s="31" t="s">
        <v>403</v>
      </c>
    </row>
    <row r="799" spans="2:28" x14ac:dyDescent="0.3">
      <c r="B799" s="74" t="s">
        <v>843</v>
      </c>
      <c r="C799" s="20" t="str">
        <f t="shared" si="90"/>
        <v>Freight Wagon (L) FEAB Domestic Waste</v>
      </c>
      <c r="D799" s="21" t="s">
        <v>4</v>
      </c>
      <c r="E799" s="21" t="s">
        <v>399</v>
      </c>
      <c r="F799" s="22" t="s">
        <v>473</v>
      </c>
      <c r="G799" s="21" t="s">
        <v>354</v>
      </c>
      <c r="H799" s="23"/>
      <c r="I799" s="24"/>
      <c r="J799" s="25" t="s">
        <v>31</v>
      </c>
      <c r="K799" s="26">
        <v>5</v>
      </c>
      <c r="L799" s="27" t="s">
        <v>812</v>
      </c>
      <c r="M799" s="25">
        <v>0.93799999999999994</v>
      </c>
      <c r="N799" s="43" t="s">
        <v>31</v>
      </c>
      <c r="O799" s="25">
        <f t="shared" si="84"/>
        <v>0.93799999999999994</v>
      </c>
      <c r="P799" s="25">
        <f t="shared" si="85"/>
        <v>0.93799999999999994</v>
      </c>
      <c r="Q799" s="28">
        <v>52.41</v>
      </c>
      <c r="R799" s="29">
        <v>4</v>
      </c>
      <c r="S799" s="18">
        <f t="shared" si="86"/>
        <v>13.102499999999999</v>
      </c>
      <c r="T799" s="28">
        <v>1.25</v>
      </c>
      <c r="U799" s="26" t="s">
        <v>31</v>
      </c>
      <c r="V799" s="26" t="s">
        <v>31</v>
      </c>
      <c r="W799" s="17" t="str">
        <f t="shared" si="87"/>
        <v>n/a</v>
      </c>
      <c r="X799" s="30" t="s">
        <v>31</v>
      </c>
      <c r="Y799" s="17" t="str">
        <f t="shared" si="88"/>
        <v>n/a</v>
      </c>
      <c r="Z799" s="17">
        <v>24</v>
      </c>
      <c r="AA799" s="17">
        <f t="shared" si="89"/>
        <v>24</v>
      </c>
      <c r="AB799" s="31" t="s">
        <v>467</v>
      </c>
    </row>
    <row r="800" spans="2:28" x14ac:dyDescent="0.3">
      <c r="B800" s="74" t="s">
        <v>843</v>
      </c>
      <c r="C800" s="20" t="str">
        <f t="shared" si="90"/>
        <v>Freight Wagon (T) FEAB Domestic Waste</v>
      </c>
      <c r="D800" s="21" t="s">
        <v>4</v>
      </c>
      <c r="E800" s="21" t="s">
        <v>402</v>
      </c>
      <c r="F800" s="22" t="s">
        <v>473</v>
      </c>
      <c r="G800" s="21" t="s">
        <v>354</v>
      </c>
      <c r="H800" s="23"/>
      <c r="I800" s="24"/>
      <c r="J800" s="25" t="s">
        <v>31</v>
      </c>
      <c r="K800" s="26">
        <v>5</v>
      </c>
      <c r="L800" s="27" t="s">
        <v>812</v>
      </c>
      <c r="M800" s="25">
        <v>0.93799999999999994</v>
      </c>
      <c r="N800" s="43" t="s">
        <v>31</v>
      </c>
      <c r="O800" s="25">
        <f t="shared" si="84"/>
        <v>0.93799999999999994</v>
      </c>
      <c r="P800" s="25">
        <f t="shared" si="85"/>
        <v>0.93799999999999994</v>
      </c>
      <c r="Q800" s="28">
        <v>20</v>
      </c>
      <c r="R800" s="29">
        <v>4</v>
      </c>
      <c r="S800" s="18">
        <f t="shared" si="86"/>
        <v>5</v>
      </c>
      <c r="T800" s="28">
        <v>1.25</v>
      </c>
      <c r="U800" s="26" t="s">
        <v>31</v>
      </c>
      <c r="V800" s="26" t="s">
        <v>31</v>
      </c>
      <c r="W800" s="17" t="str">
        <f t="shared" si="87"/>
        <v>n/a</v>
      </c>
      <c r="X800" s="30" t="s">
        <v>31</v>
      </c>
      <c r="Y800" s="17" t="str">
        <f t="shared" si="88"/>
        <v>n/a</v>
      </c>
      <c r="Z800" s="17">
        <v>24</v>
      </c>
      <c r="AA800" s="17">
        <f t="shared" si="89"/>
        <v>24</v>
      </c>
      <c r="AB800" s="31" t="s">
        <v>403</v>
      </c>
    </row>
    <row r="801" spans="2:28" x14ac:dyDescent="0.3">
      <c r="B801" s="74" t="s">
        <v>843</v>
      </c>
      <c r="C801" s="20" t="str">
        <f t="shared" si="90"/>
        <v>Freight Wagon (T) FEAB Industrial Minerals</v>
      </c>
      <c r="D801" s="21" t="s">
        <v>4</v>
      </c>
      <c r="E801" s="21" t="s">
        <v>402</v>
      </c>
      <c r="F801" s="22" t="s">
        <v>473</v>
      </c>
      <c r="G801" s="21" t="s">
        <v>364</v>
      </c>
      <c r="H801" s="23"/>
      <c r="I801" s="24"/>
      <c r="J801" s="25" t="s">
        <v>31</v>
      </c>
      <c r="K801" s="26">
        <v>5</v>
      </c>
      <c r="L801" s="27" t="s">
        <v>812</v>
      </c>
      <c r="M801" s="25">
        <v>0.93799999999999994</v>
      </c>
      <c r="N801" s="43" t="s">
        <v>31</v>
      </c>
      <c r="O801" s="25">
        <f t="shared" si="84"/>
        <v>0.93799999999999994</v>
      </c>
      <c r="P801" s="25">
        <f t="shared" si="85"/>
        <v>0.93799999999999994</v>
      </c>
      <c r="Q801" s="28">
        <v>20</v>
      </c>
      <c r="R801" s="29">
        <v>4</v>
      </c>
      <c r="S801" s="18">
        <f t="shared" si="86"/>
        <v>5</v>
      </c>
      <c r="T801" s="28">
        <v>1.25</v>
      </c>
      <c r="U801" s="26" t="s">
        <v>31</v>
      </c>
      <c r="V801" s="26" t="s">
        <v>31</v>
      </c>
      <c r="W801" s="17" t="str">
        <f t="shared" si="87"/>
        <v>n/a</v>
      </c>
      <c r="X801" s="30" t="s">
        <v>31</v>
      </c>
      <c r="Y801" s="17" t="str">
        <f t="shared" si="88"/>
        <v>n/a</v>
      </c>
      <c r="Z801" s="17">
        <v>18</v>
      </c>
      <c r="AA801" s="17">
        <f t="shared" si="89"/>
        <v>18</v>
      </c>
      <c r="AB801" s="31" t="s">
        <v>403</v>
      </c>
    </row>
    <row r="802" spans="2:28" x14ac:dyDescent="0.3">
      <c r="B802" s="74" t="s">
        <v>843</v>
      </c>
      <c r="C802" s="20" t="str">
        <f t="shared" si="90"/>
        <v>Freight Wagon (T) FEAB Other</v>
      </c>
      <c r="D802" s="21" t="s">
        <v>4</v>
      </c>
      <c r="E802" s="21" t="s">
        <v>402</v>
      </c>
      <c r="F802" s="22" t="s">
        <v>473</v>
      </c>
      <c r="G802" s="21" t="s">
        <v>333</v>
      </c>
      <c r="H802" s="23"/>
      <c r="I802" s="24"/>
      <c r="J802" s="25" t="s">
        <v>31</v>
      </c>
      <c r="K802" s="26">
        <v>5</v>
      </c>
      <c r="L802" s="27" t="s">
        <v>812</v>
      </c>
      <c r="M802" s="25">
        <v>0.93799999999999994</v>
      </c>
      <c r="N802" s="43" t="s">
        <v>31</v>
      </c>
      <c r="O802" s="25">
        <f t="shared" si="84"/>
        <v>0.93799999999999994</v>
      </c>
      <c r="P802" s="25">
        <f t="shared" si="85"/>
        <v>0.93799999999999994</v>
      </c>
      <c r="Q802" s="28">
        <v>20</v>
      </c>
      <c r="R802" s="29">
        <v>4</v>
      </c>
      <c r="S802" s="18">
        <f t="shared" si="86"/>
        <v>5</v>
      </c>
      <c r="T802" s="28">
        <v>1.25</v>
      </c>
      <c r="U802" s="26" t="s">
        <v>31</v>
      </c>
      <c r="V802" s="26" t="s">
        <v>31</v>
      </c>
      <c r="W802" s="17" t="str">
        <f t="shared" si="87"/>
        <v>n/a</v>
      </c>
      <c r="X802" s="30" t="s">
        <v>31</v>
      </c>
      <c r="Y802" s="17" t="str">
        <f t="shared" si="88"/>
        <v>n/a</v>
      </c>
      <c r="Z802" s="17">
        <v>25</v>
      </c>
      <c r="AA802" s="17">
        <f t="shared" si="89"/>
        <v>25</v>
      </c>
      <c r="AB802" s="31" t="s">
        <v>403</v>
      </c>
    </row>
    <row r="803" spans="2:28" x14ac:dyDescent="0.3">
      <c r="B803" s="74" t="s">
        <v>843</v>
      </c>
      <c r="C803" s="20" t="str">
        <f t="shared" si="90"/>
        <v>Freight Wagon (L) FEAC Construction Materials</v>
      </c>
      <c r="D803" s="21" t="s">
        <v>4</v>
      </c>
      <c r="E803" s="21" t="s">
        <v>399</v>
      </c>
      <c r="F803" s="22" t="s">
        <v>474</v>
      </c>
      <c r="G803" s="21" t="s">
        <v>331</v>
      </c>
      <c r="H803" s="23"/>
      <c r="I803" s="24"/>
      <c r="J803" s="25" t="s">
        <v>31</v>
      </c>
      <c r="K803" s="26">
        <v>5</v>
      </c>
      <c r="L803" s="27" t="s">
        <v>812</v>
      </c>
      <c r="M803" s="25">
        <v>0.93799999999999994</v>
      </c>
      <c r="N803" s="43" t="s">
        <v>31</v>
      </c>
      <c r="O803" s="25">
        <f t="shared" ref="O803:O866" si="91">IF(N803="n/a",M803,N803)</f>
        <v>0.93799999999999994</v>
      </c>
      <c r="P803" s="25">
        <f t="shared" ref="P803:P866" si="92">IF($D803="Passenger",J803,O803)</f>
        <v>0.93799999999999994</v>
      </c>
      <c r="Q803" s="28">
        <v>56.168003674131064</v>
      </c>
      <c r="R803" s="29">
        <v>4</v>
      </c>
      <c r="S803" s="18">
        <f t="shared" ref="S803:S866" si="93">Q803/R803</f>
        <v>14.042000918532766</v>
      </c>
      <c r="T803" s="28">
        <v>1.45</v>
      </c>
      <c r="U803" s="26" t="s">
        <v>31</v>
      </c>
      <c r="V803" s="26" t="s">
        <v>31</v>
      </c>
      <c r="W803" s="17" t="str">
        <f t="shared" ref="W803:W866" si="94">IF($D803="Passenger",0.021*(MIN(U803,V803)^1.71),"n/a")</f>
        <v>n/a</v>
      </c>
      <c r="X803" s="30" t="s">
        <v>31</v>
      </c>
      <c r="Y803" s="17" t="str">
        <f t="shared" ref="Y803:Y866" si="95">IF($D803="Passenger",IF(X803=0,W803,X803),"n/a")</f>
        <v>n/a</v>
      </c>
      <c r="Z803" s="17">
        <v>29</v>
      </c>
      <c r="AA803" s="17">
        <f t="shared" ref="AA803:AA872" si="96">IF($D803="Passenger",Y803,Z803)</f>
        <v>29</v>
      </c>
      <c r="AB803" s="31" t="s">
        <v>401</v>
      </c>
    </row>
    <row r="804" spans="2:28" x14ac:dyDescent="0.3">
      <c r="B804" s="74" t="s">
        <v>843</v>
      </c>
      <c r="C804" s="20" t="str">
        <f t="shared" si="90"/>
        <v>Freight Wagon (T) FEAC Construction Materials</v>
      </c>
      <c r="D804" s="21" t="s">
        <v>4</v>
      </c>
      <c r="E804" s="21" t="s">
        <v>402</v>
      </c>
      <c r="F804" s="22" t="s">
        <v>474</v>
      </c>
      <c r="G804" s="21" t="s">
        <v>331</v>
      </c>
      <c r="H804" s="23"/>
      <c r="I804" s="24"/>
      <c r="J804" s="25" t="s">
        <v>31</v>
      </c>
      <c r="K804" s="26">
        <v>5</v>
      </c>
      <c r="L804" s="27" t="s">
        <v>812</v>
      </c>
      <c r="M804" s="25">
        <v>0.93799999999999994</v>
      </c>
      <c r="N804" s="43" t="s">
        <v>31</v>
      </c>
      <c r="O804" s="25">
        <f t="shared" si="91"/>
        <v>0.93799999999999994</v>
      </c>
      <c r="P804" s="25">
        <f t="shared" si="92"/>
        <v>0.93799999999999994</v>
      </c>
      <c r="Q804" s="28">
        <v>21</v>
      </c>
      <c r="R804" s="29">
        <v>4</v>
      </c>
      <c r="S804" s="18">
        <f t="shared" si="93"/>
        <v>5.25</v>
      </c>
      <c r="T804" s="28">
        <v>1.45</v>
      </c>
      <c r="U804" s="26" t="s">
        <v>31</v>
      </c>
      <c r="V804" s="26" t="s">
        <v>31</v>
      </c>
      <c r="W804" s="17" t="str">
        <f t="shared" si="94"/>
        <v>n/a</v>
      </c>
      <c r="X804" s="30" t="s">
        <v>31</v>
      </c>
      <c r="Y804" s="17" t="str">
        <f t="shared" si="95"/>
        <v>n/a</v>
      </c>
      <c r="Z804" s="17">
        <v>29</v>
      </c>
      <c r="AA804" s="17">
        <f t="shared" si="96"/>
        <v>29</v>
      </c>
      <c r="AB804" s="31" t="s">
        <v>403</v>
      </c>
    </row>
    <row r="805" spans="2:28" x14ac:dyDescent="0.3">
      <c r="B805" s="74" t="s">
        <v>843</v>
      </c>
      <c r="C805" s="20" t="str">
        <f t="shared" si="90"/>
        <v>Freight Wagon (L) FEAC Domestic Intermodal</v>
      </c>
      <c r="D805" s="21" t="s">
        <v>4</v>
      </c>
      <c r="E805" s="21" t="s">
        <v>399</v>
      </c>
      <c r="F805" s="22" t="s">
        <v>474</v>
      </c>
      <c r="G805" s="21" t="s">
        <v>332</v>
      </c>
      <c r="H805" s="23"/>
      <c r="I805" s="24"/>
      <c r="J805" s="25" t="s">
        <v>31</v>
      </c>
      <c r="K805" s="26">
        <v>5</v>
      </c>
      <c r="L805" s="27" t="s">
        <v>812</v>
      </c>
      <c r="M805" s="25">
        <v>0.93799999999999994</v>
      </c>
      <c r="N805" s="43" t="s">
        <v>31</v>
      </c>
      <c r="O805" s="25">
        <f t="shared" si="91"/>
        <v>0.93799999999999994</v>
      </c>
      <c r="P805" s="25">
        <f t="shared" si="92"/>
        <v>0.93799999999999994</v>
      </c>
      <c r="Q805" s="28">
        <v>54.350879509230111</v>
      </c>
      <c r="R805" s="29">
        <v>4</v>
      </c>
      <c r="S805" s="18">
        <f t="shared" si="93"/>
        <v>13.587719877307528</v>
      </c>
      <c r="T805" s="28">
        <v>1.45</v>
      </c>
      <c r="U805" s="26" t="s">
        <v>31</v>
      </c>
      <c r="V805" s="26" t="s">
        <v>31</v>
      </c>
      <c r="W805" s="17" t="str">
        <f t="shared" si="94"/>
        <v>n/a</v>
      </c>
      <c r="X805" s="30" t="s">
        <v>31</v>
      </c>
      <c r="Y805" s="17" t="str">
        <f t="shared" si="95"/>
        <v>n/a</v>
      </c>
      <c r="Z805" s="17">
        <v>33</v>
      </c>
      <c r="AA805" s="17">
        <f t="shared" si="96"/>
        <v>33</v>
      </c>
      <c r="AB805" s="31" t="s">
        <v>401</v>
      </c>
    </row>
    <row r="806" spans="2:28" x14ac:dyDescent="0.3">
      <c r="B806" s="74" t="s">
        <v>843</v>
      </c>
      <c r="C806" s="20" t="str">
        <f t="shared" si="90"/>
        <v>Freight Wagon (T) FEAC Domestic Intermodal</v>
      </c>
      <c r="D806" s="21" t="s">
        <v>4</v>
      </c>
      <c r="E806" s="21" t="s">
        <v>402</v>
      </c>
      <c r="F806" s="22" t="s">
        <v>474</v>
      </c>
      <c r="G806" s="21" t="s">
        <v>332</v>
      </c>
      <c r="H806" s="23"/>
      <c r="I806" s="24"/>
      <c r="J806" s="25" t="s">
        <v>31</v>
      </c>
      <c r="K806" s="26">
        <v>5</v>
      </c>
      <c r="L806" s="27" t="s">
        <v>812</v>
      </c>
      <c r="M806" s="25">
        <v>0.93799999999999994</v>
      </c>
      <c r="N806" s="43" t="s">
        <v>31</v>
      </c>
      <c r="O806" s="25">
        <f t="shared" si="91"/>
        <v>0.93799999999999994</v>
      </c>
      <c r="P806" s="25">
        <f t="shared" si="92"/>
        <v>0.93799999999999994</v>
      </c>
      <c r="Q806" s="28">
        <v>21</v>
      </c>
      <c r="R806" s="29">
        <v>4</v>
      </c>
      <c r="S806" s="18">
        <f t="shared" si="93"/>
        <v>5.25</v>
      </c>
      <c r="T806" s="28">
        <v>1.45</v>
      </c>
      <c r="U806" s="26" t="s">
        <v>31</v>
      </c>
      <c r="V806" s="26" t="s">
        <v>31</v>
      </c>
      <c r="W806" s="17" t="str">
        <f t="shared" si="94"/>
        <v>n/a</v>
      </c>
      <c r="X806" s="30" t="s">
        <v>31</v>
      </c>
      <c r="Y806" s="17" t="str">
        <f t="shared" si="95"/>
        <v>n/a</v>
      </c>
      <c r="Z806" s="17">
        <v>33</v>
      </c>
      <c r="AA806" s="17">
        <f t="shared" si="96"/>
        <v>33</v>
      </c>
      <c r="AB806" s="31" t="s">
        <v>403</v>
      </c>
    </row>
    <row r="807" spans="2:28" x14ac:dyDescent="0.3">
      <c r="B807" s="74" t="s">
        <v>843</v>
      </c>
      <c r="C807" s="20" t="str">
        <f t="shared" si="90"/>
        <v>Freight Wagon (L) FEAE Construction Materials</v>
      </c>
      <c r="D807" s="21" t="s">
        <v>4</v>
      </c>
      <c r="E807" s="21" t="s">
        <v>399</v>
      </c>
      <c r="F807" s="22" t="s">
        <v>475</v>
      </c>
      <c r="G807" s="21" t="s">
        <v>331</v>
      </c>
      <c r="H807" s="23"/>
      <c r="I807" s="24"/>
      <c r="J807" s="25" t="s">
        <v>31</v>
      </c>
      <c r="K807" s="26">
        <v>5</v>
      </c>
      <c r="L807" s="27" t="s">
        <v>812</v>
      </c>
      <c r="M807" s="25">
        <v>0.93799999999999994</v>
      </c>
      <c r="N807" s="43" t="s">
        <v>31</v>
      </c>
      <c r="O807" s="25">
        <f t="shared" si="91"/>
        <v>0.93799999999999994</v>
      </c>
      <c r="P807" s="25">
        <f t="shared" si="92"/>
        <v>0.93799999999999994</v>
      </c>
      <c r="Q807" s="28">
        <v>52.21408378308918</v>
      </c>
      <c r="R807" s="29">
        <v>4</v>
      </c>
      <c r="S807" s="18">
        <f t="shared" si="93"/>
        <v>13.053520945772295</v>
      </c>
      <c r="T807" s="28">
        <v>1.45</v>
      </c>
      <c r="U807" s="26" t="s">
        <v>31</v>
      </c>
      <c r="V807" s="26" t="s">
        <v>31</v>
      </c>
      <c r="W807" s="17" t="str">
        <f t="shared" si="94"/>
        <v>n/a</v>
      </c>
      <c r="X807" s="30" t="s">
        <v>31</v>
      </c>
      <c r="Y807" s="17" t="str">
        <f t="shared" si="95"/>
        <v>n/a</v>
      </c>
      <c r="Z807" s="17">
        <v>29</v>
      </c>
      <c r="AA807" s="17">
        <f t="shared" si="96"/>
        <v>29</v>
      </c>
      <c r="AB807" s="31" t="s">
        <v>401</v>
      </c>
    </row>
    <row r="808" spans="2:28" x14ac:dyDescent="0.3">
      <c r="B808" s="74" t="s">
        <v>843</v>
      </c>
      <c r="C808" s="20" t="str">
        <f t="shared" si="90"/>
        <v>Freight Wagon (T) FEAE Construction Materials</v>
      </c>
      <c r="D808" s="21" t="s">
        <v>4</v>
      </c>
      <c r="E808" s="21" t="s">
        <v>402</v>
      </c>
      <c r="F808" s="22" t="s">
        <v>475</v>
      </c>
      <c r="G808" s="21" t="s">
        <v>331</v>
      </c>
      <c r="H808" s="23"/>
      <c r="I808" s="24"/>
      <c r="J808" s="25" t="s">
        <v>31</v>
      </c>
      <c r="K808" s="26">
        <v>5</v>
      </c>
      <c r="L808" s="27" t="s">
        <v>812</v>
      </c>
      <c r="M808" s="25">
        <v>0.93799999999999994</v>
      </c>
      <c r="N808" s="43" t="s">
        <v>31</v>
      </c>
      <c r="O808" s="25">
        <f t="shared" si="91"/>
        <v>0.93799999999999994</v>
      </c>
      <c r="P808" s="25">
        <f t="shared" si="92"/>
        <v>0.93799999999999994</v>
      </c>
      <c r="Q808" s="28">
        <v>21</v>
      </c>
      <c r="R808" s="29">
        <v>4</v>
      </c>
      <c r="S808" s="18">
        <f t="shared" si="93"/>
        <v>5.25</v>
      </c>
      <c r="T808" s="28">
        <v>1.45</v>
      </c>
      <c r="U808" s="26" t="s">
        <v>31</v>
      </c>
      <c r="V808" s="26" t="s">
        <v>31</v>
      </c>
      <c r="W808" s="17" t="str">
        <f t="shared" si="94"/>
        <v>n/a</v>
      </c>
      <c r="X808" s="30" t="s">
        <v>31</v>
      </c>
      <c r="Y808" s="17" t="str">
        <f t="shared" si="95"/>
        <v>n/a</v>
      </c>
      <c r="Z808" s="17">
        <v>29</v>
      </c>
      <c r="AA808" s="17">
        <f t="shared" si="96"/>
        <v>29</v>
      </c>
      <c r="AB808" s="31" t="s">
        <v>403</v>
      </c>
    </row>
    <row r="809" spans="2:28" x14ac:dyDescent="0.3">
      <c r="B809" s="74" t="s">
        <v>843</v>
      </c>
      <c r="C809" s="20" t="str">
        <f t="shared" si="90"/>
        <v>Freight Wagon (L) FEAE Domestic Intermodal</v>
      </c>
      <c r="D809" s="21" t="s">
        <v>4</v>
      </c>
      <c r="E809" s="21" t="s">
        <v>399</v>
      </c>
      <c r="F809" s="22" t="s">
        <v>475</v>
      </c>
      <c r="G809" s="21" t="s">
        <v>332</v>
      </c>
      <c r="H809" s="23"/>
      <c r="I809" s="24"/>
      <c r="J809" s="25" t="s">
        <v>31</v>
      </c>
      <c r="K809" s="26">
        <v>5</v>
      </c>
      <c r="L809" s="27" t="s">
        <v>812</v>
      </c>
      <c r="M809" s="25">
        <v>0.93799999999999994</v>
      </c>
      <c r="N809" s="43" t="s">
        <v>31</v>
      </c>
      <c r="O809" s="25">
        <f t="shared" si="91"/>
        <v>0.93799999999999994</v>
      </c>
      <c r="P809" s="25">
        <f t="shared" si="92"/>
        <v>0.93799999999999994</v>
      </c>
      <c r="Q809" s="28">
        <v>51.91973786251755</v>
      </c>
      <c r="R809" s="29">
        <v>4</v>
      </c>
      <c r="S809" s="18">
        <f t="shared" si="93"/>
        <v>12.979934465629388</v>
      </c>
      <c r="T809" s="28">
        <v>1.45</v>
      </c>
      <c r="U809" s="26" t="s">
        <v>31</v>
      </c>
      <c r="V809" s="26" t="s">
        <v>31</v>
      </c>
      <c r="W809" s="17" t="str">
        <f t="shared" si="94"/>
        <v>n/a</v>
      </c>
      <c r="X809" s="30" t="s">
        <v>31</v>
      </c>
      <c r="Y809" s="17" t="str">
        <f t="shared" si="95"/>
        <v>n/a</v>
      </c>
      <c r="Z809" s="17">
        <v>33</v>
      </c>
      <c r="AA809" s="17">
        <f t="shared" si="96"/>
        <v>33</v>
      </c>
      <c r="AB809" s="31" t="s">
        <v>401</v>
      </c>
    </row>
    <row r="810" spans="2:28" x14ac:dyDescent="0.3">
      <c r="B810" s="74" t="s">
        <v>843</v>
      </c>
      <c r="C810" s="20" t="str">
        <f t="shared" si="90"/>
        <v>Freight Wagon (T) FEAE Domestic Intermodal</v>
      </c>
      <c r="D810" s="21" t="s">
        <v>4</v>
      </c>
      <c r="E810" s="21" t="s">
        <v>402</v>
      </c>
      <c r="F810" s="22" t="s">
        <v>475</v>
      </c>
      <c r="G810" s="21" t="s">
        <v>332</v>
      </c>
      <c r="H810" s="23"/>
      <c r="I810" s="24"/>
      <c r="J810" s="25" t="s">
        <v>31</v>
      </c>
      <c r="K810" s="26">
        <v>5</v>
      </c>
      <c r="L810" s="27" t="s">
        <v>812</v>
      </c>
      <c r="M810" s="25">
        <v>0.93799999999999994</v>
      </c>
      <c r="N810" s="43" t="s">
        <v>31</v>
      </c>
      <c r="O810" s="25">
        <f t="shared" si="91"/>
        <v>0.93799999999999994</v>
      </c>
      <c r="P810" s="25">
        <f t="shared" si="92"/>
        <v>0.93799999999999994</v>
      </c>
      <c r="Q810" s="28">
        <v>20.999936841720363</v>
      </c>
      <c r="R810" s="29">
        <v>4</v>
      </c>
      <c r="S810" s="18">
        <f t="shared" si="93"/>
        <v>5.2499842104300907</v>
      </c>
      <c r="T810" s="28">
        <v>1.45</v>
      </c>
      <c r="U810" s="26" t="s">
        <v>31</v>
      </c>
      <c r="V810" s="26" t="s">
        <v>31</v>
      </c>
      <c r="W810" s="17" t="str">
        <f t="shared" si="94"/>
        <v>n/a</v>
      </c>
      <c r="X810" s="30" t="s">
        <v>31</v>
      </c>
      <c r="Y810" s="17" t="str">
        <f t="shared" si="95"/>
        <v>n/a</v>
      </c>
      <c r="Z810" s="17">
        <v>33</v>
      </c>
      <c r="AA810" s="17">
        <f t="shared" si="96"/>
        <v>33</v>
      </c>
      <c r="AB810" s="31" t="s">
        <v>403</v>
      </c>
    </row>
    <row r="811" spans="2:28" x14ac:dyDescent="0.3">
      <c r="B811" s="74" t="s">
        <v>843</v>
      </c>
      <c r="C811" s="20" t="str">
        <f t="shared" si="90"/>
        <v>Freight Wagon (L) FEAE Domestic Waste</v>
      </c>
      <c r="D811" s="21" t="s">
        <v>4</v>
      </c>
      <c r="E811" s="21" t="s">
        <v>399</v>
      </c>
      <c r="F811" s="22" t="s">
        <v>475</v>
      </c>
      <c r="G811" s="21" t="s">
        <v>354</v>
      </c>
      <c r="H811" s="23"/>
      <c r="I811" s="24"/>
      <c r="J811" s="25" t="s">
        <v>31</v>
      </c>
      <c r="K811" s="26">
        <v>5</v>
      </c>
      <c r="L811" s="27" t="s">
        <v>812</v>
      </c>
      <c r="M811" s="25">
        <v>0.93799999999999994</v>
      </c>
      <c r="N811" s="43" t="s">
        <v>31</v>
      </c>
      <c r="O811" s="25">
        <f t="shared" si="91"/>
        <v>0.93799999999999994</v>
      </c>
      <c r="P811" s="25">
        <f t="shared" si="92"/>
        <v>0.93799999999999994</v>
      </c>
      <c r="Q811" s="28">
        <v>53.701657816694848</v>
      </c>
      <c r="R811" s="29">
        <v>4</v>
      </c>
      <c r="S811" s="18">
        <f t="shared" si="93"/>
        <v>13.425414454173712</v>
      </c>
      <c r="T811" s="28">
        <v>1.45</v>
      </c>
      <c r="U811" s="26" t="s">
        <v>31</v>
      </c>
      <c r="V811" s="26" t="s">
        <v>31</v>
      </c>
      <c r="W811" s="17" t="str">
        <f t="shared" si="94"/>
        <v>n/a</v>
      </c>
      <c r="X811" s="30" t="s">
        <v>31</v>
      </c>
      <c r="Y811" s="17" t="str">
        <f t="shared" si="95"/>
        <v>n/a</v>
      </c>
      <c r="Z811" s="17">
        <v>24</v>
      </c>
      <c r="AA811" s="17">
        <f t="shared" si="96"/>
        <v>24</v>
      </c>
      <c r="AB811" s="31" t="s">
        <v>401</v>
      </c>
    </row>
    <row r="812" spans="2:28" x14ac:dyDescent="0.3">
      <c r="B812" s="74" t="s">
        <v>843</v>
      </c>
      <c r="C812" s="20" t="str">
        <f t="shared" si="90"/>
        <v>Freight Wagon (T) FEAE Domestic Waste</v>
      </c>
      <c r="D812" s="21" t="s">
        <v>4</v>
      </c>
      <c r="E812" s="21" t="s">
        <v>402</v>
      </c>
      <c r="F812" s="22" t="s">
        <v>475</v>
      </c>
      <c r="G812" s="21" t="s">
        <v>354</v>
      </c>
      <c r="H812" s="23"/>
      <c r="I812" s="24"/>
      <c r="J812" s="25" t="s">
        <v>31</v>
      </c>
      <c r="K812" s="26">
        <v>5</v>
      </c>
      <c r="L812" s="27" t="s">
        <v>812</v>
      </c>
      <c r="M812" s="25">
        <v>0.93799999999999994</v>
      </c>
      <c r="N812" s="43" t="s">
        <v>31</v>
      </c>
      <c r="O812" s="25">
        <f t="shared" si="91"/>
        <v>0.93799999999999994</v>
      </c>
      <c r="P812" s="25">
        <f t="shared" si="92"/>
        <v>0.93799999999999994</v>
      </c>
      <c r="Q812" s="28">
        <v>21</v>
      </c>
      <c r="R812" s="29">
        <v>4</v>
      </c>
      <c r="S812" s="18">
        <f t="shared" si="93"/>
        <v>5.25</v>
      </c>
      <c r="T812" s="28">
        <v>1.45</v>
      </c>
      <c r="U812" s="26" t="s">
        <v>31</v>
      </c>
      <c r="V812" s="26" t="s">
        <v>31</v>
      </c>
      <c r="W812" s="17" t="str">
        <f t="shared" si="94"/>
        <v>n/a</v>
      </c>
      <c r="X812" s="30" t="s">
        <v>31</v>
      </c>
      <c r="Y812" s="17" t="str">
        <f t="shared" si="95"/>
        <v>n/a</v>
      </c>
      <c r="Z812" s="17">
        <v>24</v>
      </c>
      <c r="AA812" s="17">
        <f t="shared" si="96"/>
        <v>24</v>
      </c>
      <c r="AB812" s="31" t="s">
        <v>403</v>
      </c>
    </row>
    <row r="813" spans="2:28" x14ac:dyDescent="0.3">
      <c r="B813" s="74" t="s">
        <v>843</v>
      </c>
      <c r="C813" s="20" t="str">
        <f t="shared" si="90"/>
        <v>Freight Wagon (L) FEAF Industrial Minerals</v>
      </c>
      <c r="D813" s="21" t="s">
        <v>4</v>
      </c>
      <c r="E813" s="21" t="s">
        <v>399</v>
      </c>
      <c r="F813" s="22" t="s">
        <v>476</v>
      </c>
      <c r="G813" s="21" t="s">
        <v>364</v>
      </c>
      <c r="H813" s="23"/>
      <c r="I813" s="24"/>
      <c r="J813" s="25" t="s">
        <v>31</v>
      </c>
      <c r="K813" s="26">
        <v>5</v>
      </c>
      <c r="L813" s="27" t="s">
        <v>812</v>
      </c>
      <c r="M813" s="25">
        <v>0.93799999999999994</v>
      </c>
      <c r="N813" s="43" t="s">
        <v>31</v>
      </c>
      <c r="O813" s="25">
        <f t="shared" si="91"/>
        <v>0.93799999999999994</v>
      </c>
      <c r="P813" s="25">
        <f t="shared" si="92"/>
        <v>0.93799999999999994</v>
      </c>
      <c r="Q813" s="28">
        <v>66.751592356687894</v>
      </c>
      <c r="R813" s="29">
        <v>4</v>
      </c>
      <c r="S813" s="18">
        <f t="shared" si="93"/>
        <v>16.687898089171973</v>
      </c>
      <c r="T813" s="28">
        <v>1.45</v>
      </c>
      <c r="U813" s="26" t="s">
        <v>31</v>
      </c>
      <c r="V813" s="26" t="s">
        <v>31</v>
      </c>
      <c r="W813" s="17" t="str">
        <f t="shared" si="94"/>
        <v>n/a</v>
      </c>
      <c r="X813" s="30" t="s">
        <v>31</v>
      </c>
      <c r="Y813" s="17" t="str">
        <f t="shared" si="95"/>
        <v>n/a</v>
      </c>
      <c r="Z813" s="17">
        <v>18</v>
      </c>
      <c r="AA813" s="17">
        <f t="shared" si="96"/>
        <v>18</v>
      </c>
      <c r="AB813" s="31" t="s">
        <v>401</v>
      </c>
    </row>
    <row r="814" spans="2:28" x14ac:dyDescent="0.3">
      <c r="B814" s="74" t="s">
        <v>843</v>
      </c>
      <c r="C814" s="20" t="str">
        <f t="shared" si="90"/>
        <v>Freight Wagon (L) FEAF Other</v>
      </c>
      <c r="D814" s="21" t="s">
        <v>4</v>
      </c>
      <c r="E814" s="21" t="s">
        <v>399</v>
      </c>
      <c r="F814" s="22" t="s">
        <v>476</v>
      </c>
      <c r="G814" s="21" t="s">
        <v>333</v>
      </c>
      <c r="H814" s="23"/>
      <c r="I814" s="24"/>
      <c r="J814" s="25" t="s">
        <v>31</v>
      </c>
      <c r="K814" s="26">
        <v>5</v>
      </c>
      <c r="L814" s="27" t="s">
        <v>812</v>
      </c>
      <c r="M814" s="25">
        <v>0.93799999999999994</v>
      </c>
      <c r="N814" s="43" t="s">
        <v>31</v>
      </c>
      <c r="O814" s="25">
        <f t="shared" si="91"/>
        <v>0.93799999999999994</v>
      </c>
      <c r="P814" s="25">
        <f t="shared" si="92"/>
        <v>0.93799999999999994</v>
      </c>
      <c r="Q814" s="28">
        <v>69.159669649002069</v>
      </c>
      <c r="R814" s="29">
        <v>4</v>
      </c>
      <c r="S814" s="18">
        <f t="shared" si="93"/>
        <v>17.289917412250517</v>
      </c>
      <c r="T814" s="28">
        <v>1.45</v>
      </c>
      <c r="U814" s="26" t="s">
        <v>31</v>
      </c>
      <c r="V814" s="26" t="s">
        <v>31</v>
      </c>
      <c r="W814" s="17" t="str">
        <f t="shared" si="94"/>
        <v>n/a</v>
      </c>
      <c r="X814" s="30" t="s">
        <v>31</v>
      </c>
      <c r="Y814" s="17" t="str">
        <f t="shared" si="95"/>
        <v>n/a</v>
      </c>
      <c r="Z814" s="17">
        <v>25</v>
      </c>
      <c r="AA814" s="17">
        <f t="shared" si="96"/>
        <v>25</v>
      </c>
      <c r="AB814" s="31" t="s">
        <v>401</v>
      </c>
    </row>
    <row r="815" spans="2:28" x14ac:dyDescent="0.3">
      <c r="B815" s="74" t="s">
        <v>844</v>
      </c>
      <c r="C815" s="20" t="str">
        <f t="shared" si="90"/>
        <v>Freight Wagon (L) FEAG Domestic Intermodal</v>
      </c>
      <c r="D815" s="21" t="s">
        <v>4</v>
      </c>
      <c r="E815" s="21" t="s">
        <v>399</v>
      </c>
      <c r="F815" s="22" t="s">
        <v>477</v>
      </c>
      <c r="G815" s="21" t="s">
        <v>332</v>
      </c>
      <c r="H815" s="23"/>
      <c r="I815" s="24"/>
      <c r="J815" s="25" t="s">
        <v>31</v>
      </c>
      <c r="K815" s="26">
        <v>5</v>
      </c>
      <c r="L815" s="27" t="s">
        <v>812</v>
      </c>
      <c r="M815" s="25">
        <v>0.93799999999999994</v>
      </c>
      <c r="N815" s="43" t="s">
        <v>31</v>
      </c>
      <c r="O815" s="25">
        <f t="shared" si="91"/>
        <v>0.93799999999999994</v>
      </c>
      <c r="P815" s="25">
        <f t="shared" si="92"/>
        <v>0.93799999999999994</v>
      </c>
      <c r="Q815" s="28">
        <v>47</v>
      </c>
      <c r="R815" s="29">
        <v>4</v>
      </c>
      <c r="S815" s="18">
        <f t="shared" si="93"/>
        <v>11.75</v>
      </c>
      <c r="T815" s="28">
        <v>1.319</v>
      </c>
      <c r="U815" s="26" t="s">
        <v>31</v>
      </c>
      <c r="V815" s="26" t="s">
        <v>31</v>
      </c>
      <c r="W815" s="17" t="str">
        <f t="shared" si="94"/>
        <v>n/a</v>
      </c>
      <c r="X815" s="30" t="s">
        <v>31</v>
      </c>
      <c r="Y815" s="17" t="str">
        <f t="shared" si="95"/>
        <v>n/a</v>
      </c>
      <c r="Z815" s="17">
        <v>33</v>
      </c>
      <c r="AA815" s="17">
        <f t="shared" si="96"/>
        <v>33</v>
      </c>
      <c r="AB815" s="31" t="s">
        <v>401</v>
      </c>
    </row>
    <row r="816" spans="2:28" x14ac:dyDescent="0.3">
      <c r="B816" s="74" t="s">
        <v>844</v>
      </c>
      <c r="C816" s="20" t="str">
        <f t="shared" si="90"/>
        <v>Freight Wagon (T) FEAG Domestic Intermodal</v>
      </c>
      <c r="D816" s="21" t="s">
        <v>4</v>
      </c>
      <c r="E816" s="21" t="s">
        <v>402</v>
      </c>
      <c r="F816" s="22" t="s">
        <v>477</v>
      </c>
      <c r="G816" s="21" t="s">
        <v>332</v>
      </c>
      <c r="H816" s="23"/>
      <c r="I816" s="24"/>
      <c r="J816" s="25" t="s">
        <v>31</v>
      </c>
      <c r="K816" s="26">
        <v>5</v>
      </c>
      <c r="L816" s="27" t="s">
        <v>812</v>
      </c>
      <c r="M816" s="25">
        <v>0.93799999999999994</v>
      </c>
      <c r="N816" s="43" t="s">
        <v>31</v>
      </c>
      <c r="O816" s="25">
        <f t="shared" si="91"/>
        <v>0.93799999999999994</v>
      </c>
      <c r="P816" s="25">
        <f t="shared" si="92"/>
        <v>0.93799999999999994</v>
      </c>
      <c r="Q816" s="28">
        <v>21.8</v>
      </c>
      <c r="R816" s="29">
        <v>4</v>
      </c>
      <c r="S816" s="18">
        <f t="shared" si="93"/>
        <v>5.45</v>
      </c>
      <c r="T816" s="28">
        <v>1.319</v>
      </c>
      <c r="U816" s="26" t="s">
        <v>31</v>
      </c>
      <c r="V816" s="26" t="s">
        <v>31</v>
      </c>
      <c r="W816" s="17" t="str">
        <f t="shared" si="94"/>
        <v>n/a</v>
      </c>
      <c r="X816" s="30" t="s">
        <v>31</v>
      </c>
      <c r="Y816" s="17" t="str">
        <f t="shared" si="95"/>
        <v>n/a</v>
      </c>
      <c r="Z816" s="17">
        <v>33</v>
      </c>
      <c r="AA816" s="17">
        <f t="shared" si="96"/>
        <v>33</v>
      </c>
      <c r="AB816" s="31" t="s">
        <v>403</v>
      </c>
    </row>
    <row r="817" spans="2:28" x14ac:dyDescent="0.3">
      <c r="B817" s="74" t="s">
        <v>844</v>
      </c>
      <c r="C817" s="20" t="str">
        <f t="shared" si="90"/>
        <v>Freight Wagon (L) FEAG Industrial Minerals</v>
      </c>
      <c r="D817" s="21" t="s">
        <v>4</v>
      </c>
      <c r="E817" s="21" t="s">
        <v>399</v>
      </c>
      <c r="F817" s="22" t="s">
        <v>477</v>
      </c>
      <c r="G817" s="21" t="s">
        <v>364</v>
      </c>
      <c r="H817" s="23"/>
      <c r="I817" s="24"/>
      <c r="J817" s="25" t="s">
        <v>31</v>
      </c>
      <c r="K817" s="26">
        <v>5</v>
      </c>
      <c r="L817" s="27" t="s">
        <v>812</v>
      </c>
      <c r="M817" s="25">
        <v>0.93799999999999994</v>
      </c>
      <c r="N817" s="43" t="s">
        <v>31</v>
      </c>
      <c r="O817" s="25">
        <f t="shared" si="91"/>
        <v>0.93799999999999994</v>
      </c>
      <c r="P817" s="25">
        <f t="shared" si="92"/>
        <v>0.93799999999999994</v>
      </c>
      <c r="Q817" s="28">
        <v>47</v>
      </c>
      <c r="R817" s="29">
        <v>4</v>
      </c>
      <c r="S817" s="18">
        <f t="shared" si="93"/>
        <v>11.75</v>
      </c>
      <c r="T817" s="28">
        <v>1.319</v>
      </c>
      <c r="U817" s="26" t="s">
        <v>31</v>
      </c>
      <c r="V817" s="26" t="s">
        <v>31</v>
      </c>
      <c r="W817" s="17" t="str">
        <f t="shared" si="94"/>
        <v>n/a</v>
      </c>
      <c r="X817" s="30" t="s">
        <v>31</v>
      </c>
      <c r="Y817" s="17" t="str">
        <f t="shared" si="95"/>
        <v>n/a</v>
      </c>
      <c r="Z817" s="17">
        <v>18</v>
      </c>
      <c r="AA817" s="17">
        <f t="shared" si="96"/>
        <v>18</v>
      </c>
      <c r="AB817" s="31" t="s">
        <v>401</v>
      </c>
    </row>
    <row r="818" spans="2:28" x14ac:dyDescent="0.3">
      <c r="B818" s="74" t="s">
        <v>844</v>
      </c>
      <c r="C818" s="20" t="str">
        <f t="shared" si="90"/>
        <v>Freight Wagon (T) FEAG Industrial Minerals</v>
      </c>
      <c r="D818" s="21" t="s">
        <v>4</v>
      </c>
      <c r="E818" s="21" t="s">
        <v>402</v>
      </c>
      <c r="F818" s="22" t="s">
        <v>477</v>
      </c>
      <c r="G818" s="21" t="s">
        <v>364</v>
      </c>
      <c r="H818" s="23"/>
      <c r="I818" s="24"/>
      <c r="J818" s="25" t="s">
        <v>31</v>
      </c>
      <c r="K818" s="26">
        <v>5</v>
      </c>
      <c r="L818" s="27" t="s">
        <v>812</v>
      </c>
      <c r="M818" s="25">
        <v>0.93799999999999994</v>
      </c>
      <c r="N818" s="43" t="s">
        <v>31</v>
      </c>
      <c r="O818" s="25">
        <f t="shared" si="91"/>
        <v>0.93799999999999994</v>
      </c>
      <c r="P818" s="25">
        <f t="shared" si="92"/>
        <v>0.93799999999999994</v>
      </c>
      <c r="Q818" s="28">
        <v>21.8</v>
      </c>
      <c r="R818" s="29">
        <v>4</v>
      </c>
      <c r="S818" s="18">
        <f t="shared" si="93"/>
        <v>5.45</v>
      </c>
      <c r="T818" s="28">
        <v>1.319</v>
      </c>
      <c r="U818" s="26" t="s">
        <v>31</v>
      </c>
      <c r="V818" s="26" t="s">
        <v>31</v>
      </c>
      <c r="W818" s="17" t="str">
        <f t="shared" si="94"/>
        <v>n/a</v>
      </c>
      <c r="X818" s="30" t="s">
        <v>31</v>
      </c>
      <c r="Y818" s="17" t="str">
        <f t="shared" si="95"/>
        <v>n/a</v>
      </c>
      <c r="Z818" s="17">
        <v>18</v>
      </c>
      <c r="AA818" s="17">
        <f t="shared" si="96"/>
        <v>18</v>
      </c>
      <c r="AB818" s="31" t="s">
        <v>403</v>
      </c>
    </row>
    <row r="819" spans="2:28" x14ac:dyDescent="0.3">
      <c r="B819" s="74" t="s">
        <v>844</v>
      </c>
      <c r="C819" s="20" t="str">
        <f t="shared" si="90"/>
        <v>Freight Wagon (L) FEAG Other</v>
      </c>
      <c r="D819" s="21" t="s">
        <v>4</v>
      </c>
      <c r="E819" s="21" t="s">
        <v>399</v>
      </c>
      <c r="F819" s="22" t="s">
        <v>477</v>
      </c>
      <c r="G819" s="21" t="s">
        <v>333</v>
      </c>
      <c r="H819" s="23"/>
      <c r="I819" s="24"/>
      <c r="J819" s="25" t="s">
        <v>31</v>
      </c>
      <c r="K819" s="26">
        <v>5</v>
      </c>
      <c r="L819" s="27" t="s">
        <v>812</v>
      </c>
      <c r="M819" s="25">
        <v>0.93799999999999994</v>
      </c>
      <c r="N819" s="43" t="s">
        <v>31</v>
      </c>
      <c r="O819" s="25">
        <f t="shared" si="91"/>
        <v>0.93799999999999994</v>
      </c>
      <c r="P819" s="25">
        <f t="shared" si="92"/>
        <v>0.93799999999999994</v>
      </c>
      <c r="Q819" s="28">
        <v>47</v>
      </c>
      <c r="R819" s="29">
        <v>4</v>
      </c>
      <c r="S819" s="18">
        <f t="shared" si="93"/>
        <v>11.75</v>
      </c>
      <c r="T819" s="28">
        <v>1.319</v>
      </c>
      <c r="U819" s="26" t="s">
        <v>31</v>
      </c>
      <c r="V819" s="26" t="s">
        <v>31</v>
      </c>
      <c r="W819" s="17" t="str">
        <f t="shared" si="94"/>
        <v>n/a</v>
      </c>
      <c r="X819" s="30" t="s">
        <v>31</v>
      </c>
      <c r="Y819" s="17" t="str">
        <f t="shared" si="95"/>
        <v>n/a</v>
      </c>
      <c r="Z819" s="17">
        <v>25</v>
      </c>
      <c r="AA819" s="17">
        <f t="shared" si="96"/>
        <v>25</v>
      </c>
      <c r="AB819" s="31" t="s">
        <v>401</v>
      </c>
    </row>
    <row r="820" spans="2:28" x14ac:dyDescent="0.3">
      <c r="B820" s="74" t="s">
        <v>844</v>
      </c>
      <c r="C820" s="20" t="str">
        <f t="shared" si="90"/>
        <v>Freight Wagon (T) FEAG Other</v>
      </c>
      <c r="D820" s="21" t="s">
        <v>4</v>
      </c>
      <c r="E820" s="21" t="s">
        <v>402</v>
      </c>
      <c r="F820" s="22" t="s">
        <v>477</v>
      </c>
      <c r="G820" s="21" t="s">
        <v>333</v>
      </c>
      <c r="H820" s="23"/>
      <c r="I820" s="24"/>
      <c r="J820" s="25" t="s">
        <v>31</v>
      </c>
      <c r="K820" s="26">
        <v>5</v>
      </c>
      <c r="L820" s="27" t="s">
        <v>812</v>
      </c>
      <c r="M820" s="25">
        <v>0.93799999999999994</v>
      </c>
      <c r="N820" s="43" t="s">
        <v>31</v>
      </c>
      <c r="O820" s="25">
        <f t="shared" si="91"/>
        <v>0.93799999999999994</v>
      </c>
      <c r="P820" s="25">
        <f t="shared" si="92"/>
        <v>0.93799999999999994</v>
      </c>
      <c r="Q820" s="28">
        <v>21.8</v>
      </c>
      <c r="R820" s="29">
        <v>4</v>
      </c>
      <c r="S820" s="18">
        <f t="shared" si="93"/>
        <v>5.45</v>
      </c>
      <c r="T820" s="28">
        <v>1.319</v>
      </c>
      <c r="U820" s="26" t="s">
        <v>31</v>
      </c>
      <c r="V820" s="26" t="s">
        <v>31</v>
      </c>
      <c r="W820" s="17" t="str">
        <f t="shared" si="94"/>
        <v>n/a</v>
      </c>
      <c r="X820" s="30" t="s">
        <v>31</v>
      </c>
      <c r="Y820" s="17" t="str">
        <f t="shared" si="95"/>
        <v>n/a</v>
      </c>
      <c r="Z820" s="17">
        <v>25</v>
      </c>
      <c r="AA820" s="17">
        <f t="shared" si="96"/>
        <v>25</v>
      </c>
      <c r="AB820" s="31" t="s">
        <v>403</v>
      </c>
    </row>
    <row r="821" spans="2:28" x14ac:dyDescent="0.3">
      <c r="B821" s="74" t="s">
        <v>843</v>
      </c>
      <c r="C821" s="20" t="str">
        <f t="shared" si="90"/>
        <v>Freight Wagon (L) FEAS Construction Materials</v>
      </c>
      <c r="D821" s="21" t="s">
        <v>4</v>
      </c>
      <c r="E821" s="21" t="s">
        <v>399</v>
      </c>
      <c r="F821" s="22" t="s">
        <v>478</v>
      </c>
      <c r="G821" s="21" t="s">
        <v>331</v>
      </c>
      <c r="H821" s="23"/>
      <c r="I821" s="24"/>
      <c r="J821" s="25" t="s">
        <v>31</v>
      </c>
      <c r="K821" s="26">
        <v>5</v>
      </c>
      <c r="L821" s="27" t="s">
        <v>812</v>
      </c>
      <c r="M821" s="25">
        <v>0.93799999999999994</v>
      </c>
      <c r="N821" s="43" t="s">
        <v>31</v>
      </c>
      <c r="O821" s="25">
        <f t="shared" si="91"/>
        <v>0.93799999999999994</v>
      </c>
      <c r="P821" s="25">
        <f t="shared" si="92"/>
        <v>0.93799999999999994</v>
      </c>
      <c r="Q821" s="28">
        <v>56.380894396551724</v>
      </c>
      <c r="R821" s="29">
        <v>4</v>
      </c>
      <c r="S821" s="18">
        <f t="shared" si="93"/>
        <v>14.095223599137931</v>
      </c>
      <c r="T821" s="28">
        <v>1.45</v>
      </c>
      <c r="U821" s="26" t="s">
        <v>31</v>
      </c>
      <c r="V821" s="26" t="s">
        <v>31</v>
      </c>
      <c r="W821" s="17" t="str">
        <f t="shared" si="94"/>
        <v>n/a</v>
      </c>
      <c r="X821" s="30" t="s">
        <v>31</v>
      </c>
      <c r="Y821" s="17" t="str">
        <f t="shared" si="95"/>
        <v>n/a</v>
      </c>
      <c r="Z821" s="17">
        <v>29</v>
      </c>
      <c r="AA821" s="17">
        <f t="shared" si="96"/>
        <v>29</v>
      </c>
      <c r="AB821" s="31" t="s">
        <v>401</v>
      </c>
    </row>
    <row r="822" spans="2:28" x14ac:dyDescent="0.3">
      <c r="B822" s="74" t="s">
        <v>843</v>
      </c>
      <c r="C822" s="20" t="str">
        <f t="shared" si="90"/>
        <v>Freight Wagon (T) FEAS Construction Materials</v>
      </c>
      <c r="D822" s="21" t="s">
        <v>4</v>
      </c>
      <c r="E822" s="21" t="s">
        <v>402</v>
      </c>
      <c r="F822" s="22" t="s">
        <v>478</v>
      </c>
      <c r="G822" s="21" t="s">
        <v>331</v>
      </c>
      <c r="H822" s="23"/>
      <c r="I822" s="24"/>
      <c r="J822" s="25" t="s">
        <v>31</v>
      </c>
      <c r="K822" s="26">
        <v>5</v>
      </c>
      <c r="L822" s="27" t="s">
        <v>812</v>
      </c>
      <c r="M822" s="25">
        <v>0.93799999999999994</v>
      </c>
      <c r="N822" s="43" t="s">
        <v>31</v>
      </c>
      <c r="O822" s="25">
        <f t="shared" si="91"/>
        <v>0.93799999999999994</v>
      </c>
      <c r="P822" s="25">
        <f t="shared" si="92"/>
        <v>0.93799999999999994</v>
      </c>
      <c r="Q822" s="28">
        <v>22.222305017386983</v>
      </c>
      <c r="R822" s="29">
        <v>4</v>
      </c>
      <c r="S822" s="18">
        <f t="shared" si="93"/>
        <v>5.5555762543467457</v>
      </c>
      <c r="T822" s="28">
        <v>1.45</v>
      </c>
      <c r="U822" s="26" t="s">
        <v>31</v>
      </c>
      <c r="V822" s="26" t="s">
        <v>31</v>
      </c>
      <c r="W822" s="17" t="str">
        <f t="shared" si="94"/>
        <v>n/a</v>
      </c>
      <c r="X822" s="30" t="s">
        <v>31</v>
      </c>
      <c r="Y822" s="17" t="str">
        <f t="shared" si="95"/>
        <v>n/a</v>
      </c>
      <c r="Z822" s="17">
        <v>29</v>
      </c>
      <c r="AA822" s="17">
        <f t="shared" si="96"/>
        <v>29</v>
      </c>
      <c r="AB822" s="31" t="s">
        <v>403</v>
      </c>
    </row>
    <row r="823" spans="2:28" x14ac:dyDescent="0.3">
      <c r="B823" s="74" t="s">
        <v>843</v>
      </c>
      <c r="C823" s="20" t="str">
        <f t="shared" si="90"/>
        <v>Freight Wagon (L) FEAS Domestic Intermodal</v>
      </c>
      <c r="D823" s="21" t="s">
        <v>4</v>
      </c>
      <c r="E823" s="21" t="s">
        <v>399</v>
      </c>
      <c r="F823" s="22" t="s">
        <v>478</v>
      </c>
      <c r="G823" s="21" t="s">
        <v>332</v>
      </c>
      <c r="H823" s="23"/>
      <c r="I823" s="24"/>
      <c r="J823" s="25" t="s">
        <v>31</v>
      </c>
      <c r="K823" s="26">
        <v>5</v>
      </c>
      <c r="L823" s="27" t="s">
        <v>812</v>
      </c>
      <c r="M823" s="25">
        <v>0.93799999999999994</v>
      </c>
      <c r="N823" s="43" t="s">
        <v>31</v>
      </c>
      <c r="O823" s="25">
        <f t="shared" si="91"/>
        <v>0.93799999999999994</v>
      </c>
      <c r="P823" s="25">
        <f t="shared" si="92"/>
        <v>0.93799999999999994</v>
      </c>
      <c r="Q823" s="28">
        <v>51.127334040877813</v>
      </c>
      <c r="R823" s="29">
        <v>4</v>
      </c>
      <c r="S823" s="18">
        <f t="shared" si="93"/>
        <v>12.781833510219453</v>
      </c>
      <c r="T823" s="28">
        <v>1.45</v>
      </c>
      <c r="U823" s="26" t="s">
        <v>31</v>
      </c>
      <c r="V823" s="26" t="s">
        <v>31</v>
      </c>
      <c r="W823" s="17" t="str">
        <f t="shared" si="94"/>
        <v>n/a</v>
      </c>
      <c r="X823" s="30" t="s">
        <v>31</v>
      </c>
      <c r="Y823" s="17" t="str">
        <f t="shared" si="95"/>
        <v>n/a</v>
      </c>
      <c r="Z823" s="17">
        <v>33</v>
      </c>
      <c r="AA823" s="17">
        <f t="shared" si="96"/>
        <v>33</v>
      </c>
      <c r="AB823" s="31" t="s">
        <v>401</v>
      </c>
    </row>
    <row r="824" spans="2:28" x14ac:dyDescent="0.3">
      <c r="B824" s="74" t="s">
        <v>843</v>
      </c>
      <c r="C824" s="20" t="str">
        <f t="shared" si="90"/>
        <v>Freight Wagon (T) FEAS Domestic Intermodal</v>
      </c>
      <c r="D824" s="21" t="s">
        <v>4</v>
      </c>
      <c r="E824" s="21" t="s">
        <v>402</v>
      </c>
      <c r="F824" s="22" t="s">
        <v>478</v>
      </c>
      <c r="G824" s="21" t="s">
        <v>332</v>
      </c>
      <c r="H824" s="23"/>
      <c r="I824" s="24"/>
      <c r="J824" s="25" t="s">
        <v>31</v>
      </c>
      <c r="K824" s="26">
        <v>5</v>
      </c>
      <c r="L824" s="27" t="s">
        <v>812</v>
      </c>
      <c r="M824" s="25">
        <v>0.93799999999999994</v>
      </c>
      <c r="N824" s="43" t="s">
        <v>31</v>
      </c>
      <c r="O824" s="25">
        <f t="shared" si="91"/>
        <v>0.93799999999999994</v>
      </c>
      <c r="P824" s="25">
        <f t="shared" si="92"/>
        <v>0.93799999999999994</v>
      </c>
      <c r="Q824" s="28">
        <v>20</v>
      </c>
      <c r="R824" s="29">
        <v>4</v>
      </c>
      <c r="S824" s="18">
        <f t="shared" si="93"/>
        <v>5</v>
      </c>
      <c r="T824" s="28">
        <v>1.45</v>
      </c>
      <c r="U824" s="26" t="s">
        <v>31</v>
      </c>
      <c r="V824" s="26" t="s">
        <v>31</v>
      </c>
      <c r="W824" s="17" t="str">
        <f t="shared" si="94"/>
        <v>n/a</v>
      </c>
      <c r="X824" s="30" t="s">
        <v>31</v>
      </c>
      <c r="Y824" s="17" t="str">
        <f t="shared" si="95"/>
        <v>n/a</v>
      </c>
      <c r="Z824" s="17">
        <v>33</v>
      </c>
      <c r="AA824" s="17">
        <f t="shared" si="96"/>
        <v>33</v>
      </c>
      <c r="AB824" s="31" t="s">
        <v>403</v>
      </c>
    </row>
    <row r="825" spans="2:28" x14ac:dyDescent="0.3">
      <c r="B825" s="74" t="s">
        <v>843</v>
      </c>
      <c r="C825" s="20" t="str">
        <f t="shared" si="90"/>
        <v>Freight Wagon (L) FFAG Domestic Intermodal</v>
      </c>
      <c r="D825" s="21" t="s">
        <v>4</v>
      </c>
      <c r="E825" s="21" t="s">
        <v>399</v>
      </c>
      <c r="F825" s="22" t="s">
        <v>479</v>
      </c>
      <c r="G825" s="21" t="s">
        <v>332</v>
      </c>
      <c r="H825" s="23"/>
      <c r="I825" s="24"/>
      <c r="J825" s="25" t="s">
        <v>31</v>
      </c>
      <c r="K825" s="26" t="s">
        <v>31</v>
      </c>
      <c r="L825" s="27" t="s">
        <v>31</v>
      </c>
      <c r="M825" s="25" t="s">
        <v>31</v>
      </c>
      <c r="N825" s="43">
        <v>0.88900000000000001</v>
      </c>
      <c r="O825" s="25">
        <f t="shared" si="91"/>
        <v>0.88900000000000001</v>
      </c>
      <c r="P825" s="25">
        <f t="shared" si="92"/>
        <v>0.88900000000000001</v>
      </c>
      <c r="Q825" s="28">
        <v>33.5</v>
      </c>
      <c r="R825" s="29">
        <v>4</v>
      </c>
      <c r="S825" s="18">
        <f t="shared" si="93"/>
        <v>8.375</v>
      </c>
      <c r="T825" s="28">
        <v>1.502</v>
      </c>
      <c r="U825" s="26" t="s">
        <v>31</v>
      </c>
      <c r="V825" s="26" t="s">
        <v>31</v>
      </c>
      <c r="W825" s="17" t="str">
        <f t="shared" si="94"/>
        <v>n/a</v>
      </c>
      <c r="X825" s="30" t="s">
        <v>31</v>
      </c>
      <c r="Y825" s="17" t="str">
        <f t="shared" si="95"/>
        <v>n/a</v>
      </c>
      <c r="Z825" s="17">
        <v>33</v>
      </c>
      <c r="AA825" s="17">
        <f t="shared" si="96"/>
        <v>33</v>
      </c>
      <c r="AB825" s="34" t="s">
        <v>480</v>
      </c>
    </row>
    <row r="826" spans="2:28" x14ac:dyDescent="0.3">
      <c r="B826" s="74" t="s">
        <v>843</v>
      </c>
      <c r="C826" s="20" t="str">
        <f t="shared" si="90"/>
        <v>Freight Wagon (T) FFAG Domestic Intermodal</v>
      </c>
      <c r="D826" s="21" t="s">
        <v>4</v>
      </c>
      <c r="E826" s="21" t="s">
        <v>402</v>
      </c>
      <c r="F826" s="22" t="s">
        <v>479</v>
      </c>
      <c r="G826" s="21" t="s">
        <v>332</v>
      </c>
      <c r="H826" s="32"/>
      <c r="I826" s="24"/>
      <c r="J826" s="25" t="s">
        <v>31</v>
      </c>
      <c r="K826" s="26" t="s">
        <v>31</v>
      </c>
      <c r="L826" s="27" t="s">
        <v>31</v>
      </c>
      <c r="M826" s="25" t="s">
        <v>31</v>
      </c>
      <c r="N826" s="45">
        <v>0.86899999999999999</v>
      </c>
      <c r="O826" s="25">
        <f t="shared" si="91"/>
        <v>0.86899999999999999</v>
      </c>
      <c r="P826" s="25">
        <f t="shared" si="92"/>
        <v>0.86899999999999999</v>
      </c>
      <c r="Q826" s="28">
        <v>18.5</v>
      </c>
      <c r="R826" s="29">
        <v>4</v>
      </c>
      <c r="S826" s="18">
        <f t="shared" si="93"/>
        <v>4.625</v>
      </c>
      <c r="T826" s="28">
        <v>1.502</v>
      </c>
      <c r="U826" s="26" t="s">
        <v>31</v>
      </c>
      <c r="V826" s="26" t="s">
        <v>31</v>
      </c>
      <c r="W826" s="17" t="str">
        <f t="shared" si="94"/>
        <v>n/a</v>
      </c>
      <c r="X826" s="30" t="s">
        <v>31</v>
      </c>
      <c r="Y826" s="17" t="str">
        <f t="shared" si="95"/>
        <v>n/a</v>
      </c>
      <c r="Z826" s="17">
        <v>33</v>
      </c>
      <c r="AA826" s="17">
        <f t="shared" si="96"/>
        <v>33</v>
      </c>
      <c r="AB826" s="34" t="s">
        <v>481</v>
      </c>
    </row>
    <row r="827" spans="2:28" x14ac:dyDescent="0.3">
      <c r="B827" s="74" t="s">
        <v>843</v>
      </c>
      <c r="C827" s="20" t="str">
        <f t="shared" si="90"/>
        <v>Freight Wagon (L) FFAG Domestic Waste</v>
      </c>
      <c r="D827" s="21" t="s">
        <v>4</v>
      </c>
      <c r="E827" s="21" t="s">
        <v>399</v>
      </c>
      <c r="F827" s="22" t="s">
        <v>479</v>
      </c>
      <c r="G827" s="21" t="s">
        <v>354</v>
      </c>
      <c r="H827" s="32"/>
      <c r="I827" s="24"/>
      <c r="J827" s="25" t="s">
        <v>31</v>
      </c>
      <c r="K827" s="26" t="s">
        <v>31</v>
      </c>
      <c r="L827" s="27" t="s">
        <v>31</v>
      </c>
      <c r="M827" s="25" t="s">
        <v>31</v>
      </c>
      <c r="N827" s="43">
        <v>0.88900000000000001</v>
      </c>
      <c r="O827" s="25">
        <f t="shared" si="91"/>
        <v>0.88900000000000001</v>
      </c>
      <c r="P827" s="25">
        <f t="shared" si="92"/>
        <v>0.88900000000000001</v>
      </c>
      <c r="Q827" s="28">
        <v>33.5</v>
      </c>
      <c r="R827" s="29">
        <v>4</v>
      </c>
      <c r="S827" s="18">
        <f t="shared" si="93"/>
        <v>8.375</v>
      </c>
      <c r="T827" s="28">
        <v>1.502</v>
      </c>
      <c r="U827" s="26" t="s">
        <v>31</v>
      </c>
      <c r="V827" s="26" t="s">
        <v>31</v>
      </c>
      <c r="W827" s="17" t="str">
        <f t="shared" si="94"/>
        <v>n/a</v>
      </c>
      <c r="X827" s="30" t="s">
        <v>31</v>
      </c>
      <c r="Y827" s="17" t="str">
        <f t="shared" si="95"/>
        <v>n/a</v>
      </c>
      <c r="Z827" s="17">
        <v>24</v>
      </c>
      <c r="AA827" s="17">
        <f t="shared" si="96"/>
        <v>24</v>
      </c>
      <c r="AB827" s="34" t="s">
        <v>480</v>
      </c>
    </row>
    <row r="828" spans="2:28" x14ac:dyDescent="0.3">
      <c r="B828" s="74" t="s">
        <v>843</v>
      </c>
      <c r="C828" s="20" t="str">
        <f t="shared" si="90"/>
        <v>Freight Wagon (T) FFAG Domestic Waste</v>
      </c>
      <c r="D828" s="21" t="s">
        <v>4</v>
      </c>
      <c r="E828" s="21" t="s">
        <v>402</v>
      </c>
      <c r="F828" s="22" t="s">
        <v>479</v>
      </c>
      <c r="G828" s="21" t="s">
        <v>354</v>
      </c>
      <c r="H828" s="32"/>
      <c r="I828" s="24"/>
      <c r="J828" s="25" t="s">
        <v>31</v>
      </c>
      <c r="K828" s="26" t="s">
        <v>31</v>
      </c>
      <c r="L828" s="27" t="s">
        <v>31</v>
      </c>
      <c r="M828" s="25" t="s">
        <v>31</v>
      </c>
      <c r="N828" s="45">
        <v>0.86899999999999999</v>
      </c>
      <c r="O828" s="25">
        <f t="shared" si="91"/>
        <v>0.86899999999999999</v>
      </c>
      <c r="P828" s="25">
        <f t="shared" si="92"/>
        <v>0.86899999999999999</v>
      </c>
      <c r="Q828" s="28">
        <v>18.5</v>
      </c>
      <c r="R828" s="29">
        <v>4</v>
      </c>
      <c r="S828" s="18">
        <f t="shared" si="93"/>
        <v>4.625</v>
      </c>
      <c r="T828" s="28">
        <v>1.502</v>
      </c>
      <c r="U828" s="26" t="s">
        <v>31</v>
      </c>
      <c r="V828" s="26" t="s">
        <v>31</v>
      </c>
      <c r="W828" s="17" t="str">
        <f t="shared" si="94"/>
        <v>n/a</v>
      </c>
      <c r="X828" s="30" t="s">
        <v>31</v>
      </c>
      <c r="Y828" s="17" t="str">
        <f t="shared" si="95"/>
        <v>n/a</v>
      </c>
      <c r="Z828" s="17">
        <v>24</v>
      </c>
      <c r="AA828" s="17">
        <f t="shared" si="96"/>
        <v>24</v>
      </c>
      <c r="AB828" s="34" t="s">
        <v>481</v>
      </c>
    </row>
    <row r="829" spans="2:28" x14ac:dyDescent="0.3">
      <c r="B829" s="74" t="s">
        <v>843</v>
      </c>
      <c r="C829" s="20" t="str">
        <f t="shared" si="90"/>
        <v>Freight Wagon (L) FFAG European Intermodal</v>
      </c>
      <c r="D829" s="21" t="s">
        <v>4</v>
      </c>
      <c r="E829" s="21" t="s">
        <v>399</v>
      </c>
      <c r="F829" s="22" t="s">
        <v>479</v>
      </c>
      <c r="G829" s="21" t="s">
        <v>349</v>
      </c>
      <c r="H829" s="23"/>
      <c r="I829" s="24"/>
      <c r="J829" s="25" t="s">
        <v>31</v>
      </c>
      <c r="K829" s="26" t="s">
        <v>31</v>
      </c>
      <c r="L829" s="27" t="s">
        <v>31</v>
      </c>
      <c r="M829" s="25" t="s">
        <v>31</v>
      </c>
      <c r="N829" s="43">
        <v>0.88900000000000001</v>
      </c>
      <c r="O829" s="25">
        <f t="shared" si="91"/>
        <v>0.88900000000000001</v>
      </c>
      <c r="P829" s="25">
        <f t="shared" si="92"/>
        <v>0.88900000000000001</v>
      </c>
      <c r="Q829" s="28">
        <v>33.5</v>
      </c>
      <c r="R829" s="29">
        <v>4</v>
      </c>
      <c r="S829" s="18">
        <f t="shared" si="93"/>
        <v>8.375</v>
      </c>
      <c r="T829" s="28">
        <v>1.502</v>
      </c>
      <c r="U829" s="26" t="s">
        <v>31</v>
      </c>
      <c r="V829" s="26" t="s">
        <v>31</v>
      </c>
      <c r="W829" s="17" t="str">
        <f t="shared" si="94"/>
        <v>n/a</v>
      </c>
      <c r="X829" s="30" t="s">
        <v>31</v>
      </c>
      <c r="Y829" s="17" t="str">
        <f t="shared" si="95"/>
        <v>n/a</v>
      </c>
      <c r="Z829" s="17">
        <v>38</v>
      </c>
      <c r="AA829" s="17">
        <f t="shared" si="96"/>
        <v>38</v>
      </c>
      <c r="AB829" s="34" t="s">
        <v>480</v>
      </c>
    </row>
    <row r="830" spans="2:28" x14ac:dyDescent="0.3">
      <c r="B830" s="74" t="s">
        <v>843</v>
      </c>
      <c r="C830" s="20" t="str">
        <f t="shared" si="90"/>
        <v>Freight Wagon (T) FFAG European Intermodal</v>
      </c>
      <c r="D830" s="21" t="s">
        <v>4</v>
      </c>
      <c r="E830" s="21" t="s">
        <v>402</v>
      </c>
      <c r="F830" s="22" t="s">
        <v>479</v>
      </c>
      <c r="G830" s="21" t="s">
        <v>349</v>
      </c>
      <c r="H830" s="23"/>
      <c r="I830" s="24"/>
      <c r="J830" s="25" t="s">
        <v>31</v>
      </c>
      <c r="K830" s="26" t="s">
        <v>31</v>
      </c>
      <c r="L830" s="27" t="s">
        <v>31</v>
      </c>
      <c r="M830" s="25" t="s">
        <v>31</v>
      </c>
      <c r="N830" s="43">
        <v>0.86899999999999999</v>
      </c>
      <c r="O830" s="25">
        <f t="shared" si="91"/>
        <v>0.86899999999999999</v>
      </c>
      <c r="P830" s="25">
        <f t="shared" si="92"/>
        <v>0.86899999999999999</v>
      </c>
      <c r="Q830" s="28">
        <v>18.5</v>
      </c>
      <c r="R830" s="29">
        <v>4</v>
      </c>
      <c r="S830" s="18">
        <f t="shared" si="93"/>
        <v>4.625</v>
      </c>
      <c r="T830" s="28">
        <v>1.502</v>
      </c>
      <c r="U830" s="26" t="s">
        <v>31</v>
      </c>
      <c r="V830" s="26" t="s">
        <v>31</v>
      </c>
      <c r="W830" s="17" t="str">
        <f t="shared" si="94"/>
        <v>n/a</v>
      </c>
      <c r="X830" s="30" t="s">
        <v>31</v>
      </c>
      <c r="Y830" s="17" t="str">
        <f t="shared" si="95"/>
        <v>n/a</v>
      </c>
      <c r="Z830" s="17">
        <v>38</v>
      </c>
      <c r="AA830" s="17">
        <f t="shared" si="96"/>
        <v>38</v>
      </c>
      <c r="AB830" s="34" t="s">
        <v>481</v>
      </c>
    </row>
    <row r="831" spans="2:28" x14ac:dyDescent="0.3">
      <c r="B831" s="74" t="s">
        <v>843</v>
      </c>
      <c r="C831" s="20" t="str">
        <f t="shared" si="90"/>
        <v>Freight Wagon (T) FIAB Domestic Automotive</v>
      </c>
      <c r="D831" s="21" t="s">
        <v>4</v>
      </c>
      <c r="E831" s="21" t="s">
        <v>402</v>
      </c>
      <c r="F831" s="22" t="s">
        <v>482</v>
      </c>
      <c r="G831" s="21" t="s">
        <v>348</v>
      </c>
      <c r="H831" s="23"/>
      <c r="I831" s="24"/>
      <c r="J831" s="25" t="s">
        <v>31</v>
      </c>
      <c r="K831" s="26">
        <v>5</v>
      </c>
      <c r="L831" s="27" t="s">
        <v>812</v>
      </c>
      <c r="M831" s="25">
        <v>0.93799999999999994</v>
      </c>
      <c r="N831" s="43" t="s">
        <v>31</v>
      </c>
      <c r="O831" s="25">
        <f t="shared" si="91"/>
        <v>0.93799999999999994</v>
      </c>
      <c r="P831" s="25">
        <f t="shared" si="92"/>
        <v>0.93799999999999994</v>
      </c>
      <c r="Q831" s="28">
        <v>37</v>
      </c>
      <c r="R831" s="29">
        <v>8</v>
      </c>
      <c r="S831" s="18">
        <f t="shared" si="93"/>
        <v>4.625</v>
      </c>
      <c r="T831" s="28">
        <v>1.292</v>
      </c>
      <c r="U831" s="26" t="s">
        <v>31</v>
      </c>
      <c r="V831" s="26" t="s">
        <v>31</v>
      </c>
      <c r="W831" s="17" t="str">
        <f t="shared" si="94"/>
        <v>n/a</v>
      </c>
      <c r="X831" s="30" t="s">
        <v>31</v>
      </c>
      <c r="Y831" s="17" t="str">
        <f t="shared" si="95"/>
        <v>n/a</v>
      </c>
      <c r="Z831" s="17">
        <v>25</v>
      </c>
      <c r="AA831" s="17">
        <f t="shared" si="96"/>
        <v>25</v>
      </c>
      <c r="AB831" s="31" t="s">
        <v>403</v>
      </c>
    </row>
    <row r="832" spans="2:28" x14ac:dyDescent="0.3">
      <c r="B832" s="74" t="s">
        <v>843</v>
      </c>
      <c r="C832" s="20" t="str">
        <f t="shared" si="90"/>
        <v>Freight Wagon (L) FIAB Domestic Intermodal</v>
      </c>
      <c r="D832" s="21" t="s">
        <v>4</v>
      </c>
      <c r="E832" s="21" t="s">
        <v>399</v>
      </c>
      <c r="F832" s="22" t="s">
        <v>482</v>
      </c>
      <c r="G832" s="21" t="s">
        <v>332</v>
      </c>
      <c r="H832" s="23"/>
      <c r="I832" s="24"/>
      <c r="J832" s="25" t="s">
        <v>31</v>
      </c>
      <c r="K832" s="26">
        <v>5</v>
      </c>
      <c r="L832" s="27" t="s">
        <v>812</v>
      </c>
      <c r="M832" s="25">
        <v>0.93799999999999994</v>
      </c>
      <c r="N832" s="43" t="s">
        <v>31</v>
      </c>
      <c r="O832" s="25">
        <f t="shared" si="91"/>
        <v>0.93799999999999994</v>
      </c>
      <c r="P832" s="25">
        <f t="shared" si="92"/>
        <v>0.93799999999999994</v>
      </c>
      <c r="Q832" s="28">
        <v>65.653650507843423</v>
      </c>
      <c r="R832" s="29">
        <v>8</v>
      </c>
      <c r="S832" s="18">
        <f t="shared" si="93"/>
        <v>8.2067063134804279</v>
      </c>
      <c r="T832" s="28">
        <v>1.292</v>
      </c>
      <c r="U832" s="26" t="s">
        <v>31</v>
      </c>
      <c r="V832" s="26" t="s">
        <v>31</v>
      </c>
      <c r="W832" s="17" t="str">
        <f t="shared" si="94"/>
        <v>n/a</v>
      </c>
      <c r="X832" s="30" t="s">
        <v>31</v>
      </c>
      <c r="Y832" s="17" t="str">
        <f t="shared" si="95"/>
        <v>n/a</v>
      </c>
      <c r="Z832" s="17">
        <v>33</v>
      </c>
      <c r="AA832" s="17">
        <f t="shared" si="96"/>
        <v>33</v>
      </c>
      <c r="AB832" s="31" t="s">
        <v>401</v>
      </c>
    </row>
    <row r="833" spans="2:28" x14ac:dyDescent="0.3">
      <c r="B833" s="74" t="s">
        <v>843</v>
      </c>
      <c r="C833" s="20" t="str">
        <f t="shared" si="90"/>
        <v>Freight Wagon (T) FIAB Domestic Intermodal</v>
      </c>
      <c r="D833" s="21" t="s">
        <v>4</v>
      </c>
      <c r="E833" s="21" t="s">
        <v>402</v>
      </c>
      <c r="F833" s="22" t="s">
        <v>482</v>
      </c>
      <c r="G833" s="21" t="s">
        <v>332</v>
      </c>
      <c r="H833" s="23"/>
      <c r="I833" s="24"/>
      <c r="J833" s="25" t="s">
        <v>31</v>
      </c>
      <c r="K833" s="26">
        <v>5</v>
      </c>
      <c r="L833" s="27" t="s">
        <v>812</v>
      </c>
      <c r="M833" s="25">
        <v>0.93799999999999994</v>
      </c>
      <c r="N833" s="43" t="s">
        <v>31</v>
      </c>
      <c r="O833" s="25">
        <f t="shared" si="91"/>
        <v>0.93799999999999994</v>
      </c>
      <c r="P833" s="25">
        <f t="shared" si="92"/>
        <v>0.93799999999999994</v>
      </c>
      <c r="Q833" s="28">
        <v>37</v>
      </c>
      <c r="R833" s="29">
        <v>8</v>
      </c>
      <c r="S833" s="18">
        <f t="shared" si="93"/>
        <v>4.625</v>
      </c>
      <c r="T833" s="28">
        <v>1.292</v>
      </c>
      <c r="U833" s="26" t="s">
        <v>31</v>
      </c>
      <c r="V833" s="26" t="s">
        <v>31</v>
      </c>
      <c r="W833" s="17" t="str">
        <f t="shared" si="94"/>
        <v>n/a</v>
      </c>
      <c r="X833" s="30" t="s">
        <v>31</v>
      </c>
      <c r="Y833" s="17" t="str">
        <f t="shared" si="95"/>
        <v>n/a</v>
      </c>
      <c r="Z833" s="17">
        <v>33</v>
      </c>
      <c r="AA833" s="17">
        <f t="shared" si="96"/>
        <v>33</v>
      </c>
      <c r="AB833" s="31" t="s">
        <v>403</v>
      </c>
    </row>
    <row r="834" spans="2:28" x14ac:dyDescent="0.3">
      <c r="B834" s="74" t="s">
        <v>843</v>
      </c>
      <c r="C834" s="20" t="str">
        <f t="shared" si="90"/>
        <v>Freight Wagon (L) FIAB Enterprise</v>
      </c>
      <c r="D834" s="21" t="s">
        <v>4</v>
      </c>
      <c r="E834" s="21" t="s">
        <v>399</v>
      </c>
      <c r="F834" s="22" t="s">
        <v>482</v>
      </c>
      <c r="G834" s="21" t="s">
        <v>338</v>
      </c>
      <c r="H834" s="23"/>
      <c r="I834" s="24"/>
      <c r="J834" s="25" t="s">
        <v>31</v>
      </c>
      <c r="K834" s="26">
        <v>5</v>
      </c>
      <c r="L834" s="27" t="s">
        <v>812</v>
      </c>
      <c r="M834" s="25">
        <v>0.93799999999999994</v>
      </c>
      <c r="N834" s="43" t="s">
        <v>31</v>
      </c>
      <c r="O834" s="25">
        <f t="shared" si="91"/>
        <v>0.93799999999999994</v>
      </c>
      <c r="P834" s="25">
        <f t="shared" si="92"/>
        <v>0.93799999999999994</v>
      </c>
      <c r="Q834" s="28">
        <v>48</v>
      </c>
      <c r="R834" s="29">
        <v>8</v>
      </c>
      <c r="S834" s="18">
        <f t="shared" si="93"/>
        <v>6</v>
      </c>
      <c r="T834" s="28">
        <v>1.292</v>
      </c>
      <c r="U834" s="26" t="s">
        <v>31</v>
      </c>
      <c r="V834" s="26" t="s">
        <v>31</v>
      </c>
      <c r="W834" s="17" t="str">
        <f t="shared" si="94"/>
        <v>n/a</v>
      </c>
      <c r="X834" s="30" t="s">
        <v>31</v>
      </c>
      <c r="Y834" s="17" t="str">
        <f t="shared" si="95"/>
        <v>n/a</v>
      </c>
      <c r="Z834" s="17">
        <v>27</v>
      </c>
      <c r="AA834" s="17">
        <f t="shared" si="96"/>
        <v>27</v>
      </c>
      <c r="AB834" s="31" t="s">
        <v>401</v>
      </c>
    </row>
    <row r="835" spans="2:28" x14ac:dyDescent="0.3">
      <c r="B835" s="74" t="s">
        <v>843</v>
      </c>
      <c r="C835" s="20" t="str">
        <f t="shared" si="90"/>
        <v>Freight Wagon (T) FIAB Enterprise</v>
      </c>
      <c r="D835" s="21" t="s">
        <v>4</v>
      </c>
      <c r="E835" s="21" t="s">
        <v>402</v>
      </c>
      <c r="F835" s="22" t="s">
        <v>482</v>
      </c>
      <c r="G835" s="21" t="s">
        <v>338</v>
      </c>
      <c r="H835" s="23"/>
      <c r="I835" s="24"/>
      <c r="J835" s="25" t="s">
        <v>31</v>
      </c>
      <c r="K835" s="26">
        <v>5</v>
      </c>
      <c r="L835" s="27" t="s">
        <v>812</v>
      </c>
      <c r="M835" s="25">
        <v>0.93799999999999994</v>
      </c>
      <c r="N835" s="43" t="s">
        <v>31</v>
      </c>
      <c r="O835" s="25">
        <f t="shared" si="91"/>
        <v>0.93799999999999994</v>
      </c>
      <c r="P835" s="25">
        <f t="shared" si="92"/>
        <v>0.93799999999999994</v>
      </c>
      <c r="Q835" s="28">
        <v>37</v>
      </c>
      <c r="R835" s="29">
        <v>8</v>
      </c>
      <c r="S835" s="18">
        <f t="shared" si="93"/>
        <v>4.625</v>
      </c>
      <c r="T835" s="28">
        <v>1.292</v>
      </c>
      <c r="U835" s="26" t="s">
        <v>31</v>
      </c>
      <c r="V835" s="26" t="s">
        <v>31</v>
      </c>
      <c r="W835" s="17" t="str">
        <f t="shared" si="94"/>
        <v>n/a</v>
      </c>
      <c r="X835" s="30" t="s">
        <v>31</v>
      </c>
      <c r="Y835" s="17" t="str">
        <f t="shared" si="95"/>
        <v>n/a</v>
      </c>
      <c r="Z835" s="17">
        <v>27</v>
      </c>
      <c r="AA835" s="17">
        <f t="shared" si="96"/>
        <v>27</v>
      </c>
      <c r="AB835" s="31" t="s">
        <v>403</v>
      </c>
    </row>
    <row r="836" spans="2:28" x14ac:dyDescent="0.3">
      <c r="B836" s="74" t="s">
        <v>843</v>
      </c>
      <c r="C836" s="20" t="str">
        <f t="shared" si="90"/>
        <v>Freight Wagon (L) FIAB European Conventional</v>
      </c>
      <c r="D836" s="21" t="s">
        <v>4</v>
      </c>
      <c r="E836" s="21" t="s">
        <v>399</v>
      </c>
      <c r="F836" s="22" t="s">
        <v>482</v>
      </c>
      <c r="G836" s="21" t="s">
        <v>363</v>
      </c>
      <c r="H836" s="23"/>
      <c r="I836" s="24"/>
      <c r="J836" s="25" t="s">
        <v>31</v>
      </c>
      <c r="K836" s="26">
        <v>5</v>
      </c>
      <c r="L836" s="27" t="s">
        <v>812</v>
      </c>
      <c r="M836" s="25">
        <v>0.93799999999999994</v>
      </c>
      <c r="N836" s="43" t="s">
        <v>31</v>
      </c>
      <c r="O836" s="25">
        <f t="shared" si="91"/>
        <v>0.93799999999999994</v>
      </c>
      <c r="P836" s="25">
        <f t="shared" si="92"/>
        <v>0.93799999999999994</v>
      </c>
      <c r="Q836" s="28">
        <v>43</v>
      </c>
      <c r="R836" s="29">
        <v>8</v>
      </c>
      <c r="S836" s="18">
        <f t="shared" si="93"/>
        <v>5.375</v>
      </c>
      <c r="T836" s="28">
        <v>1.292</v>
      </c>
      <c r="U836" s="26" t="s">
        <v>31</v>
      </c>
      <c r="V836" s="26" t="s">
        <v>31</v>
      </c>
      <c r="W836" s="17" t="str">
        <f t="shared" si="94"/>
        <v>n/a</v>
      </c>
      <c r="X836" s="30" t="s">
        <v>31</v>
      </c>
      <c r="Y836" s="17" t="str">
        <f t="shared" si="95"/>
        <v>n/a</v>
      </c>
      <c r="Z836" s="17">
        <v>31</v>
      </c>
      <c r="AA836" s="17">
        <f t="shared" si="96"/>
        <v>31</v>
      </c>
      <c r="AB836" s="31" t="s">
        <v>401</v>
      </c>
    </row>
    <row r="837" spans="2:28" x14ac:dyDescent="0.3">
      <c r="B837" s="74" t="s">
        <v>843</v>
      </c>
      <c r="C837" s="20" t="str">
        <f t="shared" si="90"/>
        <v>Freight Wagon (T) FIAB European Conventional</v>
      </c>
      <c r="D837" s="21" t="s">
        <v>4</v>
      </c>
      <c r="E837" s="21" t="s">
        <v>402</v>
      </c>
      <c r="F837" s="22" t="s">
        <v>482</v>
      </c>
      <c r="G837" s="21" t="s">
        <v>363</v>
      </c>
      <c r="H837" s="23"/>
      <c r="I837" s="24"/>
      <c r="J837" s="25" t="s">
        <v>31</v>
      </c>
      <c r="K837" s="26">
        <v>5</v>
      </c>
      <c r="L837" s="27" t="s">
        <v>812</v>
      </c>
      <c r="M837" s="25">
        <v>0.93799999999999994</v>
      </c>
      <c r="N837" s="43" t="s">
        <v>31</v>
      </c>
      <c r="O837" s="25">
        <f t="shared" si="91"/>
        <v>0.93799999999999994</v>
      </c>
      <c r="P837" s="25">
        <f t="shared" si="92"/>
        <v>0.93799999999999994</v>
      </c>
      <c r="Q837" s="28">
        <v>37</v>
      </c>
      <c r="R837" s="29">
        <v>8</v>
      </c>
      <c r="S837" s="18">
        <f t="shared" si="93"/>
        <v>4.625</v>
      </c>
      <c r="T837" s="28">
        <v>1.292</v>
      </c>
      <c r="U837" s="26" t="s">
        <v>31</v>
      </c>
      <c r="V837" s="26" t="s">
        <v>31</v>
      </c>
      <c r="W837" s="17" t="str">
        <f t="shared" si="94"/>
        <v>n/a</v>
      </c>
      <c r="X837" s="30" t="s">
        <v>31</v>
      </c>
      <c r="Y837" s="17" t="str">
        <f t="shared" si="95"/>
        <v>n/a</v>
      </c>
      <c r="Z837" s="17">
        <v>31</v>
      </c>
      <c r="AA837" s="17">
        <f t="shared" si="96"/>
        <v>31</v>
      </c>
      <c r="AB837" s="31" t="s">
        <v>403</v>
      </c>
    </row>
    <row r="838" spans="2:28" x14ac:dyDescent="0.3">
      <c r="B838" s="74" t="s">
        <v>843</v>
      </c>
      <c r="C838" s="20" t="str">
        <f t="shared" si="90"/>
        <v>Freight Wagon (L) FIAB European Intermodal</v>
      </c>
      <c r="D838" s="21" t="s">
        <v>4</v>
      </c>
      <c r="E838" s="21" t="s">
        <v>399</v>
      </c>
      <c r="F838" s="22" t="s">
        <v>482</v>
      </c>
      <c r="G838" s="21" t="s">
        <v>349</v>
      </c>
      <c r="H838" s="23"/>
      <c r="I838" s="24"/>
      <c r="J838" s="25" t="s">
        <v>31</v>
      </c>
      <c r="K838" s="26">
        <v>5</v>
      </c>
      <c r="L838" s="27" t="s">
        <v>812</v>
      </c>
      <c r="M838" s="25">
        <v>0.93799999999999994</v>
      </c>
      <c r="N838" s="43" t="s">
        <v>31</v>
      </c>
      <c r="O838" s="25">
        <f t="shared" si="91"/>
        <v>0.93799999999999994</v>
      </c>
      <c r="P838" s="25">
        <f t="shared" si="92"/>
        <v>0.93799999999999994</v>
      </c>
      <c r="Q838" s="28">
        <v>88.906433259083911</v>
      </c>
      <c r="R838" s="29">
        <v>8</v>
      </c>
      <c r="S838" s="18">
        <f t="shared" si="93"/>
        <v>11.113304157385489</v>
      </c>
      <c r="T838" s="28">
        <v>1.292</v>
      </c>
      <c r="U838" s="26" t="s">
        <v>31</v>
      </c>
      <c r="V838" s="26" t="s">
        <v>31</v>
      </c>
      <c r="W838" s="17" t="str">
        <f t="shared" si="94"/>
        <v>n/a</v>
      </c>
      <c r="X838" s="30" t="s">
        <v>31</v>
      </c>
      <c r="Y838" s="17" t="str">
        <f t="shared" si="95"/>
        <v>n/a</v>
      </c>
      <c r="Z838" s="17">
        <v>38</v>
      </c>
      <c r="AA838" s="17">
        <f t="shared" si="96"/>
        <v>38</v>
      </c>
      <c r="AB838" s="31" t="s">
        <v>401</v>
      </c>
    </row>
    <row r="839" spans="2:28" x14ac:dyDescent="0.3">
      <c r="B839" s="74" t="s">
        <v>843</v>
      </c>
      <c r="C839" s="20" t="str">
        <f t="shared" si="90"/>
        <v>Freight Wagon (T) FIAB European Intermodal</v>
      </c>
      <c r="D839" s="21" t="s">
        <v>4</v>
      </c>
      <c r="E839" s="21" t="s">
        <v>402</v>
      </c>
      <c r="F839" s="22" t="s">
        <v>482</v>
      </c>
      <c r="G839" s="21" t="s">
        <v>349</v>
      </c>
      <c r="H839" s="23"/>
      <c r="I839" s="24"/>
      <c r="J839" s="25" t="s">
        <v>31</v>
      </c>
      <c r="K839" s="26">
        <v>5</v>
      </c>
      <c r="L839" s="27" t="s">
        <v>812</v>
      </c>
      <c r="M839" s="25">
        <v>0.93799999999999994</v>
      </c>
      <c r="N839" s="43" t="s">
        <v>31</v>
      </c>
      <c r="O839" s="25">
        <f t="shared" si="91"/>
        <v>0.93799999999999994</v>
      </c>
      <c r="P839" s="25">
        <f t="shared" si="92"/>
        <v>0.93799999999999994</v>
      </c>
      <c r="Q839" s="28">
        <v>37</v>
      </c>
      <c r="R839" s="29">
        <v>8</v>
      </c>
      <c r="S839" s="18">
        <f t="shared" si="93"/>
        <v>4.625</v>
      </c>
      <c r="T839" s="28">
        <v>1.292</v>
      </c>
      <c r="U839" s="26" t="s">
        <v>31</v>
      </c>
      <c r="V839" s="26" t="s">
        <v>31</v>
      </c>
      <c r="W839" s="17" t="str">
        <f t="shared" si="94"/>
        <v>n/a</v>
      </c>
      <c r="X839" s="30" t="s">
        <v>31</v>
      </c>
      <c r="Y839" s="17" t="str">
        <f t="shared" si="95"/>
        <v>n/a</v>
      </c>
      <c r="Z839" s="17">
        <v>38</v>
      </c>
      <c r="AA839" s="17">
        <f t="shared" si="96"/>
        <v>38</v>
      </c>
      <c r="AB839" s="31" t="s">
        <v>403</v>
      </c>
    </row>
    <row r="840" spans="2:28" x14ac:dyDescent="0.3">
      <c r="B840" s="74" t="s">
        <v>843</v>
      </c>
      <c r="C840" s="20" t="str">
        <f t="shared" si="90"/>
        <v>Freight Wagon (T) FIAB Industrial Minerals</v>
      </c>
      <c r="D840" s="21" t="s">
        <v>4</v>
      </c>
      <c r="E840" s="21" t="s">
        <v>402</v>
      </c>
      <c r="F840" s="22" t="s">
        <v>482</v>
      </c>
      <c r="G840" s="21" t="s">
        <v>364</v>
      </c>
      <c r="H840" s="23"/>
      <c r="I840" s="24"/>
      <c r="J840" s="25" t="s">
        <v>31</v>
      </c>
      <c r="K840" s="26">
        <v>5</v>
      </c>
      <c r="L840" s="27" t="s">
        <v>812</v>
      </c>
      <c r="M840" s="25">
        <v>0.93799999999999994</v>
      </c>
      <c r="N840" s="43" t="s">
        <v>31</v>
      </c>
      <c r="O840" s="25">
        <f t="shared" si="91"/>
        <v>0.93799999999999994</v>
      </c>
      <c r="P840" s="25">
        <f t="shared" si="92"/>
        <v>0.93799999999999994</v>
      </c>
      <c r="Q840" s="28">
        <v>37</v>
      </c>
      <c r="R840" s="29">
        <v>8</v>
      </c>
      <c r="S840" s="18">
        <f t="shared" si="93"/>
        <v>4.625</v>
      </c>
      <c r="T840" s="28">
        <v>1.292</v>
      </c>
      <c r="U840" s="26" t="s">
        <v>31</v>
      </c>
      <c r="V840" s="26" t="s">
        <v>31</v>
      </c>
      <c r="W840" s="17" t="str">
        <f t="shared" si="94"/>
        <v>n/a</v>
      </c>
      <c r="X840" s="30" t="s">
        <v>31</v>
      </c>
      <c r="Y840" s="17" t="str">
        <f t="shared" si="95"/>
        <v>n/a</v>
      </c>
      <c r="Z840" s="17">
        <v>18</v>
      </c>
      <c r="AA840" s="17">
        <f t="shared" si="96"/>
        <v>18</v>
      </c>
      <c r="AB840" s="31" t="s">
        <v>403</v>
      </c>
    </row>
    <row r="841" spans="2:28" x14ac:dyDescent="0.3">
      <c r="B841" s="74" t="s">
        <v>843</v>
      </c>
      <c r="C841" s="20" t="str">
        <f t="shared" si="90"/>
        <v>Freight Wagon (L) FIAB Other</v>
      </c>
      <c r="D841" s="21" t="s">
        <v>4</v>
      </c>
      <c r="E841" s="21" t="s">
        <v>399</v>
      </c>
      <c r="F841" s="22" t="s">
        <v>482</v>
      </c>
      <c r="G841" s="21" t="s">
        <v>333</v>
      </c>
      <c r="H841" s="23"/>
      <c r="I841" s="24"/>
      <c r="J841" s="25" t="s">
        <v>31</v>
      </c>
      <c r="K841" s="26">
        <v>5</v>
      </c>
      <c r="L841" s="27" t="s">
        <v>812</v>
      </c>
      <c r="M841" s="25">
        <v>0.93799999999999994</v>
      </c>
      <c r="N841" s="43" t="s">
        <v>31</v>
      </c>
      <c r="O841" s="25">
        <f t="shared" si="91"/>
        <v>0.93799999999999994</v>
      </c>
      <c r="P841" s="25">
        <f t="shared" si="92"/>
        <v>0.93799999999999994</v>
      </c>
      <c r="Q841" s="28">
        <v>45.6</v>
      </c>
      <c r="R841" s="29">
        <v>8</v>
      </c>
      <c r="S841" s="18">
        <f t="shared" si="93"/>
        <v>5.7</v>
      </c>
      <c r="T841" s="28">
        <v>1.292</v>
      </c>
      <c r="U841" s="26" t="s">
        <v>31</v>
      </c>
      <c r="V841" s="26" t="s">
        <v>31</v>
      </c>
      <c r="W841" s="17" t="str">
        <f t="shared" si="94"/>
        <v>n/a</v>
      </c>
      <c r="X841" s="30" t="s">
        <v>31</v>
      </c>
      <c r="Y841" s="17" t="str">
        <f t="shared" si="95"/>
        <v>n/a</v>
      </c>
      <c r="Z841" s="17">
        <v>25</v>
      </c>
      <c r="AA841" s="17">
        <f t="shared" si="96"/>
        <v>25</v>
      </c>
      <c r="AB841" s="31" t="s">
        <v>401</v>
      </c>
    </row>
    <row r="842" spans="2:28" x14ac:dyDescent="0.3">
      <c r="B842" s="74" t="s">
        <v>843</v>
      </c>
      <c r="C842" s="20" t="str">
        <f t="shared" si="90"/>
        <v>Freight Wagon (T) FIAB Other</v>
      </c>
      <c r="D842" s="21" t="s">
        <v>4</v>
      </c>
      <c r="E842" s="21" t="s">
        <v>402</v>
      </c>
      <c r="F842" s="22" t="s">
        <v>482</v>
      </c>
      <c r="G842" s="21" t="s">
        <v>333</v>
      </c>
      <c r="H842" s="23"/>
      <c r="I842" s="24"/>
      <c r="J842" s="25" t="s">
        <v>31</v>
      </c>
      <c r="K842" s="26">
        <v>5</v>
      </c>
      <c r="L842" s="27" t="s">
        <v>812</v>
      </c>
      <c r="M842" s="25">
        <v>0.93799999999999994</v>
      </c>
      <c r="N842" s="43" t="s">
        <v>31</v>
      </c>
      <c r="O842" s="25">
        <f t="shared" si="91"/>
        <v>0.93799999999999994</v>
      </c>
      <c r="P842" s="25">
        <f t="shared" si="92"/>
        <v>0.93799999999999994</v>
      </c>
      <c r="Q842" s="28">
        <v>37</v>
      </c>
      <c r="R842" s="29">
        <v>8</v>
      </c>
      <c r="S842" s="18">
        <f t="shared" si="93"/>
        <v>4.625</v>
      </c>
      <c r="T842" s="28">
        <v>1.292</v>
      </c>
      <c r="U842" s="26" t="s">
        <v>31</v>
      </c>
      <c r="V842" s="26" t="s">
        <v>31</v>
      </c>
      <c r="W842" s="17" t="str">
        <f t="shared" si="94"/>
        <v>n/a</v>
      </c>
      <c r="X842" s="30" t="s">
        <v>31</v>
      </c>
      <c r="Y842" s="17" t="str">
        <f t="shared" si="95"/>
        <v>n/a</v>
      </c>
      <c r="Z842" s="17">
        <v>25</v>
      </c>
      <c r="AA842" s="17">
        <f t="shared" si="96"/>
        <v>25</v>
      </c>
      <c r="AB842" s="31" t="s">
        <v>403</v>
      </c>
    </row>
    <row r="843" spans="2:28" x14ac:dyDescent="0.3">
      <c r="B843" s="74" t="s">
        <v>843</v>
      </c>
      <c r="C843" s="20" t="str">
        <f t="shared" ref="C843:C906" si="97">D843&amp;" "&amp;E843&amp;" "&amp;F843&amp;IF(D843="Freight"," "&amp;G843,"")</f>
        <v>Freight Wagon (L) FIAB Steel</v>
      </c>
      <c r="D843" s="21" t="s">
        <v>4</v>
      </c>
      <c r="E843" s="21" t="s">
        <v>399</v>
      </c>
      <c r="F843" s="22" t="s">
        <v>482</v>
      </c>
      <c r="G843" s="21" t="s">
        <v>342</v>
      </c>
      <c r="H843" s="23"/>
      <c r="I843" s="24"/>
      <c r="J843" s="25" t="s">
        <v>31</v>
      </c>
      <c r="K843" s="26">
        <v>5</v>
      </c>
      <c r="L843" s="27" t="s">
        <v>812</v>
      </c>
      <c r="M843" s="25">
        <v>0.93799999999999994</v>
      </c>
      <c r="N843" s="43" t="s">
        <v>31</v>
      </c>
      <c r="O843" s="25">
        <f t="shared" si="91"/>
        <v>0.93799999999999994</v>
      </c>
      <c r="P843" s="25">
        <f t="shared" si="92"/>
        <v>0.93799999999999994</v>
      </c>
      <c r="Q843" s="28">
        <v>44.233870967741936</v>
      </c>
      <c r="R843" s="29">
        <v>8</v>
      </c>
      <c r="S843" s="18">
        <f t="shared" si="93"/>
        <v>5.529233870967742</v>
      </c>
      <c r="T843" s="28">
        <v>1.292</v>
      </c>
      <c r="U843" s="26" t="s">
        <v>31</v>
      </c>
      <c r="V843" s="26" t="s">
        <v>31</v>
      </c>
      <c r="W843" s="17" t="str">
        <f t="shared" si="94"/>
        <v>n/a</v>
      </c>
      <c r="X843" s="30" t="s">
        <v>31</v>
      </c>
      <c r="Y843" s="17" t="str">
        <f t="shared" si="95"/>
        <v>n/a</v>
      </c>
      <c r="Z843" s="17">
        <v>25</v>
      </c>
      <c r="AA843" s="17">
        <f t="shared" si="96"/>
        <v>25</v>
      </c>
      <c r="AB843" s="31" t="s">
        <v>401</v>
      </c>
    </row>
    <row r="844" spans="2:28" x14ac:dyDescent="0.3">
      <c r="B844" s="74" t="s">
        <v>843</v>
      </c>
      <c r="C844" s="20" t="str">
        <f t="shared" si="97"/>
        <v>Freight Wagon (T) FIAB Steel</v>
      </c>
      <c r="D844" s="21" t="s">
        <v>4</v>
      </c>
      <c r="E844" s="21" t="s">
        <v>402</v>
      </c>
      <c r="F844" s="22" t="s">
        <v>482</v>
      </c>
      <c r="G844" s="21" t="s">
        <v>342</v>
      </c>
      <c r="H844" s="23"/>
      <c r="I844" s="24"/>
      <c r="J844" s="25" t="s">
        <v>31</v>
      </c>
      <c r="K844" s="26">
        <v>5</v>
      </c>
      <c r="L844" s="27" t="s">
        <v>812</v>
      </c>
      <c r="M844" s="25">
        <v>0.93799999999999994</v>
      </c>
      <c r="N844" s="43" t="s">
        <v>31</v>
      </c>
      <c r="O844" s="25">
        <f t="shared" si="91"/>
        <v>0.93799999999999994</v>
      </c>
      <c r="P844" s="25">
        <f t="shared" si="92"/>
        <v>0.93799999999999994</v>
      </c>
      <c r="Q844" s="28">
        <v>37</v>
      </c>
      <c r="R844" s="29">
        <v>8</v>
      </c>
      <c r="S844" s="18">
        <f t="shared" si="93"/>
        <v>4.625</v>
      </c>
      <c r="T844" s="28">
        <v>1.292</v>
      </c>
      <c r="U844" s="26" t="s">
        <v>31</v>
      </c>
      <c r="V844" s="26" t="s">
        <v>31</v>
      </c>
      <c r="W844" s="17" t="str">
        <f t="shared" si="94"/>
        <v>n/a</v>
      </c>
      <c r="X844" s="30" t="s">
        <v>31</v>
      </c>
      <c r="Y844" s="17" t="str">
        <f t="shared" si="95"/>
        <v>n/a</v>
      </c>
      <c r="Z844" s="17">
        <v>25</v>
      </c>
      <c r="AA844" s="17">
        <f t="shared" si="96"/>
        <v>25</v>
      </c>
      <c r="AB844" s="31" t="s">
        <v>403</v>
      </c>
    </row>
    <row r="845" spans="2:28" x14ac:dyDescent="0.3">
      <c r="B845" s="74" t="s">
        <v>843</v>
      </c>
      <c r="C845" s="20" t="str">
        <f t="shared" si="97"/>
        <v>Freight Wagon (L) FIAD Domestic Automotive</v>
      </c>
      <c r="D845" s="21" t="s">
        <v>4</v>
      </c>
      <c r="E845" s="21" t="s">
        <v>399</v>
      </c>
      <c r="F845" s="22" t="s">
        <v>483</v>
      </c>
      <c r="G845" s="21" t="s">
        <v>348</v>
      </c>
      <c r="H845" s="23" t="s">
        <v>484</v>
      </c>
      <c r="I845" s="23"/>
      <c r="J845" s="25" t="s">
        <v>31</v>
      </c>
      <c r="K845" s="26">
        <v>5</v>
      </c>
      <c r="L845" s="27" t="s">
        <v>812</v>
      </c>
      <c r="M845" s="25">
        <v>0.93799999999999994</v>
      </c>
      <c r="N845" s="43" t="s">
        <v>31</v>
      </c>
      <c r="O845" s="25">
        <f t="shared" si="91"/>
        <v>0.93799999999999994</v>
      </c>
      <c r="P845" s="25">
        <f t="shared" si="92"/>
        <v>0.93799999999999994</v>
      </c>
      <c r="Q845" s="28">
        <v>45</v>
      </c>
      <c r="R845" s="29">
        <v>4</v>
      </c>
      <c r="S845" s="18">
        <f t="shared" si="93"/>
        <v>11.25</v>
      </c>
      <c r="T845" s="28">
        <v>1.292</v>
      </c>
      <c r="U845" s="26" t="s">
        <v>31</v>
      </c>
      <c r="V845" s="26" t="s">
        <v>31</v>
      </c>
      <c r="W845" s="17" t="str">
        <f t="shared" si="94"/>
        <v>n/a</v>
      </c>
      <c r="X845" s="30" t="s">
        <v>31</v>
      </c>
      <c r="Y845" s="17" t="str">
        <f t="shared" si="95"/>
        <v>n/a</v>
      </c>
      <c r="Z845" s="17">
        <v>25</v>
      </c>
      <c r="AA845" s="17">
        <f t="shared" si="96"/>
        <v>25</v>
      </c>
      <c r="AB845" s="31" t="s">
        <v>401</v>
      </c>
    </row>
    <row r="846" spans="2:28" x14ac:dyDescent="0.3">
      <c r="B846" s="74" t="s">
        <v>843</v>
      </c>
      <c r="C846" s="20" t="str">
        <f t="shared" si="97"/>
        <v>Freight Wagon (L) FIAD Enterprise</v>
      </c>
      <c r="D846" s="21" t="s">
        <v>4</v>
      </c>
      <c r="E846" s="21" t="s">
        <v>399</v>
      </c>
      <c r="F846" s="22" t="s">
        <v>483</v>
      </c>
      <c r="G846" s="21" t="s">
        <v>338</v>
      </c>
      <c r="H846" s="23"/>
      <c r="I846" s="24"/>
      <c r="J846" s="25" t="s">
        <v>31</v>
      </c>
      <c r="K846" s="26">
        <v>5</v>
      </c>
      <c r="L846" s="27" t="s">
        <v>812</v>
      </c>
      <c r="M846" s="25">
        <v>0.93799999999999994</v>
      </c>
      <c r="N846" s="43" t="s">
        <v>31</v>
      </c>
      <c r="O846" s="25">
        <f t="shared" si="91"/>
        <v>0.93799999999999994</v>
      </c>
      <c r="P846" s="25">
        <f t="shared" si="92"/>
        <v>0.93799999999999994</v>
      </c>
      <c r="Q846" s="28">
        <v>44.020475020475018</v>
      </c>
      <c r="R846" s="29">
        <v>4</v>
      </c>
      <c r="S846" s="18">
        <f t="shared" si="93"/>
        <v>11.005118755118755</v>
      </c>
      <c r="T846" s="28">
        <v>1.292</v>
      </c>
      <c r="U846" s="26" t="s">
        <v>31</v>
      </c>
      <c r="V846" s="26" t="s">
        <v>31</v>
      </c>
      <c r="W846" s="17" t="str">
        <f t="shared" si="94"/>
        <v>n/a</v>
      </c>
      <c r="X846" s="30" t="s">
        <v>31</v>
      </c>
      <c r="Y846" s="17" t="str">
        <f t="shared" si="95"/>
        <v>n/a</v>
      </c>
      <c r="Z846" s="17">
        <v>27</v>
      </c>
      <c r="AA846" s="17">
        <f t="shared" si="96"/>
        <v>27</v>
      </c>
      <c r="AB846" s="31" t="s">
        <v>401</v>
      </c>
    </row>
    <row r="847" spans="2:28" x14ac:dyDescent="0.3">
      <c r="B847" s="74" t="s">
        <v>843</v>
      </c>
      <c r="C847" s="20" t="str">
        <f t="shared" si="97"/>
        <v>Freight Wagon (L) FIAD European Intermodal</v>
      </c>
      <c r="D847" s="21" t="s">
        <v>4</v>
      </c>
      <c r="E847" s="21" t="s">
        <v>399</v>
      </c>
      <c r="F847" s="22" t="s">
        <v>483</v>
      </c>
      <c r="G847" s="21" t="s">
        <v>349</v>
      </c>
      <c r="H847" s="23" t="s">
        <v>484</v>
      </c>
      <c r="I847" s="23"/>
      <c r="J847" s="25" t="s">
        <v>31</v>
      </c>
      <c r="K847" s="26">
        <v>5</v>
      </c>
      <c r="L847" s="27" t="s">
        <v>812</v>
      </c>
      <c r="M847" s="25">
        <v>0.93799999999999994</v>
      </c>
      <c r="N847" s="43" t="s">
        <v>31</v>
      </c>
      <c r="O847" s="25">
        <f t="shared" si="91"/>
        <v>0.93799999999999994</v>
      </c>
      <c r="P847" s="25">
        <f t="shared" si="92"/>
        <v>0.93799999999999994</v>
      </c>
      <c r="Q847" s="28">
        <v>44.100511073253834</v>
      </c>
      <c r="R847" s="29">
        <v>4</v>
      </c>
      <c r="S847" s="18">
        <f t="shared" si="93"/>
        <v>11.025127768313459</v>
      </c>
      <c r="T847" s="28">
        <v>1.292</v>
      </c>
      <c r="U847" s="26" t="s">
        <v>31</v>
      </c>
      <c r="V847" s="26" t="s">
        <v>31</v>
      </c>
      <c r="W847" s="17" t="str">
        <f t="shared" si="94"/>
        <v>n/a</v>
      </c>
      <c r="X847" s="30" t="s">
        <v>31</v>
      </c>
      <c r="Y847" s="17" t="str">
        <f t="shared" si="95"/>
        <v>n/a</v>
      </c>
      <c r="Z847" s="17">
        <v>38</v>
      </c>
      <c r="AA847" s="17">
        <f t="shared" si="96"/>
        <v>38</v>
      </c>
      <c r="AB847" s="31" t="s">
        <v>401</v>
      </c>
    </row>
    <row r="848" spans="2:28" x14ac:dyDescent="0.3">
      <c r="B848" s="74" t="s">
        <v>843</v>
      </c>
      <c r="C848" s="20" t="str">
        <f t="shared" si="97"/>
        <v>Freight Wagon (L) FIAD Other</v>
      </c>
      <c r="D848" s="21" t="s">
        <v>4</v>
      </c>
      <c r="E848" s="21" t="s">
        <v>399</v>
      </c>
      <c r="F848" s="22" t="s">
        <v>483</v>
      </c>
      <c r="G848" s="21" t="s">
        <v>333</v>
      </c>
      <c r="H848" s="23" t="s">
        <v>484</v>
      </c>
      <c r="I848" s="23"/>
      <c r="J848" s="25" t="s">
        <v>31</v>
      </c>
      <c r="K848" s="26">
        <v>5</v>
      </c>
      <c r="L848" s="27" t="s">
        <v>812</v>
      </c>
      <c r="M848" s="25">
        <v>0.93799999999999994</v>
      </c>
      <c r="N848" s="43" t="s">
        <v>31</v>
      </c>
      <c r="O848" s="25">
        <f t="shared" si="91"/>
        <v>0.93799999999999994</v>
      </c>
      <c r="P848" s="25">
        <f t="shared" si="92"/>
        <v>0.93799999999999994</v>
      </c>
      <c r="Q848" s="28">
        <v>44.642301313943108</v>
      </c>
      <c r="R848" s="29">
        <v>4</v>
      </c>
      <c r="S848" s="18">
        <f t="shared" si="93"/>
        <v>11.160575328485777</v>
      </c>
      <c r="T848" s="28">
        <v>1.292</v>
      </c>
      <c r="U848" s="26" t="s">
        <v>31</v>
      </c>
      <c r="V848" s="26" t="s">
        <v>31</v>
      </c>
      <c r="W848" s="17" t="str">
        <f t="shared" si="94"/>
        <v>n/a</v>
      </c>
      <c r="X848" s="30" t="s">
        <v>31</v>
      </c>
      <c r="Y848" s="17" t="str">
        <f t="shared" si="95"/>
        <v>n/a</v>
      </c>
      <c r="Z848" s="17">
        <v>25</v>
      </c>
      <c r="AA848" s="17">
        <f t="shared" si="96"/>
        <v>25</v>
      </c>
      <c r="AB848" s="31" t="s">
        <v>401</v>
      </c>
    </row>
    <row r="849" spans="2:28" x14ac:dyDescent="0.3">
      <c r="B849" s="74" t="s">
        <v>843</v>
      </c>
      <c r="C849" s="20" t="str">
        <f t="shared" si="97"/>
        <v>Freight Wagon (T) FKAA Domestic Automotive</v>
      </c>
      <c r="D849" s="21" t="s">
        <v>4</v>
      </c>
      <c r="E849" s="21" t="s">
        <v>402</v>
      </c>
      <c r="F849" s="22" t="s">
        <v>485</v>
      </c>
      <c r="G849" s="21" t="s">
        <v>348</v>
      </c>
      <c r="H849" s="23"/>
      <c r="I849" s="24"/>
      <c r="J849" s="25" t="s">
        <v>31</v>
      </c>
      <c r="K849" s="26">
        <v>5</v>
      </c>
      <c r="L849" s="27" t="s">
        <v>812</v>
      </c>
      <c r="M849" s="25">
        <v>0.93799999999999994</v>
      </c>
      <c r="N849" s="43" t="s">
        <v>31</v>
      </c>
      <c r="O849" s="25">
        <f t="shared" si="91"/>
        <v>0.93799999999999994</v>
      </c>
      <c r="P849" s="25">
        <f t="shared" si="92"/>
        <v>0.93799999999999994</v>
      </c>
      <c r="Q849" s="28">
        <v>48.943654413737598</v>
      </c>
      <c r="R849" s="29">
        <v>8</v>
      </c>
      <c r="S849" s="18">
        <f t="shared" si="93"/>
        <v>6.1179568017171997</v>
      </c>
      <c r="T849" s="28">
        <v>1.077</v>
      </c>
      <c r="U849" s="26" t="s">
        <v>31</v>
      </c>
      <c r="V849" s="26" t="s">
        <v>31</v>
      </c>
      <c r="W849" s="17" t="str">
        <f t="shared" si="94"/>
        <v>n/a</v>
      </c>
      <c r="X849" s="30" t="s">
        <v>31</v>
      </c>
      <c r="Y849" s="17" t="str">
        <f t="shared" si="95"/>
        <v>n/a</v>
      </c>
      <c r="Z849" s="17">
        <v>25</v>
      </c>
      <c r="AA849" s="17">
        <f t="shared" si="96"/>
        <v>25</v>
      </c>
      <c r="AB849" s="31" t="s">
        <v>403</v>
      </c>
    </row>
    <row r="850" spans="2:28" x14ac:dyDescent="0.3">
      <c r="B850" s="74" t="s">
        <v>843</v>
      </c>
      <c r="C850" s="20" t="str">
        <f t="shared" si="97"/>
        <v>Freight Wagon (L) FKAA Domestic Intermodal</v>
      </c>
      <c r="D850" s="21" t="s">
        <v>4</v>
      </c>
      <c r="E850" s="21" t="s">
        <v>399</v>
      </c>
      <c r="F850" s="22" t="s">
        <v>485</v>
      </c>
      <c r="G850" s="21" t="s">
        <v>332</v>
      </c>
      <c r="H850" s="23"/>
      <c r="I850" s="24"/>
      <c r="J850" s="25" t="s">
        <v>31</v>
      </c>
      <c r="K850" s="26">
        <v>5</v>
      </c>
      <c r="L850" s="27" t="s">
        <v>812</v>
      </c>
      <c r="M850" s="25">
        <v>0.93799999999999994</v>
      </c>
      <c r="N850" s="43" t="s">
        <v>31</v>
      </c>
      <c r="O850" s="25">
        <f t="shared" si="91"/>
        <v>0.93799999999999994</v>
      </c>
      <c r="P850" s="25">
        <f t="shared" si="92"/>
        <v>0.93799999999999994</v>
      </c>
      <c r="Q850" s="28">
        <v>76.618245541271875</v>
      </c>
      <c r="R850" s="29">
        <v>8</v>
      </c>
      <c r="S850" s="18">
        <f t="shared" si="93"/>
        <v>9.5772806926589844</v>
      </c>
      <c r="T850" s="28">
        <v>1.077</v>
      </c>
      <c r="U850" s="26" t="s">
        <v>31</v>
      </c>
      <c r="V850" s="26" t="s">
        <v>31</v>
      </c>
      <c r="W850" s="17" t="str">
        <f t="shared" si="94"/>
        <v>n/a</v>
      </c>
      <c r="X850" s="30" t="s">
        <v>31</v>
      </c>
      <c r="Y850" s="17" t="str">
        <f t="shared" si="95"/>
        <v>n/a</v>
      </c>
      <c r="Z850" s="17">
        <v>33</v>
      </c>
      <c r="AA850" s="17">
        <f t="shared" si="96"/>
        <v>33</v>
      </c>
      <c r="AB850" s="31" t="s">
        <v>401</v>
      </c>
    </row>
    <row r="851" spans="2:28" x14ac:dyDescent="0.3">
      <c r="B851" s="74" t="s">
        <v>843</v>
      </c>
      <c r="C851" s="20" t="str">
        <f t="shared" si="97"/>
        <v>Freight Wagon (T) FKAA Domestic Intermodal</v>
      </c>
      <c r="D851" s="21" t="s">
        <v>4</v>
      </c>
      <c r="E851" s="21" t="s">
        <v>402</v>
      </c>
      <c r="F851" s="22" t="s">
        <v>485</v>
      </c>
      <c r="G851" s="21" t="s">
        <v>332</v>
      </c>
      <c r="H851" s="23"/>
      <c r="I851" s="24"/>
      <c r="J851" s="25" t="s">
        <v>31</v>
      </c>
      <c r="K851" s="26">
        <v>5</v>
      </c>
      <c r="L851" s="27" t="s">
        <v>812</v>
      </c>
      <c r="M851" s="25">
        <v>0.93799999999999994</v>
      </c>
      <c r="N851" s="43" t="s">
        <v>31</v>
      </c>
      <c r="O851" s="25">
        <f t="shared" si="91"/>
        <v>0.93799999999999994</v>
      </c>
      <c r="P851" s="25">
        <f t="shared" si="92"/>
        <v>0.93799999999999994</v>
      </c>
      <c r="Q851" s="28">
        <v>48.970771016812137</v>
      </c>
      <c r="R851" s="29">
        <v>8</v>
      </c>
      <c r="S851" s="18">
        <f t="shared" si="93"/>
        <v>6.1213463771015171</v>
      </c>
      <c r="T851" s="28">
        <v>1.077</v>
      </c>
      <c r="U851" s="26" t="s">
        <v>31</v>
      </c>
      <c r="V851" s="26" t="s">
        <v>31</v>
      </c>
      <c r="W851" s="17" t="str">
        <f t="shared" si="94"/>
        <v>n/a</v>
      </c>
      <c r="X851" s="30" t="s">
        <v>31</v>
      </c>
      <c r="Y851" s="17" t="str">
        <f t="shared" si="95"/>
        <v>n/a</v>
      </c>
      <c r="Z851" s="17">
        <v>33</v>
      </c>
      <c r="AA851" s="17">
        <f t="shared" si="96"/>
        <v>33</v>
      </c>
      <c r="AB851" s="31" t="s">
        <v>403</v>
      </c>
    </row>
    <row r="852" spans="2:28" x14ac:dyDescent="0.3">
      <c r="B852" s="74" t="s">
        <v>843</v>
      </c>
      <c r="C852" s="20" t="str">
        <f t="shared" si="97"/>
        <v>Freight Wagon (L) FKAA Enterprise</v>
      </c>
      <c r="D852" s="21" t="s">
        <v>4</v>
      </c>
      <c r="E852" s="21" t="s">
        <v>399</v>
      </c>
      <c r="F852" s="22" t="s">
        <v>485</v>
      </c>
      <c r="G852" s="21" t="s">
        <v>338</v>
      </c>
      <c r="H852" s="23"/>
      <c r="I852" s="24"/>
      <c r="J852" s="25" t="s">
        <v>31</v>
      </c>
      <c r="K852" s="26">
        <v>5</v>
      </c>
      <c r="L852" s="27" t="s">
        <v>812</v>
      </c>
      <c r="M852" s="25">
        <v>0.93799999999999994</v>
      </c>
      <c r="N852" s="43" t="s">
        <v>31</v>
      </c>
      <c r="O852" s="25">
        <f t="shared" si="91"/>
        <v>0.93799999999999994</v>
      </c>
      <c r="P852" s="25">
        <f t="shared" si="92"/>
        <v>0.93799999999999994</v>
      </c>
      <c r="Q852" s="28">
        <v>85.092749171146536</v>
      </c>
      <c r="R852" s="29">
        <v>8</v>
      </c>
      <c r="S852" s="18">
        <f t="shared" si="93"/>
        <v>10.636593646393317</v>
      </c>
      <c r="T852" s="28">
        <v>1.077</v>
      </c>
      <c r="U852" s="26" t="s">
        <v>31</v>
      </c>
      <c r="V852" s="26" t="s">
        <v>31</v>
      </c>
      <c r="W852" s="17" t="str">
        <f t="shared" si="94"/>
        <v>n/a</v>
      </c>
      <c r="X852" s="30" t="s">
        <v>31</v>
      </c>
      <c r="Y852" s="17" t="str">
        <f t="shared" si="95"/>
        <v>n/a</v>
      </c>
      <c r="Z852" s="17">
        <v>27</v>
      </c>
      <c r="AA852" s="17">
        <f t="shared" si="96"/>
        <v>27</v>
      </c>
      <c r="AB852" s="31" t="s">
        <v>401</v>
      </c>
    </row>
    <row r="853" spans="2:28" x14ac:dyDescent="0.3">
      <c r="B853" s="74" t="s">
        <v>843</v>
      </c>
      <c r="C853" s="20" t="str">
        <f t="shared" si="97"/>
        <v>Freight Wagon (T) FKAA Enterprise</v>
      </c>
      <c r="D853" s="21" t="s">
        <v>4</v>
      </c>
      <c r="E853" s="21" t="s">
        <v>402</v>
      </c>
      <c r="F853" s="22" t="s">
        <v>485</v>
      </c>
      <c r="G853" s="21" t="s">
        <v>338</v>
      </c>
      <c r="H853" s="23"/>
      <c r="I853" s="24"/>
      <c r="J853" s="25" t="s">
        <v>31</v>
      </c>
      <c r="K853" s="26">
        <v>5</v>
      </c>
      <c r="L853" s="27" t="s">
        <v>812</v>
      </c>
      <c r="M853" s="25">
        <v>0.93799999999999994</v>
      </c>
      <c r="N853" s="43" t="s">
        <v>31</v>
      </c>
      <c r="O853" s="25">
        <f t="shared" si="91"/>
        <v>0.93799999999999994</v>
      </c>
      <c r="P853" s="25">
        <f t="shared" si="92"/>
        <v>0.93799999999999994</v>
      </c>
      <c r="Q853" s="28">
        <v>48.957532725376048</v>
      </c>
      <c r="R853" s="29">
        <v>8</v>
      </c>
      <c r="S853" s="18">
        <f t="shared" si="93"/>
        <v>6.119691590672006</v>
      </c>
      <c r="T853" s="28">
        <v>1.077</v>
      </c>
      <c r="U853" s="26" t="s">
        <v>31</v>
      </c>
      <c r="V853" s="26" t="s">
        <v>31</v>
      </c>
      <c r="W853" s="17" t="str">
        <f t="shared" si="94"/>
        <v>n/a</v>
      </c>
      <c r="X853" s="30" t="s">
        <v>31</v>
      </c>
      <c r="Y853" s="17" t="str">
        <f t="shared" si="95"/>
        <v>n/a</v>
      </c>
      <c r="Z853" s="17">
        <v>27</v>
      </c>
      <c r="AA853" s="17">
        <f t="shared" si="96"/>
        <v>27</v>
      </c>
      <c r="AB853" s="31" t="s">
        <v>403</v>
      </c>
    </row>
    <row r="854" spans="2:28" x14ac:dyDescent="0.3">
      <c r="B854" s="74" t="s">
        <v>843</v>
      </c>
      <c r="C854" s="20" t="str">
        <f t="shared" si="97"/>
        <v>Freight Wagon (L) FKAA Industrial Minerals</v>
      </c>
      <c r="D854" s="21" t="s">
        <v>4</v>
      </c>
      <c r="E854" s="21" t="s">
        <v>399</v>
      </c>
      <c r="F854" s="22" t="s">
        <v>485</v>
      </c>
      <c r="G854" s="21" t="s">
        <v>364</v>
      </c>
      <c r="H854" s="23"/>
      <c r="I854" s="24"/>
      <c r="J854" s="25" t="s">
        <v>31</v>
      </c>
      <c r="K854" s="26">
        <v>5</v>
      </c>
      <c r="L854" s="27" t="s">
        <v>812</v>
      </c>
      <c r="M854" s="25">
        <v>0.93799999999999994</v>
      </c>
      <c r="N854" s="43" t="s">
        <v>31</v>
      </c>
      <c r="O854" s="25">
        <f t="shared" si="91"/>
        <v>0.93799999999999994</v>
      </c>
      <c r="P854" s="25">
        <f t="shared" si="92"/>
        <v>0.93799999999999994</v>
      </c>
      <c r="Q854" s="28">
        <v>80.776353276353262</v>
      </c>
      <c r="R854" s="29">
        <v>8</v>
      </c>
      <c r="S854" s="18">
        <f t="shared" si="93"/>
        <v>10.097044159544158</v>
      </c>
      <c r="T854" s="28">
        <v>1.077</v>
      </c>
      <c r="U854" s="26" t="s">
        <v>31</v>
      </c>
      <c r="V854" s="26" t="s">
        <v>31</v>
      </c>
      <c r="W854" s="17" t="str">
        <f t="shared" si="94"/>
        <v>n/a</v>
      </c>
      <c r="X854" s="30" t="s">
        <v>31</v>
      </c>
      <c r="Y854" s="17" t="str">
        <f t="shared" si="95"/>
        <v>n/a</v>
      </c>
      <c r="Z854" s="17">
        <v>18</v>
      </c>
      <c r="AA854" s="17">
        <f t="shared" si="96"/>
        <v>18</v>
      </c>
      <c r="AB854" s="31" t="s">
        <v>401</v>
      </c>
    </row>
    <row r="855" spans="2:28" x14ac:dyDescent="0.3">
      <c r="B855" s="74" t="s">
        <v>843</v>
      </c>
      <c r="C855" s="20" t="str">
        <f t="shared" si="97"/>
        <v>Freight Wagon (T) FKAA Industrial Minerals</v>
      </c>
      <c r="D855" s="21" t="s">
        <v>4</v>
      </c>
      <c r="E855" s="21" t="s">
        <v>402</v>
      </c>
      <c r="F855" s="22" t="s">
        <v>485</v>
      </c>
      <c r="G855" s="21" t="s">
        <v>364</v>
      </c>
      <c r="H855" s="23"/>
      <c r="I855" s="24"/>
      <c r="J855" s="25" t="s">
        <v>31</v>
      </c>
      <c r="K855" s="26">
        <v>5</v>
      </c>
      <c r="L855" s="27" t="s">
        <v>812</v>
      </c>
      <c r="M855" s="25">
        <v>0.93799999999999994</v>
      </c>
      <c r="N855" s="43" t="s">
        <v>31</v>
      </c>
      <c r="O855" s="25">
        <f t="shared" si="91"/>
        <v>0.93799999999999994</v>
      </c>
      <c r="P855" s="25">
        <f t="shared" si="92"/>
        <v>0.93799999999999994</v>
      </c>
      <c r="Q855" s="28">
        <v>49</v>
      </c>
      <c r="R855" s="29">
        <v>8</v>
      </c>
      <c r="S855" s="18">
        <f t="shared" si="93"/>
        <v>6.125</v>
      </c>
      <c r="T855" s="28">
        <v>1.077</v>
      </c>
      <c r="U855" s="26" t="s">
        <v>31</v>
      </c>
      <c r="V855" s="26" t="s">
        <v>31</v>
      </c>
      <c r="W855" s="17" t="str">
        <f t="shared" si="94"/>
        <v>n/a</v>
      </c>
      <c r="X855" s="30" t="s">
        <v>31</v>
      </c>
      <c r="Y855" s="17" t="str">
        <f t="shared" si="95"/>
        <v>n/a</v>
      </c>
      <c r="Z855" s="17">
        <v>18</v>
      </c>
      <c r="AA855" s="17">
        <f t="shared" si="96"/>
        <v>18</v>
      </c>
      <c r="AB855" s="31" t="s">
        <v>403</v>
      </c>
    </row>
    <row r="856" spans="2:28" x14ac:dyDescent="0.3">
      <c r="B856" s="74" t="s">
        <v>843</v>
      </c>
      <c r="C856" s="20" t="str">
        <f t="shared" si="97"/>
        <v>Freight Wagon (L) FKAA Other</v>
      </c>
      <c r="D856" s="21" t="s">
        <v>4</v>
      </c>
      <c r="E856" s="21" t="s">
        <v>399</v>
      </c>
      <c r="F856" s="22" t="s">
        <v>485</v>
      </c>
      <c r="G856" s="21" t="s">
        <v>333</v>
      </c>
      <c r="H856" s="23"/>
      <c r="I856" s="24"/>
      <c r="J856" s="25" t="s">
        <v>31</v>
      </c>
      <c r="K856" s="26">
        <v>5</v>
      </c>
      <c r="L856" s="27" t="s">
        <v>812</v>
      </c>
      <c r="M856" s="25">
        <v>0.93799999999999994</v>
      </c>
      <c r="N856" s="43" t="s">
        <v>31</v>
      </c>
      <c r="O856" s="25">
        <f t="shared" si="91"/>
        <v>0.93799999999999994</v>
      </c>
      <c r="P856" s="25">
        <f t="shared" si="92"/>
        <v>0.93799999999999994</v>
      </c>
      <c r="Q856" s="28">
        <v>80.449760402765989</v>
      </c>
      <c r="R856" s="29">
        <v>8</v>
      </c>
      <c r="S856" s="18">
        <f t="shared" si="93"/>
        <v>10.056220050345749</v>
      </c>
      <c r="T856" s="28">
        <v>1.077</v>
      </c>
      <c r="U856" s="26" t="s">
        <v>31</v>
      </c>
      <c r="V856" s="26" t="s">
        <v>31</v>
      </c>
      <c r="W856" s="17" t="str">
        <f t="shared" si="94"/>
        <v>n/a</v>
      </c>
      <c r="X856" s="30" t="s">
        <v>31</v>
      </c>
      <c r="Y856" s="17" t="str">
        <f t="shared" si="95"/>
        <v>n/a</v>
      </c>
      <c r="Z856" s="17">
        <v>25</v>
      </c>
      <c r="AA856" s="17">
        <f t="shared" si="96"/>
        <v>25</v>
      </c>
      <c r="AB856" s="31" t="s">
        <v>401</v>
      </c>
    </row>
    <row r="857" spans="2:28" x14ac:dyDescent="0.3">
      <c r="B857" s="74" t="s">
        <v>843</v>
      </c>
      <c r="C857" s="20" t="str">
        <f t="shared" si="97"/>
        <v>Freight Wagon (T) FKAA Other</v>
      </c>
      <c r="D857" s="21" t="s">
        <v>4</v>
      </c>
      <c r="E857" s="21" t="s">
        <v>402</v>
      </c>
      <c r="F857" s="22" t="s">
        <v>485</v>
      </c>
      <c r="G857" s="21" t="s">
        <v>333</v>
      </c>
      <c r="H857" s="23"/>
      <c r="I857" s="24"/>
      <c r="J857" s="25" t="s">
        <v>31</v>
      </c>
      <c r="K857" s="26">
        <v>5</v>
      </c>
      <c r="L857" s="27" t="s">
        <v>812</v>
      </c>
      <c r="M857" s="25">
        <v>0.93799999999999994</v>
      </c>
      <c r="N857" s="43" t="s">
        <v>31</v>
      </c>
      <c r="O857" s="25">
        <f t="shared" si="91"/>
        <v>0.93799999999999994</v>
      </c>
      <c r="P857" s="25">
        <f t="shared" si="92"/>
        <v>0.93799999999999994</v>
      </c>
      <c r="Q857" s="28">
        <v>48.983821660426614</v>
      </c>
      <c r="R857" s="29">
        <v>8</v>
      </c>
      <c r="S857" s="18">
        <f t="shared" si="93"/>
        <v>6.1229777075533267</v>
      </c>
      <c r="T857" s="28">
        <v>1.077</v>
      </c>
      <c r="U857" s="26" t="s">
        <v>31</v>
      </c>
      <c r="V857" s="26" t="s">
        <v>31</v>
      </c>
      <c r="W857" s="17" t="str">
        <f t="shared" si="94"/>
        <v>n/a</v>
      </c>
      <c r="X857" s="30" t="s">
        <v>31</v>
      </c>
      <c r="Y857" s="17" t="str">
        <f t="shared" si="95"/>
        <v>n/a</v>
      </c>
      <c r="Z857" s="17">
        <v>25</v>
      </c>
      <c r="AA857" s="17">
        <f t="shared" si="96"/>
        <v>25</v>
      </c>
      <c r="AB857" s="31" t="s">
        <v>403</v>
      </c>
    </row>
    <row r="858" spans="2:28" x14ac:dyDescent="0.3">
      <c r="B858" s="74" t="s">
        <v>843</v>
      </c>
      <c r="C858" s="20" t="str">
        <f t="shared" si="97"/>
        <v>Freight Wagon (L) FKAA Steel</v>
      </c>
      <c r="D858" s="21" t="s">
        <v>4</v>
      </c>
      <c r="E858" s="21" t="s">
        <v>399</v>
      </c>
      <c r="F858" s="21" t="s">
        <v>485</v>
      </c>
      <c r="G858" s="21" t="s">
        <v>342</v>
      </c>
      <c r="H858" s="23"/>
      <c r="I858" s="24"/>
      <c r="J858" s="25" t="s">
        <v>31</v>
      </c>
      <c r="K858" s="26">
        <v>5</v>
      </c>
      <c r="L858" s="27" t="s">
        <v>812</v>
      </c>
      <c r="M858" s="25">
        <v>0.93799999999999994</v>
      </c>
      <c r="N858" s="43" t="s">
        <v>31</v>
      </c>
      <c r="O858" s="25">
        <f t="shared" si="91"/>
        <v>0.93799999999999994</v>
      </c>
      <c r="P858" s="25">
        <f t="shared" si="92"/>
        <v>0.93799999999999994</v>
      </c>
      <c r="Q858" s="28">
        <v>79.2</v>
      </c>
      <c r="R858" s="29">
        <v>8</v>
      </c>
      <c r="S858" s="18">
        <f t="shared" si="93"/>
        <v>9.9</v>
      </c>
      <c r="T858" s="28">
        <v>1.077</v>
      </c>
      <c r="U858" s="26" t="s">
        <v>31</v>
      </c>
      <c r="V858" s="26" t="s">
        <v>31</v>
      </c>
      <c r="W858" s="17" t="str">
        <f t="shared" si="94"/>
        <v>n/a</v>
      </c>
      <c r="X858" s="30" t="s">
        <v>31</v>
      </c>
      <c r="Y858" s="17" t="str">
        <f t="shared" si="95"/>
        <v>n/a</v>
      </c>
      <c r="Z858" s="17">
        <v>25</v>
      </c>
      <c r="AA858" s="17">
        <f t="shared" si="96"/>
        <v>25</v>
      </c>
      <c r="AB858" s="31" t="s">
        <v>401</v>
      </c>
    </row>
    <row r="859" spans="2:28" x14ac:dyDescent="0.3">
      <c r="B859" s="74" t="s">
        <v>843</v>
      </c>
      <c r="C859" s="20" t="str">
        <f t="shared" si="97"/>
        <v>Freight Wagon (T) FKAA Steel</v>
      </c>
      <c r="D859" s="21" t="s">
        <v>4</v>
      </c>
      <c r="E859" s="21" t="s">
        <v>402</v>
      </c>
      <c r="F859" s="21" t="s">
        <v>485</v>
      </c>
      <c r="G859" s="21" t="s">
        <v>342</v>
      </c>
      <c r="H859" s="23"/>
      <c r="I859" s="24"/>
      <c r="J859" s="25" t="s">
        <v>31</v>
      </c>
      <c r="K859" s="26">
        <v>5</v>
      </c>
      <c r="L859" s="27" t="s">
        <v>812</v>
      </c>
      <c r="M859" s="25">
        <v>0.93799999999999994</v>
      </c>
      <c r="N859" s="43" t="s">
        <v>31</v>
      </c>
      <c r="O859" s="25">
        <f t="shared" si="91"/>
        <v>0.93799999999999994</v>
      </c>
      <c r="P859" s="25">
        <f t="shared" si="92"/>
        <v>0.93799999999999994</v>
      </c>
      <c r="Q859" s="28">
        <v>48.94</v>
      </c>
      <c r="R859" s="29">
        <v>8</v>
      </c>
      <c r="S859" s="18">
        <f t="shared" si="93"/>
        <v>6.1174999999999997</v>
      </c>
      <c r="T859" s="28">
        <v>1.077</v>
      </c>
      <c r="U859" s="26" t="s">
        <v>31</v>
      </c>
      <c r="V859" s="26" t="s">
        <v>31</v>
      </c>
      <c r="W859" s="17" t="str">
        <f t="shared" si="94"/>
        <v>n/a</v>
      </c>
      <c r="X859" s="30" t="s">
        <v>31</v>
      </c>
      <c r="Y859" s="17" t="str">
        <f t="shared" si="95"/>
        <v>n/a</v>
      </c>
      <c r="Z859" s="17">
        <v>25</v>
      </c>
      <c r="AA859" s="17">
        <f t="shared" si="96"/>
        <v>25</v>
      </c>
      <c r="AB859" s="31" t="s">
        <v>403</v>
      </c>
    </row>
    <row r="860" spans="2:28" x14ac:dyDescent="0.3">
      <c r="B860" s="74" t="s">
        <v>843</v>
      </c>
      <c r="C860" s="20" t="str">
        <f t="shared" si="97"/>
        <v>Freight Wagon (L) FLAB Domestic Intermodal</v>
      </c>
      <c r="D860" s="21" t="s">
        <v>4</v>
      </c>
      <c r="E860" s="21" t="s">
        <v>399</v>
      </c>
      <c r="F860" s="22" t="s">
        <v>486</v>
      </c>
      <c r="G860" s="21" t="s">
        <v>332</v>
      </c>
      <c r="H860" s="23"/>
      <c r="I860" s="24"/>
      <c r="J860" s="25" t="s">
        <v>31</v>
      </c>
      <c r="K860" s="26">
        <v>5</v>
      </c>
      <c r="L860" s="27" t="s">
        <v>812</v>
      </c>
      <c r="M860" s="25">
        <v>0.93799999999999994</v>
      </c>
      <c r="N860" s="43" t="s">
        <v>31</v>
      </c>
      <c r="O860" s="25">
        <f t="shared" si="91"/>
        <v>0.93799999999999994</v>
      </c>
      <c r="P860" s="25">
        <f t="shared" si="92"/>
        <v>0.93799999999999994</v>
      </c>
      <c r="Q860" s="28">
        <v>33.453937422956024</v>
      </c>
      <c r="R860" s="29">
        <v>4</v>
      </c>
      <c r="S860" s="18">
        <f t="shared" si="93"/>
        <v>8.3634843557390059</v>
      </c>
      <c r="T860" s="28">
        <v>0.72</v>
      </c>
      <c r="U860" s="26" t="s">
        <v>31</v>
      </c>
      <c r="V860" s="26" t="s">
        <v>31</v>
      </c>
      <c r="W860" s="17" t="str">
        <f t="shared" si="94"/>
        <v>n/a</v>
      </c>
      <c r="X860" s="30" t="s">
        <v>31</v>
      </c>
      <c r="Y860" s="17" t="str">
        <f t="shared" si="95"/>
        <v>n/a</v>
      </c>
      <c r="Z860" s="17">
        <v>33</v>
      </c>
      <c r="AA860" s="17">
        <f t="shared" si="96"/>
        <v>33</v>
      </c>
      <c r="AB860" s="31" t="s">
        <v>401</v>
      </c>
    </row>
    <row r="861" spans="2:28" x14ac:dyDescent="0.3">
      <c r="B861" s="74" t="s">
        <v>843</v>
      </c>
      <c r="C861" s="20" t="str">
        <f t="shared" si="97"/>
        <v>Freight Wagon (T) FLAB Domestic Intermodal</v>
      </c>
      <c r="D861" s="21" t="s">
        <v>4</v>
      </c>
      <c r="E861" s="21" t="s">
        <v>402</v>
      </c>
      <c r="F861" s="22" t="s">
        <v>486</v>
      </c>
      <c r="G861" s="21" t="s">
        <v>332</v>
      </c>
      <c r="H861" s="23"/>
      <c r="I861" s="24"/>
      <c r="J861" s="25" t="s">
        <v>31</v>
      </c>
      <c r="K861" s="26">
        <v>5</v>
      </c>
      <c r="L861" s="27" t="s">
        <v>812</v>
      </c>
      <c r="M861" s="25">
        <v>0.93799999999999994</v>
      </c>
      <c r="N861" s="43" t="s">
        <v>31</v>
      </c>
      <c r="O861" s="25">
        <f t="shared" si="91"/>
        <v>0.93799999999999994</v>
      </c>
      <c r="P861" s="25">
        <f t="shared" si="92"/>
        <v>0.93799999999999994</v>
      </c>
      <c r="Q861" s="28">
        <v>16.999968756771466</v>
      </c>
      <c r="R861" s="29">
        <v>4</v>
      </c>
      <c r="S861" s="18">
        <f t="shared" si="93"/>
        <v>4.2499921891928665</v>
      </c>
      <c r="T861" s="28">
        <v>0.72</v>
      </c>
      <c r="U861" s="26" t="s">
        <v>31</v>
      </c>
      <c r="V861" s="26" t="s">
        <v>31</v>
      </c>
      <c r="W861" s="17" t="str">
        <f t="shared" si="94"/>
        <v>n/a</v>
      </c>
      <c r="X861" s="30" t="s">
        <v>31</v>
      </c>
      <c r="Y861" s="17" t="str">
        <f t="shared" si="95"/>
        <v>n/a</v>
      </c>
      <c r="Z861" s="17">
        <v>33</v>
      </c>
      <c r="AA861" s="17">
        <f t="shared" si="96"/>
        <v>33</v>
      </c>
      <c r="AB861" s="31" t="s">
        <v>403</v>
      </c>
    </row>
    <row r="862" spans="2:28" x14ac:dyDescent="0.3">
      <c r="B862" s="74" t="s">
        <v>843</v>
      </c>
      <c r="C862" s="20" t="str">
        <f t="shared" si="97"/>
        <v>Freight Wagon (L) FLAI Domestic Intermodal</v>
      </c>
      <c r="D862" s="21" t="s">
        <v>4</v>
      </c>
      <c r="E862" s="21" t="s">
        <v>399</v>
      </c>
      <c r="F862" s="22" t="s">
        <v>487</v>
      </c>
      <c r="G862" s="21" t="s">
        <v>332</v>
      </c>
      <c r="H862" s="23"/>
      <c r="I862" s="24"/>
      <c r="J862" s="25" t="s">
        <v>31</v>
      </c>
      <c r="K862" s="26">
        <v>6</v>
      </c>
      <c r="L862" s="27" t="s">
        <v>814</v>
      </c>
      <c r="M862" s="25">
        <v>0.89800000000000002</v>
      </c>
      <c r="N862" s="43" t="s">
        <v>31</v>
      </c>
      <c r="O862" s="25">
        <f t="shared" si="91"/>
        <v>0.89800000000000002</v>
      </c>
      <c r="P862" s="25">
        <f t="shared" si="92"/>
        <v>0.89800000000000002</v>
      </c>
      <c r="Q862" s="28">
        <v>33.28732046910519</v>
      </c>
      <c r="R862" s="29">
        <v>4</v>
      </c>
      <c r="S862" s="18">
        <f t="shared" si="93"/>
        <v>8.3218301172762974</v>
      </c>
      <c r="T862" s="28">
        <v>0.85</v>
      </c>
      <c r="U862" s="26" t="s">
        <v>31</v>
      </c>
      <c r="V862" s="26" t="s">
        <v>31</v>
      </c>
      <c r="W862" s="17" t="str">
        <f t="shared" si="94"/>
        <v>n/a</v>
      </c>
      <c r="X862" s="30" t="s">
        <v>31</v>
      </c>
      <c r="Y862" s="17" t="str">
        <f t="shared" si="95"/>
        <v>n/a</v>
      </c>
      <c r="Z862" s="17">
        <v>33</v>
      </c>
      <c r="AA862" s="17">
        <f t="shared" si="96"/>
        <v>33</v>
      </c>
      <c r="AB862" s="31" t="s">
        <v>401</v>
      </c>
    </row>
    <row r="863" spans="2:28" x14ac:dyDescent="0.3">
      <c r="B863" s="74" t="s">
        <v>843</v>
      </c>
      <c r="C863" s="20" t="str">
        <f t="shared" si="97"/>
        <v>Freight Wagon (T) FLAI Domestic Intermodal</v>
      </c>
      <c r="D863" s="21" t="s">
        <v>4</v>
      </c>
      <c r="E863" s="21" t="s">
        <v>402</v>
      </c>
      <c r="F863" s="22" t="s">
        <v>487</v>
      </c>
      <c r="G863" s="21" t="s">
        <v>332</v>
      </c>
      <c r="H863" s="23"/>
      <c r="I863" s="24"/>
      <c r="J863" s="25" t="s">
        <v>31</v>
      </c>
      <c r="K863" s="26">
        <v>6</v>
      </c>
      <c r="L863" s="27" t="s">
        <v>814</v>
      </c>
      <c r="M863" s="25">
        <v>0.89800000000000002</v>
      </c>
      <c r="N863" s="43" t="s">
        <v>31</v>
      </c>
      <c r="O863" s="25">
        <f t="shared" si="91"/>
        <v>0.89800000000000002</v>
      </c>
      <c r="P863" s="25">
        <f t="shared" si="92"/>
        <v>0.89800000000000002</v>
      </c>
      <c r="Q863" s="28">
        <v>17</v>
      </c>
      <c r="R863" s="29">
        <v>4</v>
      </c>
      <c r="S863" s="18">
        <f t="shared" si="93"/>
        <v>4.25</v>
      </c>
      <c r="T863" s="28">
        <v>0.85</v>
      </c>
      <c r="U863" s="26" t="s">
        <v>31</v>
      </c>
      <c r="V863" s="26" t="s">
        <v>31</v>
      </c>
      <c r="W863" s="17" t="str">
        <f t="shared" si="94"/>
        <v>n/a</v>
      </c>
      <c r="X863" s="30" t="s">
        <v>31</v>
      </c>
      <c r="Y863" s="17" t="str">
        <f t="shared" si="95"/>
        <v>n/a</v>
      </c>
      <c r="Z863" s="17">
        <v>33</v>
      </c>
      <c r="AA863" s="17">
        <f t="shared" si="96"/>
        <v>33</v>
      </c>
      <c r="AB863" s="31" t="s">
        <v>403</v>
      </c>
    </row>
    <row r="864" spans="2:28" x14ac:dyDescent="0.3">
      <c r="B864" s="74" t="s">
        <v>843</v>
      </c>
      <c r="C864" s="20" t="str">
        <f t="shared" si="97"/>
        <v>Freight Wagon (L) FLAJ Domestic Intermodal</v>
      </c>
      <c r="D864" s="21" t="s">
        <v>4</v>
      </c>
      <c r="E864" s="21" t="s">
        <v>399</v>
      </c>
      <c r="F864" s="22" t="s">
        <v>488</v>
      </c>
      <c r="G864" s="21" t="s">
        <v>332</v>
      </c>
      <c r="H864" s="23"/>
      <c r="I864" s="24"/>
      <c r="J864" s="25" t="s">
        <v>31</v>
      </c>
      <c r="K864" s="26">
        <v>6</v>
      </c>
      <c r="L864" s="27" t="s">
        <v>814</v>
      </c>
      <c r="M864" s="25">
        <v>0.89800000000000002</v>
      </c>
      <c r="N864" s="43" t="s">
        <v>31</v>
      </c>
      <c r="O864" s="25">
        <f t="shared" si="91"/>
        <v>0.89800000000000002</v>
      </c>
      <c r="P864" s="25">
        <f t="shared" si="92"/>
        <v>0.89800000000000002</v>
      </c>
      <c r="Q864" s="28">
        <v>33.251565248887509</v>
      </c>
      <c r="R864" s="29">
        <v>4</v>
      </c>
      <c r="S864" s="18">
        <f t="shared" si="93"/>
        <v>8.3128913122218773</v>
      </c>
      <c r="T864" s="28">
        <v>0.85</v>
      </c>
      <c r="U864" s="26" t="s">
        <v>31</v>
      </c>
      <c r="V864" s="26" t="s">
        <v>31</v>
      </c>
      <c r="W864" s="17" t="str">
        <f t="shared" si="94"/>
        <v>n/a</v>
      </c>
      <c r="X864" s="30" t="s">
        <v>31</v>
      </c>
      <c r="Y864" s="17" t="str">
        <f t="shared" si="95"/>
        <v>n/a</v>
      </c>
      <c r="Z864" s="17">
        <v>33</v>
      </c>
      <c r="AA864" s="17">
        <f t="shared" si="96"/>
        <v>33</v>
      </c>
      <c r="AB864" s="31" t="s">
        <v>401</v>
      </c>
    </row>
    <row r="865" spans="2:28" x14ac:dyDescent="0.3">
      <c r="B865" s="74" t="s">
        <v>843</v>
      </c>
      <c r="C865" s="20" t="str">
        <f t="shared" si="97"/>
        <v>Freight Wagon (T) FLAJ Domestic Intermodal</v>
      </c>
      <c r="D865" s="21" t="s">
        <v>4</v>
      </c>
      <c r="E865" s="21" t="s">
        <v>402</v>
      </c>
      <c r="F865" s="22" t="s">
        <v>488</v>
      </c>
      <c r="G865" s="21" t="s">
        <v>332</v>
      </c>
      <c r="H865" s="23"/>
      <c r="I865" s="24"/>
      <c r="J865" s="25" t="s">
        <v>31</v>
      </c>
      <c r="K865" s="26">
        <v>6</v>
      </c>
      <c r="L865" s="27" t="s">
        <v>814</v>
      </c>
      <c r="M865" s="25">
        <v>0.89800000000000002</v>
      </c>
      <c r="N865" s="43" t="s">
        <v>31</v>
      </c>
      <c r="O865" s="25">
        <f t="shared" si="91"/>
        <v>0.89800000000000002</v>
      </c>
      <c r="P865" s="25">
        <f t="shared" si="92"/>
        <v>0.89800000000000002</v>
      </c>
      <c r="Q865" s="28">
        <v>17</v>
      </c>
      <c r="R865" s="29">
        <v>4</v>
      </c>
      <c r="S865" s="18">
        <f t="shared" si="93"/>
        <v>4.25</v>
      </c>
      <c r="T865" s="28">
        <v>0.85</v>
      </c>
      <c r="U865" s="26" t="s">
        <v>31</v>
      </c>
      <c r="V865" s="26" t="s">
        <v>31</v>
      </c>
      <c r="W865" s="17" t="str">
        <f t="shared" si="94"/>
        <v>n/a</v>
      </c>
      <c r="X865" s="30" t="s">
        <v>31</v>
      </c>
      <c r="Y865" s="17" t="str">
        <f t="shared" si="95"/>
        <v>n/a</v>
      </c>
      <c r="Z865" s="17">
        <v>33</v>
      </c>
      <c r="AA865" s="17">
        <f t="shared" si="96"/>
        <v>33</v>
      </c>
      <c r="AB865" s="31" t="s">
        <v>403</v>
      </c>
    </row>
    <row r="866" spans="2:28" x14ac:dyDescent="0.3">
      <c r="B866" s="74" t="s">
        <v>843</v>
      </c>
      <c r="C866" s="20" t="str">
        <f t="shared" si="97"/>
        <v>Freight Wagon (L) FLAO Domestic Intermodal</v>
      </c>
      <c r="D866" s="21" t="s">
        <v>4</v>
      </c>
      <c r="E866" s="21" t="s">
        <v>399</v>
      </c>
      <c r="F866" s="22" t="s">
        <v>489</v>
      </c>
      <c r="G866" s="21" t="s">
        <v>332</v>
      </c>
      <c r="H866" s="23"/>
      <c r="I866" s="24"/>
      <c r="J866" s="25" t="s">
        <v>31</v>
      </c>
      <c r="K866" s="26">
        <v>6</v>
      </c>
      <c r="L866" s="27" t="s">
        <v>814</v>
      </c>
      <c r="M866" s="25">
        <v>0.89800000000000002</v>
      </c>
      <c r="N866" s="43" t="s">
        <v>31</v>
      </c>
      <c r="O866" s="25">
        <f t="shared" si="91"/>
        <v>0.89800000000000002</v>
      </c>
      <c r="P866" s="25">
        <f t="shared" si="92"/>
        <v>0.89800000000000002</v>
      </c>
      <c r="Q866" s="28">
        <v>33.425028720307985</v>
      </c>
      <c r="R866" s="29">
        <v>4</v>
      </c>
      <c r="S866" s="18">
        <f t="shared" si="93"/>
        <v>8.3562571800769962</v>
      </c>
      <c r="T866" s="28">
        <v>0.85</v>
      </c>
      <c r="U866" s="26" t="s">
        <v>31</v>
      </c>
      <c r="V866" s="26" t="s">
        <v>31</v>
      </c>
      <c r="W866" s="17" t="str">
        <f t="shared" si="94"/>
        <v>n/a</v>
      </c>
      <c r="X866" s="30" t="s">
        <v>31</v>
      </c>
      <c r="Y866" s="17" t="str">
        <f t="shared" si="95"/>
        <v>n/a</v>
      </c>
      <c r="Z866" s="17">
        <v>33</v>
      </c>
      <c r="AA866" s="17">
        <f t="shared" si="96"/>
        <v>33</v>
      </c>
      <c r="AB866" s="31" t="s">
        <v>401</v>
      </c>
    </row>
    <row r="867" spans="2:28" x14ac:dyDescent="0.3">
      <c r="B867" s="74" t="s">
        <v>843</v>
      </c>
      <c r="C867" s="20" t="str">
        <f t="shared" si="97"/>
        <v>Freight Wagon (T) FLAO Domestic Intermodal</v>
      </c>
      <c r="D867" s="21" t="s">
        <v>4</v>
      </c>
      <c r="E867" s="21" t="s">
        <v>402</v>
      </c>
      <c r="F867" s="22" t="s">
        <v>489</v>
      </c>
      <c r="G867" s="21" t="s">
        <v>332</v>
      </c>
      <c r="H867" s="23"/>
      <c r="I867" s="24"/>
      <c r="J867" s="25" t="s">
        <v>31</v>
      </c>
      <c r="K867" s="26">
        <v>6</v>
      </c>
      <c r="L867" s="27" t="s">
        <v>814</v>
      </c>
      <c r="M867" s="25">
        <v>0.89800000000000002</v>
      </c>
      <c r="N867" s="43" t="s">
        <v>31</v>
      </c>
      <c r="O867" s="25">
        <f t="shared" ref="O867:O930" si="98">IF(N867="n/a",M867,N867)</f>
        <v>0.89800000000000002</v>
      </c>
      <c r="P867" s="25">
        <f t="shared" ref="P867:P930" si="99">IF($D867="Passenger",J867,O867)</f>
        <v>0.89800000000000002</v>
      </c>
      <c r="Q867" s="28">
        <v>17</v>
      </c>
      <c r="R867" s="29">
        <v>4</v>
      </c>
      <c r="S867" s="18">
        <f t="shared" ref="S867:S930" si="100">Q867/R867</f>
        <v>4.25</v>
      </c>
      <c r="T867" s="28">
        <v>0.85</v>
      </c>
      <c r="U867" s="26" t="s">
        <v>31</v>
      </c>
      <c r="V867" s="26" t="s">
        <v>31</v>
      </c>
      <c r="W867" s="17" t="str">
        <f t="shared" ref="W867:W930" si="101">IF($D867="Passenger",0.021*(MIN(U867,V867)^1.71),"n/a")</f>
        <v>n/a</v>
      </c>
      <c r="X867" s="30" t="s">
        <v>31</v>
      </c>
      <c r="Y867" s="17" t="str">
        <f t="shared" ref="Y867:Y930" si="102">IF($D867="Passenger",IF(X867=0,W867,X867),"n/a")</f>
        <v>n/a</v>
      </c>
      <c r="Z867" s="17">
        <v>33</v>
      </c>
      <c r="AA867" s="17">
        <f t="shared" si="96"/>
        <v>33</v>
      </c>
      <c r="AB867" s="31" t="s">
        <v>403</v>
      </c>
    </row>
    <row r="868" spans="2:28" x14ac:dyDescent="0.3">
      <c r="B868" s="74" t="s">
        <v>843</v>
      </c>
      <c r="C868" s="20" t="str">
        <f t="shared" si="97"/>
        <v>Freight Wagon (L) FLAP Domestic Intermodal</v>
      </c>
      <c r="D868" s="21" t="s">
        <v>4</v>
      </c>
      <c r="E868" s="21" t="s">
        <v>399</v>
      </c>
      <c r="F868" s="22" t="s">
        <v>490</v>
      </c>
      <c r="G868" s="21" t="s">
        <v>332</v>
      </c>
      <c r="H868" s="23"/>
      <c r="I868" s="24"/>
      <c r="J868" s="25" t="s">
        <v>31</v>
      </c>
      <c r="K868" s="26">
        <v>6</v>
      </c>
      <c r="L868" s="27" t="s">
        <v>814</v>
      </c>
      <c r="M868" s="25">
        <v>0.89800000000000002</v>
      </c>
      <c r="N868" s="43" t="s">
        <v>31</v>
      </c>
      <c r="O868" s="25">
        <f t="shared" si="98"/>
        <v>0.89800000000000002</v>
      </c>
      <c r="P868" s="25">
        <f t="shared" si="99"/>
        <v>0.89800000000000002</v>
      </c>
      <c r="Q868" s="28">
        <v>33.623953608915386</v>
      </c>
      <c r="R868" s="29">
        <v>4</v>
      </c>
      <c r="S868" s="18">
        <f t="shared" si="100"/>
        <v>8.4059884022288465</v>
      </c>
      <c r="T868" s="28">
        <v>0.85</v>
      </c>
      <c r="U868" s="26" t="s">
        <v>31</v>
      </c>
      <c r="V868" s="26" t="s">
        <v>31</v>
      </c>
      <c r="W868" s="17" t="str">
        <f t="shared" si="101"/>
        <v>n/a</v>
      </c>
      <c r="X868" s="30" t="s">
        <v>31</v>
      </c>
      <c r="Y868" s="17" t="str">
        <f t="shared" si="102"/>
        <v>n/a</v>
      </c>
      <c r="Z868" s="17">
        <v>33</v>
      </c>
      <c r="AA868" s="17">
        <f t="shared" si="96"/>
        <v>33</v>
      </c>
      <c r="AB868" s="31" t="s">
        <v>401</v>
      </c>
    </row>
    <row r="869" spans="2:28" x14ac:dyDescent="0.3">
      <c r="B869" s="74" t="s">
        <v>843</v>
      </c>
      <c r="C869" s="20" t="str">
        <f t="shared" si="97"/>
        <v>Freight Wagon (T) FLAP Domestic Intermodal</v>
      </c>
      <c r="D869" s="21" t="s">
        <v>4</v>
      </c>
      <c r="E869" s="21" t="s">
        <v>402</v>
      </c>
      <c r="F869" s="22" t="s">
        <v>490</v>
      </c>
      <c r="G869" s="21" t="s">
        <v>332</v>
      </c>
      <c r="H869" s="23"/>
      <c r="I869" s="24"/>
      <c r="J869" s="25" t="s">
        <v>31</v>
      </c>
      <c r="K869" s="26">
        <v>6</v>
      </c>
      <c r="L869" s="27" t="s">
        <v>814</v>
      </c>
      <c r="M869" s="25">
        <v>0.89800000000000002</v>
      </c>
      <c r="N869" s="43" t="s">
        <v>31</v>
      </c>
      <c r="O869" s="25">
        <f t="shared" si="98"/>
        <v>0.89800000000000002</v>
      </c>
      <c r="P869" s="25">
        <f t="shared" si="99"/>
        <v>0.89800000000000002</v>
      </c>
      <c r="Q869" s="28">
        <v>17</v>
      </c>
      <c r="R869" s="29">
        <v>4</v>
      </c>
      <c r="S869" s="18">
        <f t="shared" si="100"/>
        <v>4.25</v>
      </c>
      <c r="T869" s="28">
        <v>0.85</v>
      </c>
      <c r="U869" s="26" t="s">
        <v>31</v>
      </c>
      <c r="V869" s="26" t="s">
        <v>31</v>
      </c>
      <c r="W869" s="17" t="str">
        <f t="shared" si="101"/>
        <v>n/a</v>
      </c>
      <c r="X869" s="30" t="s">
        <v>31</v>
      </c>
      <c r="Y869" s="17" t="str">
        <f t="shared" si="102"/>
        <v>n/a</v>
      </c>
      <c r="Z869" s="17">
        <v>33</v>
      </c>
      <c r="AA869" s="17">
        <f t="shared" si="96"/>
        <v>33</v>
      </c>
      <c r="AB869" s="31" t="s">
        <v>403</v>
      </c>
    </row>
    <row r="870" spans="2:28" x14ac:dyDescent="0.3">
      <c r="B870" s="74" t="s">
        <v>843</v>
      </c>
      <c r="C870" s="20" t="str">
        <f t="shared" si="97"/>
        <v>Freight Wagon (L) FNAC Other</v>
      </c>
      <c r="D870" s="21" t="s">
        <v>4</v>
      </c>
      <c r="E870" s="21" t="s">
        <v>399</v>
      </c>
      <c r="F870" s="22" t="s">
        <v>491</v>
      </c>
      <c r="G870" s="21" t="s">
        <v>333</v>
      </c>
      <c r="H870" s="23"/>
      <c r="I870" s="24"/>
      <c r="J870" s="25" t="s">
        <v>31</v>
      </c>
      <c r="K870" s="26">
        <v>5</v>
      </c>
      <c r="L870" s="27" t="s">
        <v>812</v>
      </c>
      <c r="M870" s="25">
        <v>0.93799999999999994</v>
      </c>
      <c r="N870" s="43" t="s">
        <v>31</v>
      </c>
      <c r="O870" s="25">
        <f t="shared" si="98"/>
        <v>0.93799999999999994</v>
      </c>
      <c r="P870" s="25">
        <f t="shared" si="99"/>
        <v>0.93799999999999994</v>
      </c>
      <c r="Q870" s="28">
        <v>77.761000133087776</v>
      </c>
      <c r="R870" s="29">
        <v>4</v>
      </c>
      <c r="S870" s="18">
        <f t="shared" si="100"/>
        <v>19.440250033271944</v>
      </c>
      <c r="T870" s="28">
        <v>1.764</v>
      </c>
      <c r="U870" s="26" t="s">
        <v>31</v>
      </c>
      <c r="V870" s="26" t="s">
        <v>31</v>
      </c>
      <c r="W870" s="17" t="str">
        <f t="shared" si="101"/>
        <v>n/a</v>
      </c>
      <c r="X870" s="30" t="s">
        <v>31</v>
      </c>
      <c r="Y870" s="17" t="str">
        <f t="shared" si="102"/>
        <v>n/a</v>
      </c>
      <c r="Z870" s="17">
        <v>25</v>
      </c>
      <c r="AA870" s="17">
        <f t="shared" si="96"/>
        <v>25</v>
      </c>
      <c r="AB870" s="31" t="s">
        <v>401</v>
      </c>
    </row>
    <row r="871" spans="2:28" x14ac:dyDescent="0.3">
      <c r="B871" s="74" t="s">
        <v>843</v>
      </c>
      <c r="C871" s="20" t="str">
        <f t="shared" si="97"/>
        <v>Freight Wagon (T) FNAC Other</v>
      </c>
      <c r="D871" s="21" t="s">
        <v>4</v>
      </c>
      <c r="E871" s="21" t="s">
        <v>402</v>
      </c>
      <c r="F871" s="22" t="s">
        <v>491</v>
      </c>
      <c r="G871" s="21" t="s">
        <v>333</v>
      </c>
      <c r="H871" s="23"/>
      <c r="I871" s="24"/>
      <c r="J871" s="25" t="s">
        <v>31</v>
      </c>
      <c r="K871" s="26">
        <v>5</v>
      </c>
      <c r="L871" s="27" t="s">
        <v>812</v>
      </c>
      <c r="M871" s="25">
        <v>0.93799999999999994</v>
      </c>
      <c r="N871" s="43" t="s">
        <v>31</v>
      </c>
      <c r="O871" s="25">
        <f t="shared" si="98"/>
        <v>0.93799999999999994</v>
      </c>
      <c r="P871" s="25">
        <f t="shared" si="99"/>
        <v>0.93799999999999994</v>
      </c>
      <c r="Q871" s="28">
        <v>25</v>
      </c>
      <c r="R871" s="29">
        <v>4</v>
      </c>
      <c r="S871" s="18">
        <f t="shared" si="100"/>
        <v>6.25</v>
      </c>
      <c r="T871" s="28">
        <v>1.764</v>
      </c>
      <c r="U871" s="26" t="s">
        <v>31</v>
      </c>
      <c r="V871" s="26" t="s">
        <v>31</v>
      </c>
      <c r="W871" s="17" t="str">
        <f t="shared" si="101"/>
        <v>n/a</v>
      </c>
      <c r="X871" s="30" t="s">
        <v>31</v>
      </c>
      <c r="Y871" s="17" t="str">
        <f t="shared" si="102"/>
        <v>n/a</v>
      </c>
      <c r="Z871" s="17">
        <v>25</v>
      </c>
      <c r="AA871" s="17">
        <f t="shared" si="96"/>
        <v>25</v>
      </c>
      <c r="AB871" s="31" t="s">
        <v>403</v>
      </c>
    </row>
    <row r="872" spans="2:28" x14ac:dyDescent="0.3">
      <c r="B872" s="74" t="s">
        <v>843</v>
      </c>
      <c r="C872" s="20" t="str">
        <f t="shared" si="97"/>
        <v>Freight Wagon (L) FNAD Other</v>
      </c>
      <c r="D872" s="21" t="s">
        <v>4</v>
      </c>
      <c r="E872" s="21" t="s">
        <v>399</v>
      </c>
      <c r="F872" s="22" t="s">
        <v>492</v>
      </c>
      <c r="G872" s="21" t="s">
        <v>333</v>
      </c>
      <c r="H872" s="23"/>
      <c r="I872" s="24"/>
      <c r="J872" s="25" t="s">
        <v>31</v>
      </c>
      <c r="K872" s="26" t="s">
        <v>31</v>
      </c>
      <c r="L872" s="27" t="s">
        <v>31</v>
      </c>
      <c r="M872" s="25" t="s">
        <v>31</v>
      </c>
      <c r="N872" s="43">
        <v>0.86321999999999999</v>
      </c>
      <c r="O872" s="25">
        <f t="shared" si="98"/>
        <v>0.86321999999999999</v>
      </c>
      <c r="P872" s="25">
        <f t="shared" si="99"/>
        <v>0.86321999999999999</v>
      </c>
      <c r="Q872" s="28">
        <v>75.599999999999994</v>
      </c>
      <c r="R872" s="29">
        <v>4</v>
      </c>
      <c r="S872" s="18">
        <f t="shared" si="100"/>
        <v>18.899999999999999</v>
      </c>
      <c r="T872" s="28">
        <v>1.4730000000000001</v>
      </c>
      <c r="U872" s="26" t="s">
        <v>31</v>
      </c>
      <c r="V872" s="26" t="s">
        <v>31</v>
      </c>
      <c r="W872" s="17" t="str">
        <f t="shared" si="101"/>
        <v>n/a</v>
      </c>
      <c r="X872" s="30" t="s">
        <v>31</v>
      </c>
      <c r="Y872" s="17" t="str">
        <f t="shared" si="102"/>
        <v>n/a</v>
      </c>
      <c r="Z872" s="17">
        <v>25</v>
      </c>
      <c r="AA872" s="17">
        <f t="shared" si="96"/>
        <v>25</v>
      </c>
      <c r="AB872" s="31" t="s">
        <v>467</v>
      </c>
    </row>
    <row r="873" spans="2:28" x14ac:dyDescent="0.3">
      <c r="B873" s="74" t="s">
        <v>843</v>
      </c>
      <c r="C873" s="20" t="str">
        <f t="shared" si="97"/>
        <v>Freight Wagon (T) FNAD Other</v>
      </c>
      <c r="D873" s="21" t="s">
        <v>4</v>
      </c>
      <c r="E873" s="21" t="s">
        <v>402</v>
      </c>
      <c r="F873" s="22" t="s">
        <v>492</v>
      </c>
      <c r="G873" s="21" t="s">
        <v>333</v>
      </c>
      <c r="H873" s="23"/>
      <c r="I873" s="24"/>
      <c r="J873" s="25" t="s">
        <v>31</v>
      </c>
      <c r="K873" s="26" t="s">
        <v>31</v>
      </c>
      <c r="L873" s="27" t="s">
        <v>31</v>
      </c>
      <c r="M873" s="25" t="s">
        <v>31</v>
      </c>
      <c r="N873" s="43">
        <v>0.85587000000000002</v>
      </c>
      <c r="O873" s="25">
        <f t="shared" si="98"/>
        <v>0.85587000000000002</v>
      </c>
      <c r="P873" s="25">
        <f t="shared" si="99"/>
        <v>0.85587000000000002</v>
      </c>
      <c r="Q873" s="28">
        <v>22.3</v>
      </c>
      <c r="R873" s="29">
        <v>4</v>
      </c>
      <c r="S873" s="18">
        <f t="shared" si="100"/>
        <v>5.5750000000000002</v>
      </c>
      <c r="T873" s="28">
        <v>1.4730000000000001</v>
      </c>
      <c r="U873" s="26" t="s">
        <v>31</v>
      </c>
      <c r="V873" s="26" t="s">
        <v>31</v>
      </c>
      <c r="W873" s="17" t="str">
        <f t="shared" si="101"/>
        <v>n/a</v>
      </c>
      <c r="X873" s="30" t="s">
        <v>31</v>
      </c>
      <c r="Y873" s="17" t="str">
        <f t="shared" si="102"/>
        <v>n/a</v>
      </c>
      <c r="Z873" s="17">
        <v>25</v>
      </c>
      <c r="AA873" s="17">
        <f t="shared" ref="AA873:AA936" si="103">IF($D873="Passenger",Y873,Z873)</f>
        <v>25</v>
      </c>
      <c r="AB873" s="31" t="s">
        <v>468</v>
      </c>
    </row>
    <row r="874" spans="2:28" ht="24" x14ac:dyDescent="0.3">
      <c r="B874" s="74" t="s">
        <v>843</v>
      </c>
      <c r="C874" s="20" t="str">
        <f t="shared" si="97"/>
        <v>Freight Wagon (L) FQAI Domestic Intermodal</v>
      </c>
      <c r="D874" s="21" t="s">
        <v>4</v>
      </c>
      <c r="E874" s="21" t="s">
        <v>399</v>
      </c>
      <c r="F874" s="21" t="s">
        <v>493</v>
      </c>
      <c r="G874" s="21" t="s">
        <v>332</v>
      </c>
      <c r="H874" s="23" t="s">
        <v>494</v>
      </c>
      <c r="I874" s="24"/>
      <c r="J874" s="25" t="s">
        <v>31</v>
      </c>
      <c r="K874" s="26">
        <v>4</v>
      </c>
      <c r="L874" s="27" t="s">
        <v>810</v>
      </c>
      <c r="M874" s="25">
        <v>0.97799999999999998</v>
      </c>
      <c r="N874" s="43" t="s">
        <v>31</v>
      </c>
      <c r="O874" s="25">
        <f t="shared" si="98"/>
        <v>0.97799999999999998</v>
      </c>
      <c r="P874" s="25">
        <f t="shared" si="99"/>
        <v>0.97799999999999998</v>
      </c>
      <c r="Q874" s="28">
        <v>44.9</v>
      </c>
      <c r="R874" s="29">
        <v>4</v>
      </c>
      <c r="S874" s="18">
        <f t="shared" si="100"/>
        <v>11.225</v>
      </c>
      <c r="T874" s="28">
        <v>1.8</v>
      </c>
      <c r="U874" s="26" t="s">
        <v>31</v>
      </c>
      <c r="V874" s="26" t="s">
        <v>31</v>
      </c>
      <c r="W874" s="17" t="str">
        <f t="shared" si="101"/>
        <v>n/a</v>
      </c>
      <c r="X874" s="30" t="s">
        <v>31</v>
      </c>
      <c r="Y874" s="17" t="str">
        <f t="shared" si="102"/>
        <v>n/a</v>
      </c>
      <c r="Z874" s="17">
        <v>33</v>
      </c>
      <c r="AA874" s="17">
        <f t="shared" si="103"/>
        <v>33</v>
      </c>
      <c r="AB874" s="31" t="s">
        <v>406</v>
      </c>
    </row>
    <row r="875" spans="2:28" ht="24" x14ac:dyDescent="0.3">
      <c r="B875" s="74" t="s">
        <v>843</v>
      </c>
      <c r="C875" s="20" t="str">
        <f t="shared" si="97"/>
        <v>Freight Wagon (T) FQAI Domestic Intermodal</v>
      </c>
      <c r="D875" s="21" t="s">
        <v>4</v>
      </c>
      <c r="E875" s="21" t="s">
        <v>402</v>
      </c>
      <c r="F875" s="21" t="s">
        <v>493</v>
      </c>
      <c r="G875" s="21" t="s">
        <v>332</v>
      </c>
      <c r="H875" s="23" t="s">
        <v>494</v>
      </c>
      <c r="I875" s="24"/>
      <c r="J875" s="25" t="s">
        <v>31</v>
      </c>
      <c r="K875" s="26">
        <v>4</v>
      </c>
      <c r="L875" s="27" t="s">
        <v>810</v>
      </c>
      <c r="M875" s="25">
        <v>0.97799999999999998</v>
      </c>
      <c r="N875" s="43" t="s">
        <v>31</v>
      </c>
      <c r="O875" s="25">
        <f t="shared" si="98"/>
        <v>0.97799999999999998</v>
      </c>
      <c r="P875" s="25">
        <f t="shared" si="99"/>
        <v>0.97799999999999998</v>
      </c>
      <c r="Q875" s="28">
        <v>25</v>
      </c>
      <c r="R875" s="29">
        <v>4</v>
      </c>
      <c r="S875" s="18">
        <f t="shared" si="100"/>
        <v>6.25</v>
      </c>
      <c r="T875" s="28">
        <v>1.8</v>
      </c>
      <c r="U875" s="26" t="s">
        <v>31</v>
      </c>
      <c r="V875" s="26" t="s">
        <v>31</v>
      </c>
      <c r="W875" s="17" t="str">
        <f t="shared" si="101"/>
        <v>n/a</v>
      </c>
      <c r="X875" s="30" t="s">
        <v>31</v>
      </c>
      <c r="Y875" s="17" t="str">
        <f t="shared" si="102"/>
        <v>n/a</v>
      </c>
      <c r="Z875" s="17">
        <v>33</v>
      </c>
      <c r="AA875" s="17">
        <f t="shared" si="103"/>
        <v>33</v>
      </c>
      <c r="AB875" s="31" t="s">
        <v>407</v>
      </c>
    </row>
    <row r="876" spans="2:28" ht="24" x14ac:dyDescent="0.3">
      <c r="B876" s="74" t="s">
        <v>843</v>
      </c>
      <c r="C876" s="20" t="str">
        <f t="shared" si="97"/>
        <v>Freight Wagon (L) FQAI Enterprise</v>
      </c>
      <c r="D876" s="21" t="s">
        <v>4</v>
      </c>
      <c r="E876" s="21" t="s">
        <v>399</v>
      </c>
      <c r="F876" s="21" t="s">
        <v>493</v>
      </c>
      <c r="G876" s="21" t="s">
        <v>338</v>
      </c>
      <c r="H876" s="23" t="s">
        <v>494</v>
      </c>
      <c r="I876" s="24"/>
      <c r="J876" s="25" t="s">
        <v>31</v>
      </c>
      <c r="K876" s="26">
        <v>4</v>
      </c>
      <c r="L876" s="27" t="s">
        <v>810</v>
      </c>
      <c r="M876" s="25">
        <v>0.97799999999999998</v>
      </c>
      <c r="N876" s="43" t="s">
        <v>31</v>
      </c>
      <c r="O876" s="25">
        <f t="shared" si="98"/>
        <v>0.97799999999999998</v>
      </c>
      <c r="P876" s="25">
        <f t="shared" si="99"/>
        <v>0.97799999999999998</v>
      </c>
      <c r="Q876" s="28">
        <v>42.74</v>
      </c>
      <c r="R876" s="29">
        <v>4</v>
      </c>
      <c r="S876" s="18">
        <f t="shared" si="100"/>
        <v>10.685</v>
      </c>
      <c r="T876" s="28">
        <v>1.8</v>
      </c>
      <c r="U876" s="26" t="s">
        <v>31</v>
      </c>
      <c r="V876" s="26" t="s">
        <v>31</v>
      </c>
      <c r="W876" s="17" t="str">
        <f t="shared" si="101"/>
        <v>n/a</v>
      </c>
      <c r="X876" s="30" t="s">
        <v>31</v>
      </c>
      <c r="Y876" s="17" t="str">
        <f t="shared" si="102"/>
        <v>n/a</v>
      </c>
      <c r="Z876" s="17">
        <v>27</v>
      </c>
      <c r="AA876" s="17">
        <f t="shared" si="103"/>
        <v>27</v>
      </c>
      <c r="AB876" s="31" t="s">
        <v>406</v>
      </c>
    </row>
    <row r="877" spans="2:28" ht="24" x14ac:dyDescent="0.3">
      <c r="B877" s="74" t="s">
        <v>843</v>
      </c>
      <c r="C877" s="20" t="str">
        <f t="shared" si="97"/>
        <v>Freight Wagon (T) FQAI Enterprise</v>
      </c>
      <c r="D877" s="21" t="s">
        <v>4</v>
      </c>
      <c r="E877" s="21" t="s">
        <v>402</v>
      </c>
      <c r="F877" s="21" t="s">
        <v>493</v>
      </c>
      <c r="G877" s="21" t="s">
        <v>338</v>
      </c>
      <c r="H877" s="23" t="s">
        <v>494</v>
      </c>
      <c r="I877" s="24"/>
      <c r="J877" s="25" t="s">
        <v>31</v>
      </c>
      <c r="K877" s="26">
        <v>4</v>
      </c>
      <c r="L877" s="27" t="s">
        <v>810</v>
      </c>
      <c r="M877" s="25">
        <v>0.97799999999999998</v>
      </c>
      <c r="N877" s="43" t="s">
        <v>31</v>
      </c>
      <c r="O877" s="25">
        <f t="shared" si="98"/>
        <v>0.97799999999999998</v>
      </c>
      <c r="P877" s="25">
        <f t="shared" si="99"/>
        <v>0.97799999999999998</v>
      </c>
      <c r="Q877" s="28">
        <v>25</v>
      </c>
      <c r="R877" s="29">
        <v>4</v>
      </c>
      <c r="S877" s="18">
        <f t="shared" si="100"/>
        <v>6.25</v>
      </c>
      <c r="T877" s="28">
        <v>1.8</v>
      </c>
      <c r="U877" s="26" t="s">
        <v>31</v>
      </c>
      <c r="V877" s="26" t="s">
        <v>31</v>
      </c>
      <c r="W877" s="17" t="str">
        <f t="shared" si="101"/>
        <v>n/a</v>
      </c>
      <c r="X877" s="30" t="s">
        <v>31</v>
      </c>
      <c r="Y877" s="17" t="str">
        <f t="shared" si="102"/>
        <v>n/a</v>
      </c>
      <c r="Z877" s="17">
        <v>27</v>
      </c>
      <c r="AA877" s="17">
        <f t="shared" si="103"/>
        <v>27</v>
      </c>
      <c r="AB877" s="31" t="s">
        <v>407</v>
      </c>
    </row>
    <row r="878" spans="2:28" ht="24" x14ac:dyDescent="0.3">
      <c r="B878" s="74" t="s">
        <v>843</v>
      </c>
      <c r="C878" s="20" t="str">
        <f t="shared" si="97"/>
        <v>Freight Wagon (L) FQAO Domestic Intermodal</v>
      </c>
      <c r="D878" s="21" t="s">
        <v>4</v>
      </c>
      <c r="E878" s="21" t="s">
        <v>399</v>
      </c>
      <c r="F878" s="22" t="s">
        <v>495</v>
      </c>
      <c r="G878" s="21" t="s">
        <v>332</v>
      </c>
      <c r="H878" s="23" t="s">
        <v>494</v>
      </c>
      <c r="I878" s="24"/>
      <c r="J878" s="25" t="s">
        <v>31</v>
      </c>
      <c r="K878" s="26">
        <v>4</v>
      </c>
      <c r="L878" s="27" t="s">
        <v>810</v>
      </c>
      <c r="M878" s="25">
        <v>0.97799999999999998</v>
      </c>
      <c r="N878" s="43" t="s">
        <v>31</v>
      </c>
      <c r="O878" s="25">
        <f t="shared" si="98"/>
        <v>0.97799999999999998</v>
      </c>
      <c r="P878" s="25">
        <f t="shared" si="99"/>
        <v>0.97799999999999998</v>
      </c>
      <c r="Q878" s="28">
        <v>44.9</v>
      </c>
      <c r="R878" s="29">
        <v>4</v>
      </c>
      <c r="S878" s="18">
        <f t="shared" si="100"/>
        <v>11.225</v>
      </c>
      <c r="T878" s="28">
        <v>1.8</v>
      </c>
      <c r="U878" s="26" t="s">
        <v>31</v>
      </c>
      <c r="V878" s="26" t="s">
        <v>31</v>
      </c>
      <c r="W878" s="17" t="str">
        <f t="shared" si="101"/>
        <v>n/a</v>
      </c>
      <c r="X878" s="30" t="s">
        <v>31</v>
      </c>
      <c r="Y878" s="17" t="str">
        <f t="shared" si="102"/>
        <v>n/a</v>
      </c>
      <c r="Z878" s="17">
        <v>33</v>
      </c>
      <c r="AA878" s="17">
        <f t="shared" si="103"/>
        <v>33</v>
      </c>
      <c r="AB878" s="31" t="s">
        <v>406</v>
      </c>
    </row>
    <row r="879" spans="2:28" ht="24" x14ac:dyDescent="0.3">
      <c r="B879" s="74" t="s">
        <v>843</v>
      </c>
      <c r="C879" s="20" t="str">
        <f t="shared" si="97"/>
        <v>Freight Wagon (T) FQAO Domestic Intermodal</v>
      </c>
      <c r="D879" s="21" t="s">
        <v>4</v>
      </c>
      <c r="E879" s="21" t="s">
        <v>402</v>
      </c>
      <c r="F879" s="22" t="s">
        <v>495</v>
      </c>
      <c r="G879" s="21" t="s">
        <v>332</v>
      </c>
      <c r="H879" s="23" t="s">
        <v>494</v>
      </c>
      <c r="I879" s="24"/>
      <c r="J879" s="25" t="s">
        <v>31</v>
      </c>
      <c r="K879" s="26">
        <v>4</v>
      </c>
      <c r="L879" s="27" t="s">
        <v>810</v>
      </c>
      <c r="M879" s="25">
        <v>0.97799999999999998</v>
      </c>
      <c r="N879" s="43" t="s">
        <v>31</v>
      </c>
      <c r="O879" s="25">
        <f t="shared" si="98"/>
        <v>0.97799999999999998</v>
      </c>
      <c r="P879" s="25">
        <f t="shared" si="99"/>
        <v>0.97799999999999998</v>
      </c>
      <c r="Q879" s="28">
        <v>25</v>
      </c>
      <c r="R879" s="29">
        <v>4</v>
      </c>
      <c r="S879" s="18">
        <f t="shared" si="100"/>
        <v>6.25</v>
      </c>
      <c r="T879" s="28">
        <v>1.8</v>
      </c>
      <c r="U879" s="26" t="s">
        <v>31</v>
      </c>
      <c r="V879" s="26" t="s">
        <v>31</v>
      </c>
      <c r="W879" s="17" t="str">
        <f t="shared" si="101"/>
        <v>n/a</v>
      </c>
      <c r="X879" s="30" t="s">
        <v>31</v>
      </c>
      <c r="Y879" s="17" t="str">
        <f t="shared" si="102"/>
        <v>n/a</v>
      </c>
      <c r="Z879" s="17">
        <v>33</v>
      </c>
      <c r="AA879" s="17">
        <f t="shared" si="103"/>
        <v>33</v>
      </c>
      <c r="AB879" s="31" t="s">
        <v>407</v>
      </c>
    </row>
    <row r="880" spans="2:28" ht="24" x14ac:dyDescent="0.3">
      <c r="B880" s="74" t="s">
        <v>843</v>
      </c>
      <c r="C880" s="20" t="str">
        <f t="shared" si="97"/>
        <v>Freight Wagon (L) FQAO Enterprise</v>
      </c>
      <c r="D880" s="21" t="s">
        <v>4</v>
      </c>
      <c r="E880" s="21" t="s">
        <v>399</v>
      </c>
      <c r="F880" s="22" t="s">
        <v>495</v>
      </c>
      <c r="G880" s="21" t="s">
        <v>338</v>
      </c>
      <c r="H880" s="23" t="s">
        <v>494</v>
      </c>
      <c r="I880" s="24"/>
      <c r="J880" s="25" t="s">
        <v>31</v>
      </c>
      <c r="K880" s="26">
        <v>4</v>
      </c>
      <c r="L880" s="27" t="s">
        <v>810</v>
      </c>
      <c r="M880" s="25">
        <v>0.97799999999999998</v>
      </c>
      <c r="N880" s="43" t="s">
        <v>31</v>
      </c>
      <c r="O880" s="25">
        <f t="shared" si="98"/>
        <v>0.97799999999999998</v>
      </c>
      <c r="P880" s="25">
        <f t="shared" si="99"/>
        <v>0.97799999999999998</v>
      </c>
      <c r="Q880" s="28">
        <v>42.74</v>
      </c>
      <c r="R880" s="29">
        <v>4</v>
      </c>
      <c r="S880" s="18">
        <f t="shared" si="100"/>
        <v>10.685</v>
      </c>
      <c r="T880" s="28">
        <v>1.8</v>
      </c>
      <c r="U880" s="26" t="s">
        <v>31</v>
      </c>
      <c r="V880" s="26" t="s">
        <v>31</v>
      </c>
      <c r="W880" s="17" t="str">
        <f t="shared" si="101"/>
        <v>n/a</v>
      </c>
      <c r="X880" s="30" t="s">
        <v>31</v>
      </c>
      <c r="Y880" s="17" t="str">
        <f t="shared" si="102"/>
        <v>n/a</v>
      </c>
      <c r="Z880" s="17">
        <v>27</v>
      </c>
      <c r="AA880" s="17">
        <f t="shared" si="103"/>
        <v>27</v>
      </c>
      <c r="AB880" s="31" t="s">
        <v>406</v>
      </c>
    </row>
    <row r="881" spans="2:28" ht="24" x14ac:dyDescent="0.3">
      <c r="B881" s="74" t="s">
        <v>843</v>
      </c>
      <c r="C881" s="20" t="str">
        <f t="shared" si="97"/>
        <v>Freight Wagon (T) FQAO Enterprise</v>
      </c>
      <c r="D881" s="21" t="s">
        <v>4</v>
      </c>
      <c r="E881" s="21" t="s">
        <v>402</v>
      </c>
      <c r="F881" s="22" t="s">
        <v>495</v>
      </c>
      <c r="G881" s="21" t="s">
        <v>338</v>
      </c>
      <c r="H881" s="23" t="s">
        <v>494</v>
      </c>
      <c r="I881" s="24"/>
      <c r="J881" s="25" t="s">
        <v>31</v>
      </c>
      <c r="K881" s="26">
        <v>4</v>
      </c>
      <c r="L881" s="27" t="s">
        <v>810</v>
      </c>
      <c r="M881" s="25">
        <v>0.97799999999999998</v>
      </c>
      <c r="N881" s="43" t="s">
        <v>31</v>
      </c>
      <c r="O881" s="25">
        <f t="shared" si="98"/>
        <v>0.97799999999999998</v>
      </c>
      <c r="P881" s="25">
        <f t="shared" si="99"/>
        <v>0.97799999999999998</v>
      </c>
      <c r="Q881" s="28">
        <v>25</v>
      </c>
      <c r="R881" s="29">
        <v>4</v>
      </c>
      <c r="S881" s="18">
        <f t="shared" si="100"/>
        <v>6.25</v>
      </c>
      <c r="T881" s="28">
        <v>1.8</v>
      </c>
      <c r="U881" s="26" t="s">
        <v>31</v>
      </c>
      <c r="V881" s="26" t="s">
        <v>31</v>
      </c>
      <c r="W881" s="17" t="str">
        <f t="shared" si="101"/>
        <v>n/a</v>
      </c>
      <c r="X881" s="30" t="s">
        <v>31</v>
      </c>
      <c r="Y881" s="17" t="str">
        <f t="shared" si="102"/>
        <v>n/a</v>
      </c>
      <c r="Z881" s="17">
        <v>27</v>
      </c>
      <c r="AA881" s="17">
        <f t="shared" si="103"/>
        <v>27</v>
      </c>
      <c r="AB881" s="31" t="s">
        <v>407</v>
      </c>
    </row>
    <row r="882" spans="2:28" x14ac:dyDescent="0.3">
      <c r="B882" s="74" t="s">
        <v>843</v>
      </c>
      <c r="C882" s="20" t="str">
        <f t="shared" si="97"/>
        <v>Freight Wagon (L) FRAA Domestic Waste</v>
      </c>
      <c r="D882" s="21" t="s">
        <v>4</v>
      </c>
      <c r="E882" s="21" t="s">
        <v>399</v>
      </c>
      <c r="F882" s="22" t="s">
        <v>496</v>
      </c>
      <c r="G882" s="21" t="s">
        <v>354</v>
      </c>
      <c r="H882" s="23"/>
      <c r="I882" s="24"/>
      <c r="J882" s="25" t="s">
        <v>31</v>
      </c>
      <c r="K882" s="26">
        <v>5</v>
      </c>
      <c r="L882" s="27" t="s">
        <v>812</v>
      </c>
      <c r="M882" s="25">
        <v>0.93799999999999994</v>
      </c>
      <c r="N882" s="43" t="s">
        <v>31</v>
      </c>
      <c r="O882" s="25">
        <f t="shared" si="98"/>
        <v>0.93799999999999994</v>
      </c>
      <c r="P882" s="25">
        <f t="shared" si="99"/>
        <v>0.93799999999999994</v>
      </c>
      <c r="Q882" s="28">
        <v>53.7</v>
      </c>
      <c r="R882" s="29">
        <v>4</v>
      </c>
      <c r="S882" s="18">
        <f t="shared" si="100"/>
        <v>13.425000000000001</v>
      </c>
      <c r="T882" s="28">
        <v>1.3440000000000001</v>
      </c>
      <c r="U882" s="26" t="s">
        <v>31</v>
      </c>
      <c r="V882" s="26" t="s">
        <v>31</v>
      </c>
      <c r="W882" s="17" t="str">
        <f t="shared" si="101"/>
        <v>n/a</v>
      </c>
      <c r="X882" s="30" t="s">
        <v>31</v>
      </c>
      <c r="Y882" s="17" t="str">
        <f t="shared" si="102"/>
        <v>n/a</v>
      </c>
      <c r="Z882" s="17">
        <v>24</v>
      </c>
      <c r="AA882" s="17">
        <f t="shared" si="103"/>
        <v>24</v>
      </c>
      <c r="AB882" s="31" t="s">
        <v>401</v>
      </c>
    </row>
    <row r="883" spans="2:28" x14ac:dyDescent="0.3">
      <c r="B883" s="74" t="s">
        <v>843</v>
      </c>
      <c r="C883" s="20" t="str">
        <f t="shared" si="97"/>
        <v>Freight Wagon (T) FRAA Domestic Waste</v>
      </c>
      <c r="D883" s="21" t="s">
        <v>4</v>
      </c>
      <c r="E883" s="21" t="s">
        <v>402</v>
      </c>
      <c r="F883" s="22" t="s">
        <v>496</v>
      </c>
      <c r="G883" s="21" t="s">
        <v>354</v>
      </c>
      <c r="H883" s="23"/>
      <c r="I883" s="24"/>
      <c r="J883" s="25" t="s">
        <v>31</v>
      </c>
      <c r="K883" s="26">
        <v>5</v>
      </c>
      <c r="L883" s="27" t="s">
        <v>812</v>
      </c>
      <c r="M883" s="25">
        <v>0.93799999999999994</v>
      </c>
      <c r="N883" s="43" t="s">
        <v>31</v>
      </c>
      <c r="O883" s="25">
        <f t="shared" si="98"/>
        <v>0.93799999999999994</v>
      </c>
      <c r="P883" s="25">
        <f t="shared" si="99"/>
        <v>0.93799999999999994</v>
      </c>
      <c r="Q883" s="28">
        <v>19</v>
      </c>
      <c r="R883" s="29">
        <v>4</v>
      </c>
      <c r="S883" s="18">
        <f t="shared" si="100"/>
        <v>4.75</v>
      </c>
      <c r="T883" s="28">
        <v>1.3440000000000001</v>
      </c>
      <c r="U883" s="26" t="s">
        <v>31</v>
      </c>
      <c r="V883" s="26" t="s">
        <v>31</v>
      </c>
      <c r="W883" s="17" t="str">
        <f t="shared" si="101"/>
        <v>n/a</v>
      </c>
      <c r="X883" s="30" t="s">
        <v>31</v>
      </c>
      <c r="Y883" s="17" t="str">
        <f t="shared" si="102"/>
        <v>n/a</v>
      </c>
      <c r="Z883" s="17">
        <v>24</v>
      </c>
      <c r="AA883" s="17">
        <f t="shared" si="103"/>
        <v>24</v>
      </c>
      <c r="AB883" s="31" t="s">
        <v>403</v>
      </c>
    </row>
    <row r="884" spans="2:28" x14ac:dyDescent="0.3">
      <c r="B884" s="74" t="s">
        <v>843</v>
      </c>
      <c r="C884" s="20" t="str">
        <f t="shared" si="97"/>
        <v>Freight Wagon (L) FSAO Domestic Intermodal</v>
      </c>
      <c r="D884" s="21" t="s">
        <v>4</v>
      </c>
      <c r="E884" s="21" t="s">
        <v>399</v>
      </c>
      <c r="F884" s="22" t="s">
        <v>497</v>
      </c>
      <c r="G884" s="21" t="s">
        <v>332</v>
      </c>
      <c r="H884" s="23"/>
      <c r="I884" s="24"/>
      <c r="J884" s="25" t="s">
        <v>31</v>
      </c>
      <c r="K884" s="26">
        <v>5</v>
      </c>
      <c r="L884" s="27" t="s">
        <v>812</v>
      </c>
      <c r="M884" s="25">
        <v>0.93799999999999994</v>
      </c>
      <c r="N884" s="43" t="s">
        <v>31</v>
      </c>
      <c r="O884" s="25">
        <f t="shared" si="98"/>
        <v>0.93799999999999994</v>
      </c>
      <c r="P884" s="25">
        <f t="shared" si="99"/>
        <v>0.93799999999999994</v>
      </c>
      <c r="Q884" s="28">
        <v>46.394997682277079</v>
      </c>
      <c r="R884" s="29">
        <v>4</v>
      </c>
      <c r="S884" s="18">
        <f t="shared" si="100"/>
        <v>11.59874942056927</v>
      </c>
      <c r="T884" s="28">
        <v>1.5</v>
      </c>
      <c r="U884" s="26" t="s">
        <v>31</v>
      </c>
      <c r="V884" s="26" t="s">
        <v>31</v>
      </c>
      <c r="W884" s="17" t="str">
        <f t="shared" si="101"/>
        <v>n/a</v>
      </c>
      <c r="X884" s="30" t="s">
        <v>31</v>
      </c>
      <c r="Y884" s="17" t="str">
        <f t="shared" si="102"/>
        <v>n/a</v>
      </c>
      <c r="Z884" s="17">
        <v>33</v>
      </c>
      <c r="AA884" s="17">
        <f t="shared" si="103"/>
        <v>33</v>
      </c>
      <c r="AB884" s="31" t="s">
        <v>401</v>
      </c>
    </row>
    <row r="885" spans="2:28" x14ac:dyDescent="0.3">
      <c r="B885" s="74" t="s">
        <v>843</v>
      </c>
      <c r="C885" s="20" t="str">
        <f t="shared" si="97"/>
        <v>Freight Wagon (T) FSAO Domestic Intermodal</v>
      </c>
      <c r="D885" s="21" t="s">
        <v>4</v>
      </c>
      <c r="E885" s="21" t="s">
        <v>402</v>
      </c>
      <c r="F885" s="22" t="s">
        <v>497</v>
      </c>
      <c r="G885" s="21" t="s">
        <v>332</v>
      </c>
      <c r="H885" s="23"/>
      <c r="I885" s="24"/>
      <c r="J885" s="25" t="s">
        <v>31</v>
      </c>
      <c r="K885" s="26">
        <v>5</v>
      </c>
      <c r="L885" s="27" t="s">
        <v>812</v>
      </c>
      <c r="M885" s="25">
        <v>0.93799999999999994</v>
      </c>
      <c r="N885" s="43" t="s">
        <v>31</v>
      </c>
      <c r="O885" s="25">
        <f t="shared" si="98"/>
        <v>0.93799999999999994</v>
      </c>
      <c r="P885" s="25">
        <f t="shared" si="99"/>
        <v>0.93799999999999994</v>
      </c>
      <c r="Q885" s="28">
        <v>21</v>
      </c>
      <c r="R885" s="29">
        <v>4</v>
      </c>
      <c r="S885" s="18">
        <f t="shared" si="100"/>
        <v>5.25</v>
      </c>
      <c r="T885" s="28">
        <v>1.5</v>
      </c>
      <c r="U885" s="26" t="s">
        <v>31</v>
      </c>
      <c r="V885" s="26" t="s">
        <v>31</v>
      </c>
      <c r="W885" s="17" t="str">
        <f t="shared" si="101"/>
        <v>n/a</v>
      </c>
      <c r="X885" s="30" t="s">
        <v>31</v>
      </c>
      <c r="Y885" s="17" t="str">
        <f t="shared" si="102"/>
        <v>n/a</v>
      </c>
      <c r="Z885" s="17">
        <v>33</v>
      </c>
      <c r="AA885" s="17">
        <f t="shared" si="103"/>
        <v>33</v>
      </c>
      <c r="AB885" s="31" t="s">
        <v>403</v>
      </c>
    </row>
    <row r="886" spans="2:28" x14ac:dyDescent="0.3">
      <c r="B886" s="74" t="s">
        <v>843</v>
      </c>
      <c r="C886" s="20" t="str">
        <f t="shared" si="97"/>
        <v>Freight Wagon (L) FSAO Domestic Waste</v>
      </c>
      <c r="D886" s="21" t="s">
        <v>4</v>
      </c>
      <c r="E886" s="21" t="s">
        <v>399</v>
      </c>
      <c r="F886" s="21" t="s">
        <v>497</v>
      </c>
      <c r="G886" s="21" t="s">
        <v>354</v>
      </c>
      <c r="H886" s="23"/>
      <c r="I886" s="24"/>
      <c r="J886" s="25" t="s">
        <v>31</v>
      </c>
      <c r="K886" s="26">
        <v>5</v>
      </c>
      <c r="L886" s="27" t="s">
        <v>812</v>
      </c>
      <c r="M886" s="25">
        <v>0.93799999999999994</v>
      </c>
      <c r="N886" s="43" t="s">
        <v>31</v>
      </c>
      <c r="O886" s="25">
        <f t="shared" si="98"/>
        <v>0.93799999999999994</v>
      </c>
      <c r="P886" s="25">
        <f t="shared" si="99"/>
        <v>0.93799999999999994</v>
      </c>
      <c r="Q886" s="28">
        <v>46.4</v>
      </c>
      <c r="R886" s="29">
        <v>4</v>
      </c>
      <c r="S886" s="18">
        <f t="shared" si="100"/>
        <v>11.6</v>
      </c>
      <c r="T886" s="28">
        <v>1.5</v>
      </c>
      <c r="U886" s="26" t="s">
        <v>31</v>
      </c>
      <c r="V886" s="26" t="s">
        <v>31</v>
      </c>
      <c r="W886" s="17" t="str">
        <f t="shared" si="101"/>
        <v>n/a</v>
      </c>
      <c r="X886" s="30" t="s">
        <v>31</v>
      </c>
      <c r="Y886" s="17" t="str">
        <f t="shared" si="102"/>
        <v>n/a</v>
      </c>
      <c r="Z886" s="17">
        <v>24</v>
      </c>
      <c r="AA886" s="17">
        <f t="shared" si="103"/>
        <v>24</v>
      </c>
      <c r="AB886" s="31" t="s">
        <v>401</v>
      </c>
    </row>
    <row r="887" spans="2:28" x14ac:dyDescent="0.3">
      <c r="B887" s="74" t="s">
        <v>843</v>
      </c>
      <c r="C887" s="20" t="str">
        <f t="shared" si="97"/>
        <v>Freight Wagon (T) FSAO Domestic Waste</v>
      </c>
      <c r="D887" s="21" t="s">
        <v>4</v>
      </c>
      <c r="E887" s="21" t="s">
        <v>402</v>
      </c>
      <c r="F887" s="21" t="s">
        <v>497</v>
      </c>
      <c r="G887" s="21" t="s">
        <v>354</v>
      </c>
      <c r="H887" s="23"/>
      <c r="I887" s="24"/>
      <c r="J887" s="25" t="s">
        <v>31</v>
      </c>
      <c r="K887" s="26">
        <v>5</v>
      </c>
      <c r="L887" s="27" t="s">
        <v>812</v>
      </c>
      <c r="M887" s="25">
        <v>0.93799999999999994</v>
      </c>
      <c r="N887" s="43" t="s">
        <v>31</v>
      </c>
      <c r="O887" s="25">
        <f t="shared" si="98"/>
        <v>0.93799999999999994</v>
      </c>
      <c r="P887" s="25">
        <f t="shared" si="99"/>
        <v>0.93799999999999994</v>
      </c>
      <c r="Q887" s="28">
        <v>20.8</v>
      </c>
      <c r="R887" s="29">
        <v>4</v>
      </c>
      <c r="S887" s="18">
        <f t="shared" si="100"/>
        <v>5.2</v>
      </c>
      <c r="T887" s="28">
        <v>1.5</v>
      </c>
      <c r="U887" s="26" t="s">
        <v>31</v>
      </c>
      <c r="V887" s="26" t="s">
        <v>31</v>
      </c>
      <c r="W887" s="17" t="str">
        <f t="shared" si="101"/>
        <v>n/a</v>
      </c>
      <c r="X887" s="30" t="s">
        <v>31</v>
      </c>
      <c r="Y887" s="17" t="str">
        <f t="shared" si="102"/>
        <v>n/a</v>
      </c>
      <c r="Z887" s="17">
        <v>24</v>
      </c>
      <c r="AA887" s="17">
        <f t="shared" si="103"/>
        <v>24</v>
      </c>
      <c r="AB887" s="31" t="s">
        <v>403</v>
      </c>
    </row>
    <row r="888" spans="2:28" x14ac:dyDescent="0.3">
      <c r="B888" s="74" t="s">
        <v>843</v>
      </c>
      <c r="C888" s="20" t="str">
        <f t="shared" si="97"/>
        <v>Freight Wagon (L) FTAI Domestic Intermodal</v>
      </c>
      <c r="D888" s="21" t="s">
        <v>4</v>
      </c>
      <c r="E888" s="21" t="s">
        <v>399</v>
      </c>
      <c r="F888" s="22" t="s">
        <v>498</v>
      </c>
      <c r="G888" s="21" t="s">
        <v>332</v>
      </c>
      <c r="H888" s="23"/>
      <c r="I888" s="24"/>
      <c r="J888" s="25" t="s">
        <v>31</v>
      </c>
      <c r="K888" s="26">
        <v>5</v>
      </c>
      <c r="L888" s="27" t="s">
        <v>812</v>
      </c>
      <c r="M888" s="25">
        <v>0.93799999999999994</v>
      </c>
      <c r="N888" s="43" t="s">
        <v>31</v>
      </c>
      <c r="O888" s="25">
        <f t="shared" si="98"/>
        <v>0.93799999999999994</v>
      </c>
      <c r="P888" s="25">
        <f t="shared" si="99"/>
        <v>0.93799999999999994</v>
      </c>
      <c r="Q888" s="28">
        <v>42.327189967149074</v>
      </c>
      <c r="R888" s="29">
        <v>4</v>
      </c>
      <c r="S888" s="18">
        <f t="shared" si="100"/>
        <v>10.581797491787269</v>
      </c>
      <c r="T888" s="28">
        <v>1.5</v>
      </c>
      <c r="U888" s="26" t="s">
        <v>31</v>
      </c>
      <c r="V888" s="26" t="s">
        <v>31</v>
      </c>
      <c r="W888" s="17" t="str">
        <f t="shared" si="101"/>
        <v>n/a</v>
      </c>
      <c r="X888" s="30" t="s">
        <v>31</v>
      </c>
      <c r="Y888" s="17" t="str">
        <f t="shared" si="102"/>
        <v>n/a</v>
      </c>
      <c r="Z888" s="17">
        <v>33</v>
      </c>
      <c r="AA888" s="17">
        <f t="shared" si="103"/>
        <v>33</v>
      </c>
      <c r="AB888" s="31" t="s">
        <v>401</v>
      </c>
    </row>
    <row r="889" spans="2:28" x14ac:dyDescent="0.3">
      <c r="B889" s="74" t="s">
        <v>843</v>
      </c>
      <c r="C889" s="20" t="str">
        <f t="shared" si="97"/>
        <v>Freight Wagon (T) FTAI Domestic Intermodal</v>
      </c>
      <c r="D889" s="21" t="s">
        <v>4</v>
      </c>
      <c r="E889" s="21" t="s">
        <v>402</v>
      </c>
      <c r="F889" s="22" t="s">
        <v>498</v>
      </c>
      <c r="G889" s="21" t="s">
        <v>332</v>
      </c>
      <c r="H889" s="23"/>
      <c r="I889" s="24"/>
      <c r="J889" s="25" t="s">
        <v>31</v>
      </c>
      <c r="K889" s="26">
        <v>5</v>
      </c>
      <c r="L889" s="27" t="s">
        <v>812</v>
      </c>
      <c r="M889" s="25">
        <v>0.93799999999999994</v>
      </c>
      <c r="N889" s="43" t="s">
        <v>31</v>
      </c>
      <c r="O889" s="25">
        <f t="shared" si="98"/>
        <v>0.93799999999999994</v>
      </c>
      <c r="P889" s="25">
        <f t="shared" si="99"/>
        <v>0.93799999999999994</v>
      </c>
      <c r="Q889" s="28">
        <v>21</v>
      </c>
      <c r="R889" s="29">
        <v>4</v>
      </c>
      <c r="S889" s="18">
        <f t="shared" si="100"/>
        <v>5.25</v>
      </c>
      <c r="T889" s="28">
        <v>1.5</v>
      </c>
      <c r="U889" s="26" t="s">
        <v>31</v>
      </c>
      <c r="V889" s="26" t="s">
        <v>31</v>
      </c>
      <c r="W889" s="17" t="str">
        <f t="shared" si="101"/>
        <v>n/a</v>
      </c>
      <c r="X889" s="30" t="s">
        <v>31</v>
      </c>
      <c r="Y889" s="17" t="str">
        <f t="shared" si="102"/>
        <v>n/a</v>
      </c>
      <c r="Z889" s="17">
        <v>33</v>
      </c>
      <c r="AA889" s="17">
        <f t="shared" si="103"/>
        <v>33</v>
      </c>
      <c r="AB889" s="31" t="s">
        <v>403</v>
      </c>
    </row>
    <row r="890" spans="2:28" x14ac:dyDescent="0.3">
      <c r="B890" s="74" t="s">
        <v>843</v>
      </c>
      <c r="C890" s="20" t="str">
        <f t="shared" si="97"/>
        <v>Freight Wagon (L) FWAA Construction Materials</v>
      </c>
      <c r="D890" s="21" t="s">
        <v>4</v>
      </c>
      <c r="E890" s="21" t="s">
        <v>399</v>
      </c>
      <c r="F890" s="21" t="s">
        <v>499</v>
      </c>
      <c r="G890" s="21" t="s">
        <v>331</v>
      </c>
      <c r="H890" s="23"/>
      <c r="I890" s="24"/>
      <c r="J890" s="25" t="s">
        <v>31</v>
      </c>
      <c r="K890" s="26">
        <v>5</v>
      </c>
      <c r="L890" s="27" t="s">
        <v>812</v>
      </c>
      <c r="M890" s="25">
        <v>0.93799999999999994</v>
      </c>
      <c r="N890" s="43" t="s">
        <v>31</v>
      </c>
      <c r="O890" s="25">
        <f t="shared" si="98"/>
        <v>0.93799999999999994</v>
      </c>
      <c r="P890" s="25">
        <f t="shared" si="99"/>
        <v>0.93799999999999994</v>
      </c>
      <c r="Q890" s="28">
        <v>41.9</v>
      </c>
      <c r="R890" s="29">
        <v>4</v>
      </c>
      <c r="S890" s="18">
        <f t="shared" si="100"/>
        <v>10.475</v>
      </c>
      <c r="T890" s="28">
        <v>1.38</v>
      </c>
      <c r="U890" s="26" t="s">
        <v>31</v>
      </c>
      <c r="V890" s="26" t="s">
        <v>31</v>
      </c>
      <c r="W890" s="17" t="str">
        <f t="shared" si="101"/>
        <v>n/a</v>
      </c>
      <c r="X890" s="30" t="s">
        <v>31</v>
      </c>
      <c r="Y890" s="17" t="str">
        <f t="shared" si="102"/>
        <v>n/a</v>
      </c>
      <c r="Z890" s="17">
        <v>29</v>
      </c>
      <c r="AA890" s="17">
        <f t="shared" si="103"/>
        <v>29</v>
      </c>
      <c r="AB890" s="31" t="s">
        <v>401</v>
      </c>
    </row>
    <row r="891" spans="2:28" x14ac:dyDescent="0.3">
      <c r="B891" s="74" t="s">
        <v>843</v>
      </c>
      <c r="C891" s="20" t="str">
        <f t="shared" si="97"/>
        <v>Freight Wagon (T) FWAA Construction Materials</v>
      </c>
      <c r="D891" s="21" t="s">
        <v>4</v>
      </c>
      <c r="E891" s="21" t="s">
        <v>402</v>
      </c>
      <c r="F891" s="21" t="s">
        <v>499</v>
      </c>
      <c r="G891" s="21" t="s">
        <v>331</v>
      </c>
      <c r="H891" s="23"/>
      <c r="I891" s="24"/>
      <c r="J891" s="25" t="s">
        <v>31</v>
      </c>
      <c r="K891" s="26">
        <v>5</v>
      </c>
      <c r="L891" s="27" t="s">
        <v>812</v>
      </c>
      <c r="M891" s="25">
        <v>0.93799999999999994</v>
      </c>
      <c r="N891" s="43" t="s">
        <v>31</v>
      </c>
      <c r="O891" s="25">
        <f t="shared" si="98"/>
        <v>0.93799999999999994</v>
      </c>
      <c r="P891" s="25">
        <f t="shared" si="99"/>
        <v>0.93799999999999994</v>
      </c>
      <c r="Q891" s="28">
        <v>21</v>
      </c>
      <c r="R891" s="29">
        <v>4</v>
      </c>
      <c r="S891" s="18">
        <f t="shared" si="100"/>
        <v>5.25</v>
      </c>
      <c r="T891" s="28">
        <v>1.38</v>
      </c>
      <c r="U891" s="26" t="s">
        <v>31</v>
      </c>
      <c r="V891" s="26" t="s">
        <v>31</v>
      </c>
      <c r="W891" s="17" t="str">
        <f t="shared" si="101"/>
        <v>n/a</v>
      </c>
      <c r="X891" s="30" t="s">
        <v>31</v>
      </c>
      <c r="Y891" s="17" t="str">
        <f t="shared" si="102"/>
        <v>n/a</v>
      </c>
      <c r="Z891" s="17">
        <v>29</v>
      </c>
      <c r="AA891" s="17">
        <f t="shared" si="103"/>
        <v>29</v>
      </c>
      <c r="AB891" s="31" t="s">
        <v>403</v>
      </c>
    </row>
    <row r="892" spans="2:28" x14ac:dyDescent="0.3">
      <c r="B892" s="74" t="s">
        <v>843</v>
      </c>
      <c r="C892" s="20" t="str">
        <f t="shared" si="97"/>
        <v>Freight Wagon (L) FWAA Domestic Intermodal</v>
      </c>
      <c r="D892" s="21" t="s">
        <v>4</v>
      </c>
      <c r="E892" s="21" t="s">
        <v>399</v>
      </c>
      <c r="F892" s="22" t="s">
        <v>499</v>
      </c>
      <c r="G892" s="21" t="s">
        <v>332</v>
      </c>
      <c r="H892" s="23"/>
      <c r="I892" s="24"/>
      <c r="J892" s="25" t="s">
        <v>31</v>
      </c>
      <c r="K892" s="26" t="s">
        <v>31</v>
      </c>
      <c r="L892" s="27" t="s">
        <v>31</v>
      </c>
      <c r="M892" s="25" t="s">
        <v>31</v>
      </c>
      <c r="N892" s="43">
        <v>0.86799999999999999</v>
      </c>
      <c r="O892" s="25">
        <f t="shared" si="98"/>
        <v>0.86799999999999999</v>
      </c>
      <c r="P892" s="25">
        <f t="shared" si="99"/>
        <v>0.86799999999999999</v>
      </c>
      <c r="Q892" s="28">
        <v>37.9</v>
      </c>
      <c r="R892" s="29">
        <v>4</v>
      </c>
      <c r="S892" s="18">
        <f t="shared" si="100"/>
        <v>9.4749999999999996</v>
      </c>
      <c r="T892" s="28">
        <v>1.38</v>
      </c>
      <c r="U892" s="26" t="s">
        <v>31</v>
      </c>
      <c r="V892" s="26" t="s">
        <v>31</v>
      </c>
      <c r="W892" s="17" t="str">
        <f t="shared" si="101"/>
        <v>n/a</v>
      </c>
      <c r="X892" s="30" t="s">
        <v>31</v>
      </c>
      <c r="Y892" s="17" t="str">
        <f t="shared" si="102"/>
        <v>n/a</v>
      </c>
      <c r="Z892" s="17">
        <v>33</v>
      </c>
      <c r="AA892" s="17">
        <f t="shared" si="103"/>
        <v>33</v>
      </c>
      <c r="AB892" s="31" t="s">
        <v>401</v>
      </c>
    </row>
    <row r="893" spans="2:28" x14ac:dyDescent="0.3">
      <c r="B893" s="74" t="s">
        <v>843</v>
      </c>
      <c r="C893" s="20" t="str">
        <f t="shared" si="97"/>
        <v>Freight Wagon (T) FWAA Domestic Intermodal</v>
      </c>
      <c r="D893" s="21" t="s">
        <v>4</v>
      </c>
      <c r="E893" s="21" t="s">
        <v>402</v>
      </c>
      <c r="F893" s="22" t="s">
        <v>499</v>
      </c>
      <c r="G893" s="21" t="s">
        <v>332</v>
      </c>
      <c r="H893" s="23"/>
      <c r="I893" s="24"/>
      <c r="J893" s="25" t="s">
        <v>31</v>
      </c>
      <c r="K893" s="26" t="s">
        <v>31</v>
      </c>
      <c r="L893" s="27" t="s">
        <v>31</v>
      </c>
      <c r="M893" s="25" t="s">
        <v>31</v>
      </c>
      <c r="N893" s="43">
        <v>0.85599999999999998</v>
      </c>
      <c r="O893" s="25">
        <f t="shared" si="98"/>
        <v>0.85599999999999998</v>
      </c>
      <c r="P893" s="25">
        <f t="shared" si="99"/>
        <v>0.85599999999999998</v>
      </c>
      <c r="Q893" s="28">
        <v>21.9</v>
      </c>
      <c r="R893" s="29">
        <v>4</v>
      </c>
      <c r="S893" s="18">
        <f t="shared" si="100"/>
        <v>5.4749999999999996</v>
      </c>
      <c r="T893" s="28">
        <v>1.38</v>
      </c>
      <c r="U893" s="26" t="s">
        <v>31</v>
      </c>
      <c r="V893" s="26" t="s">
        <v>31</v>
      </c>
      <c r="W893" s="17" t="str">
        <f t="shared" si="101"/>
        <v>n/a</v>
      </c>
      <c r="X893" s="30" t="s">
        <v>31</v>
      </c>
      <c r="Y893" s="17" t="str">
        <f t="shared" si="102"/>
        <v>n/a</v>
      </c>
      <c r="Z893" s="17">
        <v>33</v>
      </c>
      <c r="AA893" s="17">
        <f t="shared" si="103"/>
        <v>33</v>
      </c>
      <c r="AB893" s="31" t="s">
        <v>403</v>
      </c>
    </row>
    <row r="894" spans="2:28" x14ac:dyDescent="0.3">
      <c r="B894" s="74" t="s">
        <v>843</v>
      </c>
      <c r="C894" s="20" t="str">
        <f t="shared" si="97"/>
        <v>Freight Wagon (L) FWAA Industrial Minerals</v>
      </c>
      <c r="D894" s="21" t="s">
        <v>4</v>
      </c>
      <c r="E894" s="21" t="s">
        <v>399</v>
      </c>
      <c r="F894" s="22" t="s">
        <v>499</v>
      </c>
      <c r="G894" s="21" t="s">
        <v>364</v>
      </c>
      <c r="H894" s="23"/>
      <c r="I894" s="24"/>
      <c r="J894" s="25" t="s">
        <v>31</v>
      </c>
      <c r="K894" s="26">
        <v>5</v>
      </c>
      <c r="L894" s="27" t="s">
        <v>812</v>
      </c>
      <c r="M894" s="25">
        <v>0.93799999999999994</v>
      </c>
      <c r="N894" s="43" t="s">
        <v>31</v>
      </c>
      <c r="O894" s="25">
        <f t="shared" si="98"/>
        <v>0.93799999999999994</v>
      </c>
      <c r="P894" s="25">
        <f t="shared" si="99"/>
        <v>0.93799999999999994</v>
      </c>
      <c r="Q894" s="28">
        <v>36.9</v>
      </c>
      <c r="R894" s="29">
        <v>4</v>
      </c>
      <c r="S894" s="18">
        <f t="shared" si="100"/>
        <v>9.2249999999999996</v>
      </c>
      <c r="T894" s="28">
        <v>1.38</v>
      </c>
      <c r="U894" s="26" t="s">
        <v>31</v>
      </c>
      <c r="V894" s="26" t="s">
        <v>31</v>
      </c>
      <c r="W894" s="17" t="str">
        <f t="shared" si="101"/>
        <v>n/a</v>
      </c>
      <c r="X894" s="30" t="s">
        <v>31</v>
      </c>
      <c r="Y894" s="17" t="str">
        <f t="shared" si="102"/>
        <v>n/a</v>
      </c>
      <c r="Z894" s="17">
        <v>18</v>
      </c>
      <c r="AA894" s="17">
        <f t="shared" si="103"/>
        <v>18</v>
      </c>
      <c r="AB894" s="31" t="s">
        <v>401</v>
      </c>
    </row>
    <row r="895" spans="2:28" x14ac:dyDescent="0.3">
      <c r="B895" s="74" t="s">
        <v>843</v>
      </c>
      <c r="C895" s="20" t="str">
        <f t="shared" si="97"/>
        <v>Freight Wagon (T) FWAA Industrial Minerals</v>
      </c>
      <c r="D895" s="21" t="s">
        <v>4</v>
      </c>
      <c r="E895" s="21" t="s">
        <v>402</v>
      </c>
      <c r="F895" s="22" t="s">
        <v>499</v>
      </c>
      <c r="G895" s="21" t="s">
        <v>364</v>
      </c>
      <c r="H895" s="23"/>
      <c r="I895" s="24"/>
      <c r="J895" s="25" t="s">
        <v>31</v>
      </c>
      <c r="K895" s="26">
        <v>5</v>
      </c>
      <c r="L895" s="27" t="s">
        <v>812</v>
      </c>
      <c r="M895" s="25">
        <v>0.93799999999999994</v>
      </c>
      <c r="N895" s="43" t="s">
        <v>31</v>
      </c>
      <c r="O895" s="25">
        <f t="shared" si="98"/>
        <v>0.93799999999999994</v>
      </c>
      <c r="P895" s="25">
        <f t="shared" si="99"/>
        <v>0.93799999999999994</v>
      </c>
      <c r="Q895" s="28">
        <v>21.9</v>
      </c>
      <c r="R895" s="29">
        <v>4</v>
      </c>
      <c r="S895" s="18">
        <f t="shared" si="100"/>
        <v>5.4749999999999996</v>
      </c>
      <c r="T895" s="28">
        <v>1.38</v>
      </c>
      <c r="U895" s="26" t="s">
        <v>31</v>
      </c>
      <c r="V895" s="26" t="s">
        <v>31</v>
      </c>
      <c r="W895" s="17" t="str">
        <f t="shared" si="101"/>
        <v>n/a</v>
      </c>
      <c r="X895" s="30" t="s">
        <v>31</v>
      </c>
      <c r="Y895" s="17" t="str">
        <f t="shared" si="102"/>
        <v>n/a</v>
      </c>
      <c r="Z895" s="17">
        <v>18</v>
      </c>
      <c r="AA895" s="17">
        <f t="shared" si="103"/>
        <v>18</v>
      </c>
      <c r="AB895" s="31" t="s">
        <v>403</v>
      </c>
    </row>
    <row r="896" spans="2:28" x14ac:dyDescent="0.3">
      <c r="B896" s="74" t="s">
        <v>843</v>
      </c>
      <c r="C896" s="20" t="str">
        <f t="shared" si="97"/>
        <v>Freight Wagon (L) FWAA Other</v>
      </c>
      <c r="D896" s="21" t="s">
        <v>4</v>
      </c>
      <c r="E896" s="21" t="s">
        <v>399</v>
      </c>
      <c r="F896" s="21" t="s">
        <v>499</v>
      </c>
      <c r="G896" s="21" t="s">
        <v>333</v>
      </c>
      <c r="H896" s="23"/>
      <c r="I896" s="24"/>
      <c r="J896" s="25" t="s">
        <v>31</v>
      </c>
      <c r="K896" s="26">
        <v>5</v>
      </c>
      <c r="L896" s="27" t="s">
        <v>812</v>
      </c>
      <c r="M896" s="25">
        <v>0.93799999999999994</v>
      </c>
      <c r="N896" s="43" t="s">
        <v>31</v>
      </c>
      <c r="O896" s="25">
        <f t="shared" si="98"/>
        <v>0.93799999999999994</v>
      </c>
      <c r="P896" s="25">
        <f t="shared" si="99"/>
        <v>0.93799999999999994</v>
      </c>
      <c r="Q896" s="28">
        <v>41.9</v>
      </c>
      <c r="R896" s="29">
        <v>4</v>
      </c>
      <c r="S896" s="18">
        <f t="shared" si="100"/>
        <v>10.475</v>
      </c>
      <c r="T896" s="28">
        <v>1.38</v>
      </c>
      <c r="U896" s="26" t="s">
        <v>31</v>
      </c>
      <c r="V896" s="26" t="s">
        <v>31</v>
      </c>
      <c r="W896" s="17" t="str">
        <f t="shared" si="101"/>
        <v>n/a</v>
      </c>
      <c r="X896" s="30" t="s">
        <v>31</v>
      </c>
      <c r="Y896" s="17" t="str">
        <f t="shared" si="102"/>
        <v>n/a</v>
      </c>
      <c r="Z896" s="17">
        <v>25</v>
      </c>
      <c r="AA896" s="17">
        <f t="shared" si="103"/>
        <v>25</v>
      </c>
      <c r="AB896" s="31" t="s">
        <v>401</v>
      </c>
    </row>
    <row r="897" spans="2:28" x14ac:dyDescent="0.3">
      <c r="B897" s="74" t="s">
        <v>843</v>
      </c>
      <c r="C897" s="20" t="str">
        <f t="shared" si="97"/>
        <v>Freight Wagon (T) FWAA Other</v>
      </c>
      <c r="D897" s="21" t="s">
        <v>4</v>
      </c>
      <c r="E897" s="21" t="s">
        <v>402</v>
      </c>
      <c r="F897" s="21" t="s">
        <v>499</v>
      </c>
      <c r="G897" s="21" t="s">
        <v>333</v>
      </c>
      <c r="H897" s="23"/>
      <c r="I897" s="24"/>
      <c r="J897" s="25" t="s">
        <v>31</v>
      </c>
      <c r="K897" s="26">
        <v>5</v>
      </c>
      <c r="L897" s="27" t="s">
        <v>812</v>
      </c>
      <c r="M897" s="25">
        <v>0.93799999999999994</v>
      </c>
      <c r="N897" s="43" t="s">
        <v>31</v>
      </c>
      <c r="O897" s="25">
        <f t="shared" si="98"/>
        <v>0.93799999999999994</v>
      </c>
      <c r="P897" s="25">
        <f t="shared" si="99"/>
        <v>0.93799999999999994</v>
      </c>
      <c r="Q897" s="28">
        <v>21</v>
      </c>
      <c r="R897" s="29">
        <v>4</v>
      </c>
      <c r="S897" s="18">
        <f t="shared" si="100"/>
        <v>5.25</v>
      </c>
      <c r="T897" s="28">
        <v>1.38</v>
      </c>
      <c r="U897" s="26" t="s">
        <v>31</v>
      </c>
      <c r="V897" s="26" t="s">
        <v>31</v>
      </c>
      <c r="W897" s="17" t="str">
        <f t="shared" si="101"/>
        <v>n/a</v>
      </c>
      <c r="X897" s="30" t="s">
        <v>31</v>
      </c>
      <c r="Y897" s="17" t="str">
        <f t="shared" si="102"/>
        <v>n/a</v>
      </c>
      <c r="Z897" s="17">
        <v>25</v>
      </c>
      <c r="AA897" s="17">
        <f t="shared" si="103"/>
        <v>25</v>
      </c>
      <c r="AB897" s="31" t="s">
        <v>403</v>
      </c>
    </row>
    <row r="898" spans="2:28" x14ac:dyDescent="0.3">
      <c r="B898" s="74" t="s">
        <v>843</v>
      </c>
      <c r="C898" s="20" t="str">
        <f t="shared" si="97"/>
        <v>Freight Wagon (L) FWAB Construction Materials</v>
      </c>
      <c r="D898" s="21" t="s">
        <v>4</v>
      </c>
      <c r="E898" s="21" t="s">
        <v>399</v>
      </c>
      <c r="F898" s="21" t="s">
        <v>500</v>
      </c>
      <c r="G898" s="21" t="s">
        <v>331</v>
      </c>
      <c r="H898" s="23"/>
      <c r="I898" s="24"/>
      <c r="J898" s="25" t="s">
        <v>31</v>
      </c>
      <c r="K898" s="26" t="s">
        <v>31</v>
      </c>
      <c r="L898" s="27" t="s">
        <v>31</v>
      </c>
      <c r="M898" s="25" t="s">
        <v>31</v>
      </c>
      <c r="N898" s="45">
        <v>0.875</v>
      </c>
      <c r="O898" s="25">
        <f t="shared" si="98"/>
        <v>0.875</v>
      </c>
      <c r="P898" s="25">
        <f t="shared" si="99"/>
        <v>0.875</v>
      </c>
      <c r="Q898" s="28">
        <v>36</v>
      </c>
      <c r="R898" s="29">
        <v>4</v>
      </c>
      <c r="S898" s="18">
        <f t="shared" si="100"/>
        <v>9</v>
      </c>
      <c r="T898" s="28">
        <v>1.377</v>
      </c>
      <c r="U898" s="26" t="s">
        <v>31</v>
      </c>
      <c r="V898" s="26" t="s">
        <v>31</v>
      </c>
      <c r="W898" s="17" t="str">
        <f t="shared" si="101"/>
        <v>n/a</v>
      </c>
      <c r="X898" s="30" t="s">
        <v>31</v>
      </c>
      <c r="Y898" s="17" t="str">
        <f t="shared" si="102"/>
        <v>n/a</v>
      </c>
      <c r="Z898" s="17">
        <v>29</v>
      </c>
      <c r="AA898" s="17">
        <f t="shared" si="103"/>
        <v>29</v>
      </c>
      <c r="AB898" s="31" t="s">
        <v>401</v>
      </c>
    </row>
    <row r="899" spans="2:28" x14ac:dyDescent="0.3">
      <c r="B899" s="74" t="s">
        <v>843</v>
      </c>
      <c r="C899" s="20" t="str">
        <f t="shared" si="97"/>
        <v>Freight Wagon (T) FWAB Construction Materials</v>
      </c>
      <c r="D899" s="21" t="s">
        <v>4</v>
      </c>
      <c r="E899" s="21" t="s">
        <v>402</v>
      </c>
      <c r="F899" s="21" t="s">
        <v>500</v>
      </c>
      <c r="G899" s="21" t="s">
        <v>331</v>
      </c>
      <c r="H899" s="23"/>
      <c r="I899" s="24"/>
      <c r="J899" s="25" t="s">
        <v>31</v>
      </c>
      <c r="K899" s="26" t="s">
        <v>31</v>
      </c>
      <c r="L899" s="27" t="s">
        <v>31</v>
      </c>
      <c r="M899" s="25" t="s">
        <v>31</v>
      </c>
      <c r="N899" s="45">
        <v>0.85599999999999998</v>
      </c>
      <c r="O899" s="25">
        <f t="shared" si="98"/>
        <v>0.85599999999999998</v>
      </c>
      <c r="P899" s="25">
        <f t="shared" si="99"/>
        <v>0.85599999999999998</v>
      </c>
      <c r="Q899" s="28">
        <v>21</v>
      </c>
      <c r="R899" s="29">
        <v>4</v>
      </c>
      <c r="S899" s="18">
        <f t="shared" si="100"/>
        <v>5.25</v>
      </c>
      <c r="T899" s="28">
        <v>1.377</v>
      </c>
      <c r="U899" s="26" t="s">
        <v>31</v>
      </c>
      <c r="V899" s="26" t="s">
        <v>31</v>
      </c>
      <c r="W899" s="17" t="str">
        <f t="shared" si="101"/>
        <v>n/a</v>
      </c>
      <c r="X899" s="30" t="s">
        <v>31</v>
      </c>
      <c r="Y899" s="17" t="str">
        <f t="shared" si="102"/>
        <v>n/a</v>
      </c>
      <c r="Z899" s="17">
        <v>29</v>
      </c>
      <c r="AA899" s="17">
        <f t="shared" si="103"/>
        <v>29</v>
      </c>
      <c r="AB899" s="31" t="s">
        <v>403</v>
      </c>
    </row>
    <row r="900" spans="2:28" x14ac:dyDescent="0.3">
      <c r="B900" s="74" t="s">
        <v>843</v>
      </c>
      <c r="C900" s="20" t="str">
        <f t="shared" si="97"/>
        <v>Freight Wagon (L) FWAB Domestic Intermodal</v>
      </c>
      <c r="D900" s="21" t="s">
        <v>4</v>
      </c>
      <c r="E900" s="21" t="s">
        <v>399</v>
      </c>
      <c r="F900" s="22" t="s">
        <v>500</v>
      </c>
      <c r="G900" s="21" t="s">
        <v>332</v>
      </c>
      <c r="H900" s="23"/>
      <c r="I900" s="24"/>
      <c r="J900" s="25" t="s">
        <v>31</v>
      </c>
      <c r="K900" s="26" t="s">
        <v>31</v>
      </c>
      <c r="L900" s="27" t="s">
        <v>31</v>
      </c>
      <c r="M900" s="25" t="s">
        <v>31</v>
      </c>
      <c r="N900" s="43">
        <v>0.875</v>
      </c>
      <c r="O900" s="25">
        <f t="shared" si="98"/>
        <v>0.875</v>
      </c>
      <c r="P900" s="25">
        <f t="shared" si="99"/>
        <v>0.875</v>
      </c>
      <c r="Q900" s="28">
        <v>55</v>
      </c>
      <c r="R900" s="29">
        <v>4</v>
      </c>
      <c r="S900" s="18">
        <f t="shared" si="100"/>
        <v>13.75</v>
      </c>
      <c r="T900" s="28">
        <v>1.377</v>
      </c>
      <c r="U900" s="26" t="s">
        <v>31</v>
      </c>
      <c r="V900" s="26" t="s">
        <v>31</v>
      </c>
      <c r="W900" s="17" t="str">
        <f t="shared" si="101"/>
        <v>n/a</v>
      </c>
      <c r="X900" s="30" t="s">
        <v>31</v>
      </c>
      <c r="Y900" s="17" t="str">
        <f t="shared" si="102"/>
        <v>n/a</v>
      </c>
      <c r="Z900" s="17">
        <v>33</v>
      </c>
      <c r="AA900" s="17">
        <f t="shared" si="103"/>
        <v>33</v>
      </c>
      <c r="AB900" s="31" t="s">
        <v>467</v>
      </c>
    </row>
    <row r="901" spans="2:28" x14ac:dyDescent="0.3">
      <c r="B901" s="74" t="s">
        <v>843</v>
      </c>
      <c r="C901" s="20" t="str">
        <f t="shared" si="97"/>
        <v>Freight Wagon (T) FWAB Domestic Intermodal</v>
      </c>
      <c r="D901" s="21" t="s">
        <v>4</v>
      </c>
      <c r="E901" s="21" t="s">
        <v>402</v>
      </c>
      <c r="F901" s="22" t="s">
        <v>500</v>
      </c>
      <c r="G901" s="21" t="s">
        <v>332</v>
      </c>
      <c r="H901" s="23"/>
      <c r="I901" s="24"/>
      <c r="J901" s="25" t="s">
        <v>31</v>
      </c>
      <c r="K901" s="26" t="s">
        <v>31</v>
      </c>
      <c r="L901" s="27" t="s">
        <v>31</v>
      </c>
      <c r="M901" s="25" t="s">
        <v>31</v>
      </c>
      <c r="N901" s="43">
        <v>0.85599999999999998</v>
      </c>
      <c r="O901" s="25">
        <f t="shared" si="98"/>
        <v>0.85599999999999998</v>
      </c>
      <c r="P901" s="25">
        <f t="shared" si="99"/>
        <v>0.85599999999999998</v>
      </c>
      <c r="Q901" s="28">
        <v>21</v>
      </c>
      <c r="R901" s="29">
        <v>4</v>
      </c>
      <c r="S901" s="18">
        <f t="shared" si="100"/>
        <v>5.25</v>
      </c>
      <c r="T901" s="28">
        <v>1.377</v>
      </c>
      <c r="U901" s="26" t="s">
        <v>31</v>
      </c>
      <c r="V901" s="26" t="s">
        <v>31</v>
      </c>
      <c r="W901" s="17" t="str">
        <f t="shared" si="101"/>
        <v>n/a</v>
      </c>
      <c r="X901" s="30" t="s">
        <v>31</v>
      </c>
      <c r="Y901" s="17" t="str">
        <f t="shared" si="102"/>
        <v>n/a</v>
      </c>
      <c r="Z901" s="17">
        <v>33</v>
      </c>
      <c r="AA901" s="17">
        <f t="shared" si="103"/>
        <v>33</v>
      </c>
      <c r="AB901" s="31" t="s">
        <v>468</v>
      </c>
    </row>
    <row r="902" spans="2:28" x14ac:dyDescent="0.3">
      <c r="B902" s="74" t="s">
        <v>843</v>
      </c>
      <c r="C902" s="20" t="str">
        <f t="shared" si="97"/>
        <v>Freight Wagon (L) FWAB Industrial Minerals</v>
      </c>
      <c r="D902" s="21" t="s">
        <v>4</v>
      </c>
      <c r="E902" s="21" t="s">
        <v>399</v>
      </c>
      <c r="F902" s="22" t="s">
        <v>500</v>
      </c>
      <c r="G902" s="21" t="s">
        <v>364</v>
      </c>
      <c r="H902" s="23"/>
      <c r="I902" s="24"/>
      <c r="J902" s="25" t="s">
        <v>31</v>
      </c>
      <c r="K902" s="26">
        <v>5</v>
      </c>
      <c r="L902" s="27" t="s">
        <v>812</v>
      </c>
      <c r="M902" s="25">
        <v>0.93799999999999994</v>
      </c>
      <c r="N902" s="43" t="s">
        <v>31</v>
      </c>
      <c r="O902" s="25">
        <f t="shared" si="98"/>
        <v>0.93799999999999994</v>
      </c>
      <c r="P902" s="25">
        <f t="shared" si="99"/>
        <v>0.93799999999999994</v>
      </c>
      <c r="Q902" s="28">
        <v>36</v>
      </c>
      <c r="R902" s="29">
        <v>4</v>
      </c>
      <c r="S902" s="18">
        <f t="shared" si="100"/>
        <v>9</v>
      </c>
      <c r="T902" s="28">
        <v>1.377</v>
      </c>
      <c r="U902" s="26" t="s">
        <v>31</v>
      </c>
      <c r="V902" s="26" t="s">
        <v>31</v>
      </c>
      <c r="W902" s="17" t="str">
        <f t="shared" si="101"/>
        <v>n/a</v>
      </c>
      <c r="X902" s="30" t="s">
        <v>31</v>
      </c>
      <c r="Y902" s="17" t="str">
        <f t="shared" si="102"/>
        <v>n/a</v>
      </c>
      <c r="Z902" s="17">
        <v>18</v>
      </c>
      <c r="AA902" s="17">
        <f t="shared" si="103"/>
        <v>18</v>
      </c>
      <c r="AB902" s="31" t="s">
        <v>467</v>
      </c>
    </row>
    <row r="903" spans="2:28" x14ac:dyDescent="0.3">
      <c r="B903" s="74" t="s">
        <v>843</v>
      </c>
      <c r="C903" s="20" t="str">
        <f t="shared" si="97"/>
        <v>Freight Wagon (T) FWAB Industrial Minerals</v>
      </c>
      <c r="D903" s="21" t="s">
        <v>4</v>
      </c>
      <c r="E903" s="21" t="s">
        <v>402</v>
      </c>
      <c r="F903" s="22" t="s">
        <v>500</v>
      </c>
      <c r="G903" s="21" t="s">
        <v>364</v>
      </c>
      <c r="H903" s="23"/>
      <c r="I903" s="24"/>
      <c r="J903" s="25" t="s">
        <v>31</v>
      </c>
      <c r="K903" s="26">
        <v>5</v>
      </c>
      <c r="L903" s="27" t="s">
        <v>812</v>
      </c>
      <c r="M903" s="25">
        <v>0.93799999999999994</v>
      </c>
      <c r="N903" s="43" t="s">
        <v>31</v>
      </c>
      <c r="O903" s="25">
        <f t="shared" si="98"/>
        <v>0.93799999999999994</v>
      </c>
      <c r="P903" s="25">
        <f t="shared" si="99"/>
        <v>0.93799999999999994</v>
      </c>
      <c r="Q903" s="28">
        <v>21</v>
      </c>
      <c r="R903" s="29">
        <v>4</v>
      </c>
      <c r="S903" s="18">
        <f t="shared" si="100"/>
        <v>5.25</v>
      </c>
      <c r="T903" s="28">
        <v>1.377</v>
      </c>
      <c r="U903" s="26" t="s">
        <v>31</v>
      </c>
      <c r="V903" s="26" t="s">
        <v>31</v>
      </c>
      <c r="W903" s="17" t="str">
        <f t="shared" si="101"/>
        <v>n/a</v>
      </c>
      <c r="X903" s="30" t="s">
        <v>31</v>
      </c>
      <c r="Y903" s="17" t="str">
        <f t="shared" si="102"/>
        <v>n/a</v>
      </c>
      <c r="Z903" s="17">
        <v>18</v>
      </c>
      <c r="AA903" s="17">
        <f t="shared" si="103"/>
        <v>18</v>
      </c>
      <c r="AB903" s="31" t="s">
        <v>468</v>
      </c>
    </row>
    <row r="904" spans="2:28" x14ac:dyDescent="0.3">
      <c r="B904" s="74" t="s">
        <v>843</v>
      </c>
      <c r="C904" s="20" t="str">
        <f t="shared" si="97"/>
        <v>Freight Wagon (L) FWAB Other</v>
      </c>
      <c r="D904" s="21" t="s">
        <v>4</v>
      </c>
      <c r="E904" s="21" t="s">
        <v>399</v>
      </c>
      <c r="F904" s="21" t="s">
        <v>500</v>
      </c>
      <c r="G904" s="21" t="s">
        <v>333</v>
      </c>
      <c r="H904" s="23"/>
      <c r="I904" s="24"/>
      <c r="J904" s="25" t="s">
        <v>31</v>
      </c>
      <c r="K904" s="26" t="s">
        <v>31</v>
      </c>
      <c r="L904" s="27" t="s">
        <v>31</v>
      </c>
      <c r="M904" s="25" t="s">
        <v>31</v>
      </c>
      <c r="N904" s="45">
        <v>0.875</v>
      </c>
      <c r="O904" s="25">
        <f t="shared" si="98"/>
        <v>0.875</v>
      </c>
      <c r="P904" s="25">
        <f t="shared" si="99"/>
        <v>0.875</v>
      </c>
      <c r="Q904" s="28">
        <v>36</v>
      </c>
      <c r="R904" s="29">
        <v>4</v>
      </c>
      <c r="S904" s="18">
        <f t="shared" si="100"/>
        <v>9</v>
      </c>
      <c r="T904" s="28">
        <v>1.377</v>
      </c>
      <c r="U904" s="26" t="s">
        <v>31</v>
      </c>
      <c r="V904" s="26" t="s">
        <v>31</v>
      </c>
      <c r="W904" s="17" t="str">
        <f t="shared" si="101"/>
        <v>n/a</v>
      </c>
      <c r="X904" s="30" t="s">
        <v>31</v>
      </c>
      <c r="Y904" s="17" t="str">
        <f t="shared" si="102"/>
        <v>n/a</v>
      </c>
      <c r="Z904" s="17">
        <v>25</v>
      </c>
      <c r="AA904" s="17">
        <f t="shared" si="103"/>
        <v>25</v>
      </c>
      <c r="AB904" s="31" t="s">
        <v>401</v>
      </c>
    </row>
    <row r="905" spans="2:28" x14ac:dyDescent="0.3">
      <c r="B905" s="74" t="s">
        <v>843</v>
      </c>
      <c r="C905" s="20" t="str">
        <f t="shared" si="97"/>
        <v>Freight Wagon (T) FWAB Other</v>
      </c>
      <c r="D905" s="21" t="s">
        <v>4</v>
      </c>
      <c r="E905" s="21" t="s">
        <v>402</v>
      </c>
      <c r="F905" s="21" t="s">
        <v>500</v>
      </c>
      <c r="G905" s="21" t="s">
        <v>333</v>
      </c>
      <c r="H905" s="23"/>
      <c r="I905" s="24"/>
      <c r="J905" s="25" t="s">
        <v>31</v>
      </c>
      <c r="K905" s="26" t="s">
        <v>31</v>
      </c>
      <c r="L905" s="27" t="s">
        <v>31</v>
      </c>
      <c r="M905" s="25" t="s">
        <v>31</v>
      </c>
      <c r="N905" s="45">
        <v>0.85599999999999998</v>
      </c>
      <c r="O905" s="25">
        <f t="shared" si="98"/>
        <v>0.85599999999999998</v>
      </c>
      <c r="P905" s="25">
        <f t="shared" si="99"/>
        <v>0.85599999999999998</v>
      </c>
      <c r="Q905" s="28">
        <v>21</v>
      </c>
      <c r="R905" s="29">
        <v>4</v>
      </c>
      <c r="S905" s="18">
        <f t="shared" si="100"/>
        <v>5.25</v>
      </c>
      <c r="T905" s="28">
        <v>1.377</v>
      </c>
      <c r="U905" s="26" t="s">
        <v>31</v>
      </c>
      <c r="V905" s="26" t="s">
        <v>31</v>
      </c>
      <c r="W905" s="17" t="str">
        <f t="shared" si="101"/>
        <v>n/a</v>
      </c>
      <c r="X905" s="30" t="s">
        <v>31</v>
      </c>
      <c r="Y905" s="17" t="str">
        <f t="shared" si="102"/>
        <v>n/a</v>
      </c>
      <c r="Z905" s="17">
        <v>25</v>
      </c>
      <c r="AA905" s="17">
        <f t="shared" si="103"/>
        <v>25</v>
      </c>
      <c r="AB905" s="31" t="s">
        <v>403</v>
      </c>
    </row>
    <row r="906" spans="2:28" x14ac:dyDescent="0.3">
      <c r="B906" s="74" t="s">
        <v>843</v>
      </c>
      <c r="C906" s="20" t="str">
        <f t="shared" si="97"/>
        <v>Freight Wagon (L) FWAC Construction Materials</v>
      </c>
      <c r="D906" s="21" t="s">
        <v>4</v>
      </c>
      <c r="E906" s="21" t="s">
        <v>399</v>
      </c>
      <c r="F906" s="21" t="s">
        <v>501</v>
      </c>
      <c r="G906" s="21" t="s">
        <v>331</v>
      </c>
      <c r="H906" s="23"/>
      <c r="I906" s="24"/>
      <c r="J906" s="25" t="s">
        <v>31</v>
      </c>
      <c r="K906" s="26" t="s">
        <v>31</v>
      </c>
      <c r="L906" s="27" t="s">
        <v>31</v>
      </c>
      <c r="M906" s="25" t="s">
        <v>31</v>
      </c>
      <c r="N906" s="43">
        <v>0.88</v>
      </c>
      <c r="O906" s="25">
        <f t="shared" si="98"/>
        <v>0.88</v>
      </c>
      <c r="P906" s="25">
        <f t="shared" si="99"/>
        <v>0.88</v>
      </c>
      <c r="Q906" s="28">
        <v>35.619999999999997</v>
      </c>
      <c r="R906" s="29">
        <v>4</v>
      </c>
      <c r="S906" s="18">
        <f t="shared" si="100"/>
        <v>8.9049999999999994</v>
      </c>
      <c r="T906" s="28">
        <v>1.413</v>
      </c>
      <c r="U906" s="26" t="s">
        <v>31</v>
      </c>
      <c r="V906" s="26" t="s">
        <v>31</v>
      </c>
      <c r="W906" s="17" t="str">
        <f t="shared" si="101"/>
        <v>n/a</v>
      </c>
      <c r="X906" s="30" t="s">
        <v>31</v>
      </c>
      <c r="Y906" s="17" t="str">
        <f t="shared" si="102"/>
        <v>n/a</v>
      </c>
      <c r="Z906" s="17">
        <v>29</v>
      </c>
      <c r="AA906" s="17">
        <f t="shared" si="103"/>
        <v>29</v>
      </c>
      <c r="AB906" s="34" t="s">
        <v>502</v>
      </c>
    </row>
    <row r="907" spans="2:28" x14ac:dyDescent="0.3">
      <c r="B907" s="74" t="s">
        <v>843</v>
      </c>
      <c r="C907" s="20" t="str">
        <f t="shared" ref="C907:C970" si="104">D907&amp;" "&amp;E907&amp;" "&amp;F907&amp;IF(D907="Freight"," "&amp;G907,"")</f>
        <v>Freight Wagon (T) FWAC Construction Materials</v>
      </c>
      <c r="D907" s="21" t="s">
        <v>4</v>
      </c>
      <c r="E907" s="21" t="s">
        <v>402</v>
      </c>
      <c r="F907" s="21" t="s">
        <v>501</v>
      </c>
      <c r="G907" s="21" t="s">
        <v>331</v>
      </c>
      <c r="H907" s="23"/>
      <c r="I907" s="24"/>
      <c r="J907" s="25" t="s">
        <v>31</v>
      </c>
      <c r="K907" s="26" t="s">
        <v>31</v>
      </c>
      <c r="L907" s="27" t="s">
        <v>31</v>
      </c>
      <c r="M907" s="25" t="s">
        <v>31</v>
      </c>
      <c r="N907" s="45">
        <v>0.86799999999999999</v>
      </c>
      <c r="O907" s="25">
        <f t="shared" si="98"/>
        <v>0.86799999999999999</v>
      </c>
      <c r="P907" s="25">
        <f t="shared" si="99"/>
        <v>0.86799999999999999</v>
      </c>
      <c r="Q907" s="28">
        <v>21</v>
      </c>
      <c r="R907" s="29">
        <v>4</v>
      </c>
      <c r="S907" s="18">
        <f t="shared" si="100"/>
        <v>5.25</v>
      </c>
      <c r="T907" s="28">
        <v>1.413</v>
      </c>
      <c r="U907" s="26" t="s">
        <v>31</v>
      </c>
      <c r="V907" s="26" t="s">
        <v>31</v>
      </c>
      <c r="W907" s="17" t="str">
        <f t="shared" si="101"/>
        <v>n/a</v>
      </c>
      <c r="X907" s="30" t="s">
        <v>31</v>
      </c>
      <c r="Y907" s="17" t="str">
        <f t="shared" si="102"/>
        <v>n/a</v>
      </c>
      <c r="Z907" s="17">
        <v>29</v>
      </c>
      <c r="AA907" s="17">
        <f t="shared" si="103"/>
        <v>29</v>
      </c>
      <c r="AB907" s="34" t="s">
        <v>503</v>
      </c>
    </row>
    <row r="908" spans="2:28" x14ac:dyDescent="0.3">
      <c r="B908" s="74" t="s">
        <v>843</v>
      </c>
      <c r="C908" s="20" t="str">
        <f t="shared" si="104"/>
        <v>Freight Wagon (L) FWAC Domestic Intermodal</v>
      </c>
      <c r="D908" s="21" t="s">
        <v>4</v>
      </c>
      <c r="E908" s="21" t="s">
        <v>399</v>
      </c>
      <c r="F908" s="21" t="s">
        <v>501</v>
      </c>
      <c r="G908" s="21" t="s">
        <v>332</v>
      </c>
      <c r="H908" s="23"/>
      <c r="I908" s="24"/>
      <c r="J908" s="25" t="s">
        <v>31</v>
      </c>
      <c r="K908" s="26" t="s">
        <v>31</v>
      </c>
      <c r="L908" s="27" t="s">
        <v>31</v>
      </c>
      <c r="M908" s="25" t="s">
        <v>31</v>
      </c>
      <c r="N908" s="43">
        <v>0.88</v>
      </c>
      <c r="O908" s="25">
        <f t="shared" si="98"/>
        <v>0.88</v>
      </c>
      <c r="P908" s="25">
        <f t="shared" si="99"/>
        <v>0.88</v>
      </c>
      <c r="Q908" s="28">
        <v>35.619999999999997</v>
      </c>
      <c r="R908" s="29">
        <v>4</v>
      </c>
      <c r="S908" s="18">
        <f t="shared" si="100"/>
        <v>8.9049999999999994</v>
      </c>
      <c r="T908" s="28">
        <v>1.413</v>
      </c>
      <c r="U908" s="26" t="s">
        <v>31</v>
      </c>
      <c r="V908" s="26" t="s">
        <v>31</v>
      </c>
      <c r="W908" s="17" t="str">
        <f t="shared" si="101"/>
        <v>n/a</v>
      </c>
      <c r="X908" s="30" t="s">
        <v>31</v>
      </c>
      <c r="Y908" s="17" t="str">
        <f t="shared" si="102"/>
        <v>n/a</v>
      </c>
      <c r="Z908" s="17">
        <v>33</v>
      </c>
      <c r="AA908" s="17">
        <f t="shared" si="103"/>
        <v>33</v>
      </c>
      <c r="AB908" s="34" t="s">
        <v>502</v>
      </c>
    </row>
    <row r="909" spans="2:28" x14ac:dyDescent="0.3">
      <c r="B909" s="74" t="s">
        <v>843</v>
      </c>
      <c r="C909" s="20" t="str">
        <f t="shared" si="104"/>
        <v>Freight Wagon (T) FWAC Domestic Intermodal</v>
      </c>
      <c r="D909" s="21" t="s">
        <v>4</v>
      </c>
      <c r="E909" s="21" t="s">
        <v>402</v>
      </c>
      <c r="F909" s="21" t="s">
        <v>501</v>
      </c>
      <c r="G909" s="21" t="s">
        <v>332</v>
      </c>
      <c r="H909" s="23"/>
      <c r="I909" s="24"/>
      <c r="J909" s="25" t="s">
        <v>31</v>
      </c>
      <c r="K909" s="26" t="s">
        <v>31</v>
      </c>
      <c r="L909" s="27" t="s">
        <v>31</v>
      </c>
      <c r="M909" s="25" t="s">
        <v>31</v>
      </c>
      <c r="N909" s="45">
        <v>0.86799999999999999</v>
      </c>
      <c r="O909" s="25">
        <f t="shared" si="98"/>
        <v>0.86799999999999999</v>
      </c>
      <c r="P909" s="25">
        <f t="shared" si="99"/>
        <v>0.86799999999999999</v>
      </c>
      <c r="Q909" s="28">
        <v>21</v>
      </c>
      <c r="R909" s="29">
        <v>4</v>
      </c>
      <c r="S909" s="18">
        <f t="shared" si="100"/>
        <v>5.25</v>
      </c>
      <c r="T909" s="28">
        <v>1.413</v>
      </c>
      <c r="U909" s="26" t="s">
        <v>31</v>
      </c>
      <c r="V909" s="26" t="s">
        <v>31</v>
      </c>
      <c r="W909" s="17" t="str">
        <f t="shared" si="101"/>
        <v>n/a</v>
      </c>
      <c r="X909" s="30" t="s">
        <v>31</v>
      </c>
      <c r="Y909" s="17" t="str">
        <f t="shared" si="102"/>
        <v>n/a</v>
      </c>
      <c r="Z909" s="17">
        <v>33</v>
      </c>
      <c r="AA909" s="17">
        <f t="shared" si="103"/>
        <v>33</v>
      </c>
      <c r="AB909" s="34" t="s">
        <v>503</v>
      </c>
    </row>
    <row r="910" spans="2:28" x14ac:dyDescent="0.3">
      <c r="B910" s="74" t="s">
        <v>843</v>
      </c>
      <c r="C910" s="20" t="str">
        <f t="shared" si="104"/>
        <v>Freight Wagon (L) FWAC Other</v>
      </c>
      <c r="D910" s="21" t="s">
        <v>4</v>
      </c>
      <c r="E910" s="21" t="s">
        <v>399</v>
      </c>
      <c r="F910" s="21" t="s">
        <v>501</v>
      </c>
      <c r="G910" s="21" t="s">
        <v>333</v>
      </c>
      <c r="H910" s="23"/>
      <c r="I910" s="24"/>
      <c r="J910" s="25" t="s">
        <v>31</v>
      </c>
      <c r="K910" s="26" t="s">
        <v>31</v>
      </c>
      <c r="L910" s="27" t="s">
        <v>31</v>
      </c>
      <c r="M910" s="25" t="s">
        <v>31</v>
      </c>
      <c r="N910" s="43">
        <v>0.88</v>
      </c>
      <c r="O910" s="25">
        <f t="shared" si="98"/>
        <v>0.88</v>
      </c>
      <c r="P910" s="25">
        <f t="shared" si="99"/>
        <v>0.88</v>
      </c>
      <c r="Q910" s="28">
        <v>35.619999999999997</v>
      </c>
      <c r="R910" s="29">
        <v>4</v>
      </c>
      <c r="S910" s="18">
        <f t="shared" si="100"/>
        <v>8.9049999999999994</v>
      </c>
      <c r="T910" s="28">
        <v>1.413</v>
      </c>
      <c r="U910" s="26" t="s">
        <v>31</v>
      </c>
      <c r="V910" s="26" t="s">
        <v>31</v>
      </c>
      <c r="W910" s="17" t="str">
        <f t="shared" si="101"/>
        <v>n/a</v>
      </c>
      <c r="X910" s="30" t="s">
        <v>31</v>
      </c>
      <c r="Y910" s="17" t="str">
        <f t="shared" si="102"/>
        <v>n/a</v>
      </c>
      <c r="Z910" s="17">
        <v>25</v>
      </c>
      <c r="AA910" s="17">
        <f t="shared" si="103"/>
        <v>25</v>
      </c>
      <c r="AB910" s="34" t="s">
        <v>502</v>
      </c>
    </row>
    <row r="911" spans="2:28" x14ac:dyDescent="0.3">
      <c r="B911" s="74" t="s">
        <v>843</v>
      </c>
      <c r="C911" s="20" t="str">
        <f t="shared" si="104"/>
        <v>Freight Wagon (T) FWAC Other</v>
      </c>
      <c r="D911" s="21" t="s">
        <v>4</v>
      </c>
      <c r="E911" s="21" t="s">
        <v>402</v>
      </c>
      <c r="F911" s="21" t="s">
        <v>501</v>
      </c>
      <c r="G911" s="21" t="s">
        <v>333</v>
      </c>
      <c r="H911" s="23"/>
      <c r="I911" s="24"/>
      <c r="J911" s="25" t="s">
        <v>31</v>
      </c>
      <c r="K911" s="26" t="s">
        <v>31</v>
      </c>
      <c r="L911" s="27" t="s">
        <v>31</v>
      </c>
      <c r="M911" s="25" t="s">
        <v>31</v>
      </c>
      <c r="N911" s="45">
        <v>0.86799999999999999</v>
      </c>
      <c r="O911" s="25">
        <f t="shared" si="98"/>
        <v>0.86799999999999999</v>
      </c>
      <c r="P911" s="25">
        <f t="shared" si="99"/>
        <v>0.86799999999999999</v>
      </c>
      <c r="Q911" s="28">
        <v>21</v>
      </c>
      <c r="R911" s="29">
        <v>4</v>
      </c>
      <c r="S911" s="18">
        <f t="shared" si="100"/>
        <v>5.25</v>
      </c>
      <c r="T911" s="28">
        <v>1.413</v>
      </c>
      <c r="U911" s="26" t="s">
        <v>31</v>
      </c>
      <c r="V911" s="26" t="s">
        <v>31</v>
      </c>
      <c r="W911" s="17" t="str">
        <f t="shared" si="101"/>
        <v>n/a</v>
      </c>
      <c r="X911" s="30" t="s">
        <v>31</v>
      </c>
      <c r="Y911" s="17" t="str">
        <f t="shared" si="102"/>
        <v>n/a</v>
      </c>
      <c r="Z911" s="17">
        <v>25</v>
      </c>
      <c r="AA911" s="17">
        <f t="shared" si="103"/>
        <v>25</v>
      </c>
      <c r="AB911" s="34" t="s">
        <v>503</v>
      </c>
    </row>
    <row r="912" spans="2:28" x14ac:dyDescent="0.3">
      <c r="B912" s="74" t="s">
        <v>843</v>
      </c>
      <c r="C912" s="20" t="str">
        <f t="shared" si="104"/>
        <v>Freight Wagon (L) FWAD Construction Materials</v>
      </c>
      <c r="D912" s="21" t="s">
        <v>4</v>
      </c>
      <c r="E912" s="21" t="s">
        <v>399</v>
      </c>
      <c r="F912" s="21" t="s">
        <v>504</v>
      </c>
      <c r="G912" s="21" t="s">
        <v>331</v>
      </c>
      <c r="H912" s="23"/>
      <c r="I912" s="24"/>
      <c r="J912" s="25" t="s">
        <v>31</v>
      </c>
      <c r="K912" s="26" t="s">
        <v>31</v>
      </c>
      <c r="L912" s="27" t="s">
        <v>31</v>
      </c>
      <c r="M912" s="25" t="s">
        <v>31</v>
      </c>
      <c r="N912" s="43">
        <v>0.88</v>
      </c>
      <c r="O912" s="25">
        <f t="shared" si="98"/>
        <v>0.88</v>
      </c>
      <c r="P912" s="25">
        <f t="shared" si="99"/>
        <v>0.88</v>
      </c>
      <c r="Q912" s="28">
        <v>40.909999999999997</v>
      </c>
      <c r="R912" s="29">
        <v>4</v>
      </c>
      <c r="S912" s="18">
        <f t="shared" si="100"/>
        <v>10.227499999999999</v>
      </c>
      <c r="T912" s="28">
        <v>1.413</v>
      </c>
      <c r="U912" s="26" t="s">
        <v>31</v>
      </c>
      <c r="V912" s="26" t="s">
        <v>31</v>
      </c>
      <c r="W912" s="17" t="str">
        <f t="shared" si="101"/>
        <v>n/a</v>
      </c>
      <c r="X912" s="30" t="s">
        <v>31</v>
      </c>
      <c r="Y912" s="17" t="str">
        <f t="shared" si="102"/>
        <v>n/a</v>
      </c>
      <c r="Z912" s="17">
        <v>29</v>
      </c>
      <c r="AA912" s="17">
        <f t="shared" si="103"/>
        <v>29</v>
      </c>
      <c r="AB912" s="34" t="s">
        <v>505</v>
      </c>
    </row>
    <row r="913" spans="2:28" x14ac:dyDescent="0.3">
      <c r="B913" s="74" t="s">
        <v>843</v>
      </c>
      <c r="C913" s="20" t="str">
        <f t="shared" si="104"/>
        <v>Freight Wagon (T) FWAD Construction Materials</v>
      </c>
      <c r="D913" s="21" t="s">
        <v>4</v>
      </c>
      <c r="E913" s="21" t="s">
        <v>402</v>
      </c>
      <c r="F913" s="21" t="s">
        <v>504</v>
      </c>
      <c r="G913" s="21" t="s">
        <v>331</v>
      </c>
      <c r="H913" s="23"/>
      <c r="I913" s="24"/>
      <c r="J913" s="25" t="s">
        <v>31</v>
      </c>
      <c r="K913" s="26" t="s">
        <v>31</v>
      </c>
      <c r="L913" s="27" t="s">
        <v>31</v>
      </c>
      <c r="M913" s="25" t="s">
        <v>31</v>
      </c>
      <c r="N913" s="45">
        <v>0.86799999999999999</v>
      </c>
      <c r="O913" s="25">
        <f t="shared" si="98"/>
        <v>0.86799999999999999</v>
      </c>
      <c r="P913" s="25">
        <f t="shared" si="99"/>
        <v>0.86799999999999999</v>
      </c>
      <c r="Q913" s="28">
        <v>21</v>
      </c>
      <c r="R913" s="29">
        <v>4</v>
      </c>
      <c r="S913" s="18">
        <f t="shared" si="100"/>
        <v>5.25</v>
      </c>
      <c r="T913" s="28">
        <v>1.413</v>
      </c>
      <c r="U913" s="26" t="s">
        <v>31</v>
      </c>
      <c r="V913" s="26" t="s">
        <v>31</v>
      </c>
      <c r="W913" s="17" t="str">
        <f t="shared" si="101"/>
        <v>n/a</v>
      </c>
      <c r="X913" s="30" t="s">
        <v>31</v>
      </c>
      <c r="Y913" s="17" t="str">
        <f t="shared" si="102"/>
        <v>n/a</v>
      </c>
      <c r="Z913" s="17">
        <v>29</v>
      </c>
      <c r="AA913" s="17">
        <f t="shared" si="103"/>
        <v>29</v>
      </c>
      <c r="AB913" s="34" t="s">
        <v>506</v>
      </c>
    </row>
    <row r="914" spans="2:28" x14ac:dyDescent="0.3">
      <c r="B914" s="74" t="s">
        <v>843</v>
      </c>
      <c r="C914" s="20" t="str">
        <f t="shared" si="104"/>
        <v>Freight Wagon (L) FWAD Domestic Intermodal</v>
      </c>
      <c r="D914" s="21" t="s">
        <v>4</v>
      </c>
      <c r="E914" s="21" t="s">
        <v>399</v>
      </c>
      <c r="F914" s="21" t="s">
        <v>504</v>
      </c>
      <c r="G914" s="21" t="s">
        <v>332</v>
      </c>
      <c r="H914" s="23"/>
      <c r="I914" s="24"/>
      <c r="J914" s="25" t="s">
        <v>31</v>
      </c>
      <c r="K914" s="26" t="s">
        <v>31</v>
      </c>
      <c r="L914" s="27" t="s">
        <v>31</v>
      </c>
      <c r="M914" s="25" t="s">
        <v>31</v>
      </c>
      <c r="N914" s="43">
        <v>0.88</v>
      </c>
      <c r="O914" s="25">
        <f t="shared" si="98"/>
        <v>0.88</v>
      </c>
      <c r="P914" s="25">
        <f t="shared" si="99"/>
        <v>0.88</v>
      </c>
      <c r="Q914" s="28">
        <v>40.909999999999997</v>
      </c>
      <c r="R914" s="29">
        <v>4</v>
      </c>
      <c r="S914" s="18">
        <f t="shared" si="100"/>
        <v>10.227499999999999</v>
      </c>
      <c r="T914" s="28">
        <v>1.413</v>
      </c>
      <c r="U914" s="26" t="s">
        <v>31</v>
      </c>
      <c r="V914" s="26" t="s">
        <v>31</v>
      </c>
      <c r="W914" s="17" t="str">
        <f t="shared" si="101"/>
        <v>n/a</v>
      </c>
      <c r="X914" s="30" t="s">
        <v>31</v>
      </c>
      <c r="Y914" s="17" t="str">
        <f t="shared" si="102"/>
        <v>n/a</v>
      </c>
      <c r="Z914" s="17">
        <v>33</v>
      </c>
      <c r="AA914" s="17">
        <f t="shared" si="103"/>
        <v>33</v>
      </c>
      <c r="AB914" s="34" t="s">
        <v>505</v>
      </c>
    </row>
    <row r="915" spans="2:28" x14ac:dyDescent="0.3">
      <c r="B915" s="74" t="s">
        <v>843</v>
      </c>
      <c r="C915" s="20" t="str">
        <f t="shared" si="104"/>
        <v>Freight Wagon (T) FWAD Domestic Intermodal</v>
      </c>
      <c r="D915" s="21" t="s">
        <v>4</v>
      </c>
      <c r="E915" s="21" t="s">
        <v>402</v>
      </c>
      <c r="F915" s="21" t="s">
        <v>504</v>
      </c>
      <c r="G915" s="21" t="s">
        <v>332</v>
      </c>
      <c r="H915" s="23"/>
      <c r="I915" s="24"/>
      <c r="J915" s="25" t="s">
        <v>31</v>
      </c>
      <c r="K915" s="26" t="s">
        <v>31</v>
      </c>
      <c r="L915" s="27" t="s">
        <v>31</v>
      </c>
      <c r="M915" s="25" t="s">
        <v>31</v>
      </c>
      <c r="N915" s="45">
        <v>0.86799999999999999</v>
      </c>
      <c r="O915" s="25">
        <f t="shared" si="98"/>
        <v>0.86799999999999999</v>
      </c>
      <c r="P915" s="25">
        <f t="shared" si="99"/>
        <v>0.86799999999999999</v>
      </c>
      <c r="Q915" s="28">
        <v>21</v>
      </c>
      <c r="R915" s="29">
        <v>4</v>
      </c>
      <c r="S915" s="18">
        <f t="shared" si="100"/>
        <v>5.25</v>
      </c>
      <c r="T915" s="28">
        <v>1.413</v>
      </c>
      <c r="U915" s="26" t="s">
        <v>31</v>
      </c>
      <c r="V915" s="26" t="s">
        <v>31</v>
      </c>
      <c r="W915" s="17" t="str">
        <f t="shared" si="101"/>
        <v>n/a</v>
      </c>
      <c r="X915" s="30" t="s">
        <v>31</v>
      </c>
      <c r="Y915" s="17" t="str">
        <f t="shared" si="102"/>
        <v>n/a</v>
      </c>
      <c r="Z915" s="17">
        <v>33</v>
      </c>
      <c r="AA915" s="17">
        <f t="shared" si="103"/>
        <v>33</v>
      </c>
      <c r="AB915" s="34" t="s">
        <v>506</v>
      </c>
    </row>
    <row r="916" spans="2:28" x14ac:dyDescent="0.3">
      <c r="B916" s="74" t="s">
        <v>843</v>
      </c>
      <c r="C916" s="20" t="str">
        <f t="shared" si="104"/>
        <v>Freight Wagon (L) FWAD Other</v>
      </c>
      <c r="D916" s="21" t="s">
        <v>4</v>
      </c>
      <c r="E916" s="21" t="s">
        <v>399</v>
      </c>
      <c r="F916" s="21" t="s">
        <v>504</v>
      </c>
      <c r="G916" s="21" t="s">
        <v>333</v>
      </c>
      <c r="H916" s="23"/>
      <c r="I916" s="24"/>
      <c r="J916" s="25" t="s">
        <v>31</v>
      </c>
      <c r="K916" s="26" t="s">
        <v>31</v>
      </c>
      <c r="L916" s="27" t="s">
        <v>31</v>
      </c>
      <c r="M916" s="25" t="s">
        <v>31</v>
      </c>
      <c r="N916" s="43">
        <v>0.88</v>
      </c>
      <c r="O916" s="25">
        <f t="shared" si="98"/>
        <v>0.88</v>
      </c>
      <c r="P916" s="25">
        <f t="shared" si="99"/>
        <v>0.88</v>
      </c>
      <c r="Q916" s="28">
        <v>40.909999999999997</v>
      </c>
      <c r="R916" s="29">
        <v>4</v>
      </c>
      <c r="S916" s="18">
        <f t="shared" si="100"/>
        <v>10.227499999999999</v>
      </c>
      <c r="T916" s="28">
        <v>1.413</v>
      </c>
      <c r="U916" s="26" t="s">
        <v>31</v>
      </c>
      <c r="V916" s="26" t="s">
        <v>31</v>
      </c>
      <c r="W916" s="17" t="str">
        <f t="shared" si="101"/>
        <v>n/a</v>
      </c>
      <c r="X916" s="30" t="s">
        <v>31</v>
      </c>
      <c r="Y916" s="17" t="str">
        <f t="shared" si="102"/>
        <v>n/a</v>
      </c>
      <c r="Z916" s="17">
        <v>25</v>
      </c>
      <c r="AA916" s="17">
        <f t="shared" si="103"/>
        <v>25</v>
      </c>
      <c r="AB916" s="34" t="s">
        <v>505</v>
      </c>
    </row>
    <row r="917" spans="2:28" x14ac:dyDescent="0.3">
      <c r="B917" s="74" t="s">
        <v>843</v>
      </c>
      <c r="C917" s="20" t="str">
        <f t="shared" si="104"/>
        <v>Freight Wagon (T) FWAD Other</v>
      </c>
      <c r="D917" s="21" t="s">
        <v>4</v>
      </c>
      <c r="E917" s="21" t="s">
        <v>402</v>
      </c>
      <c r="F917" s="21" t="s">
        <v>504</v>
      </c>
      <c r="G917" s="21" t="s">
        <v>333</v>
      </c>
      <c r="H917" s="23"/>
      <c r="I917" s="24"/>
      <c r="J917" s="25" t="s">
        <v>31</v>
      </c>
      <c r="K917" s="26" t="s">
        <v>31</v>
      </c>
      <c r="L917" s="27" t="s">
        <v>31</v>
      </c>
      <c r="M917" s="25" t="s">
        <v>31</v>
      </c>
      <c r="N917" s="45">
        <v>0.86799999999999999</v>
      </c>
      <c r="O917" s="25">
        <f t="shared" si="98"/>
        <v>0.86799999999999999</v>
      </c>
      <c r="P917" s="25">
        <f t="shared" si="99"/>
        <v>0.86799999999999999</v>
      </c>
      <c r="Q917" s="28">
        <v>21</v>
      </c>
      <c r="R917" s="29">
        <v>4</v>
      </c>
      <c r="S917" s="18">
        <f t="shared" si="100"/>
        <v>5.25</v>
      </c>
      <c r="T917" s="28">
        <v>1.413</v>
      </c>
      <c r="U917" s="26" t="s">
        <v>31</v>
      </c>
      <c r="V917" s="26" t="s">
        <v>31</v>
      </c>
      <c r="W917" s="17" t="str">
        <f t="shared" si="101"/>
        <v>n/a</v>
      </c>
      <c r="X917" s="30" t="s">
        <v>31</v>
      </c>
      <c r="Y917" s="17" t="str">
        <f t="shared" si="102"/>
        <v>n/a</v>
      </c>
      <c r="Z917" s="17">
        <v>25</v>
      </c>
      <c r="AA917" s="17">
        <f t="shared" si="103"/>
        <v>25</v>
      </c>
      <c r="AB917" s="34" t="s">
        <v>506</v>
      </c>
    </row>
    <row r="918" spans="2:28" ht="24" x14ac:dyDescent="0.3">
      <c r="B918" s="74" t="s">
        <v>843</v>
      </c>
      <c r="C918" s="20" t="str">
        <f t="shared" si="104"/>
        <v>Freight Wagon (L) FXAC Domestic Intermodal</v>
      </c>
      <c r="D918" s="21" t="s">
        <v>4</v>
      </c>
      <c r="E918" s="21" t="s">
        <v>399</v>
      </c>
      <c r="F918" s="22" t="s">
        <v>507</v>
      </c>
      <c r="G918" s="21" t="s">
        <v>332</v>
      </c>
      <c r="H918" s="23" t="s">
        <v>508</v>
      </c>
      <c r="I918" s="24"/>
      <c r="J918" s="25" t="s">
        <v>31</v>
      </c>
      <c r="K918" s="26">
        <v>4</v>
      </c>
      <c r="L918" s="27" t="s">
        <v>810</v>
      </c>
      <c r="M918" s="25">
        <v>0.97799999999999998</v>
      </c>
      <c r="N918" s="43" t="s">
        <v>31</v>
      </c>
      <c r="O918" s="25">
        <f t="shared" si="98"/>
        <v>0.97799999999999998</v>
      </c>
      <c r="P918" s="25">
        <f t="shared" si="99"/>
        <v>0.97799999999999998</v>
      </c>
      <c r="Q918" s="28">
        <v>48.45</v>
      </c>
      <c r="R918" s="29">
        <v>4</v>
      </c>
      <c r="S918" s="18">
        <f t="shared" si="100"/>
        <v>12.112500000000001</v>
      </c>
      <c r="T918" s="28">
        <v>1.8</v>
      </c>
      <c r="U918" s="26" t="s">
        <v>31</v>
      </c>
      <c r="V918" s="26" t="s">
        <v>31</v>
      </c>
      <c r="W918" s="17" t="str">
        <f t="shared" si="101"/>
        <v>n/a</v>
      </c>
      <c r="X918" s="30" t="s">
        <v>31</v>
      </c>
      <c r="Y918" s="17" t="str">
        <f t="shared" si="102"/>
        <v>n/a</v>
      </c>
      <c r="Z918" s="17">
        <v>33</v>
      </c>
      <c r="AA918" s="17">
        <f t="shared" si="103"/>
        <v>33</v>
      </c>
      <c r="AB918" s="31" t="s">
        <v>406</v>
      </c>
    </row>
    <row r="919" spans="2:28" ht="24" x14ac:dyDescent="0.3">
      <c r="B919" s="74" t="s">
        <v>843</v>
      </c>
      <c r="C919" s="20" t="str">
        <f t="shared" si="104"/>
        <v>Freight Wagon (T) FXAC Domestic Intermodal</v>
      </c>
      <c r="D919" s="21" t="s">
        <v>4</v>
      </c>
      <c r="E919" s="21" t="s">
        <v>402</v>
      </c>
      <c r="F919" s="22" t="s">
        <v>507</v>
      </c>
      <c r="G919" s="21" t="s">
        <v>332</v>
      </c>
      <c r="H919" s="23" t="s">
        <v>508</v>
      </c>
      <c r="I919" s="24"/>
      <c r="J919" s="25" t="s">
        <v>31</v>
      </c>
      <c r="K919" s="26">
        <v>4</v>
      </c>
      <c r="L919" s="27" t="s">
        <v>810</v>
      </c>
      <c r="M919" s="25">
        <v>0.97799999999999998</v>
      </c>
      <c r="N919" s="43" t="s">
        <v>31</v>
      </c>
      <c r="O919" s="25">
        <f t="shared" si="98"/>
        <v>0.97799999999999998</v>
      </c>
      <c r="P919" s="25">
        <f t="shared" si="99"/>
        <v>0.97799999999999998</v>
      </c>
      <c r="Q919" s="28">
        <v>24.9</v>
      </c>
      <c r="R919" s="29">
        <v>4</v>
      </c>
      <c r="S919" s="18">
        <f t="shared" si="100"/>
        <v>6.2249999999999996</v>
      </c>
      <c r="T919" s="28">
        <v>1.8</v>
      </c>
      <c r="U919" s="26" t="s">
        <v>31</v>
      </c>
      <c r="V919" s="26" t="s">
        <v>31</v>
      </c>
      <c r="W919" s="17" t="str">
        <f t="shared" si="101"/>
        <v>n/a</v>
      </c>
      <c r="X919" s="30" t="s">
        <v>31</v>
      </c>
      <c r="Y919" s="17" t="str">
        <f t="shared" si="102"/>
        <v>n/a</v>
      </c>
      <c r="Z919" s="17">
        <v>33</v>
      </c>
      <c r="AA919" s="17">
        <f t="shared" si="103"/>
        <v>33</v>
      </c>
      <c r="AB919" s="31" t="s">
        <v>407</v>
      </c>
    </row>
    <row r="920" spans="2:28" ht="24" x14ac:dyDescent="0.3">
      <c r="B920" s="74" t="s">
        <v>843</v>
      </c>
      <c r="C920" s="20" t="str">
        <f t="shared" si="104"/>
        <v>Freight Wagon (L) FXAC Domestic Waste</v>
      </c>
      <c r="D920" s="21" t="s">
        <v>4</v>
      </c>
      <c r="E920" s="21" t="s">
        <v>399</v>
      </c>
      <c r="F920" s="22" t="s">
        <v>507</v>
      </c>
      <c r="G920" s="21" t="s">
        <v>354</v>
      </c>
      <c r="H920" s="23" t="s">
        <v>508</v>
      </c>
      <c r="I920" s="24"/>
      <c r="J920" s="25" t="s">
        <v>31</v>
      </c>
      <c r="K920" s="26">
        <v>4</v>
      </c>
      <c r="L920" s="27" t="s">
        <v>810</v>
      </c>
      <c r="M920" s="25">
        <v>0.97799999999999998</v>
      </c>
      <c r="N920" s="43" t="s">
        <v>31</v>
      </c>
      <c r="O920" s="25">
        <f t="shared" si="98"/>
        <v>0.97799999999999998</v>
      </c>
      <c r="P920" s="25">
        <f t="shared" si="99"/>
        <v>0.97799999999999998</v>
      </c>
      <c r="Q920" s="28">
        <v>58.6</v>
      </c>
      <c r="R920" s="29">
        <v>4</v>
      </c>
      <c r="S920" s="18">
        <f t="shared" si="100"/>
        <v>14.65</v>
      </c>
      <c r="T920" s="28">
        <v>1.8</v>
      </c>
      <c r="U920" s="26" t="s">
        <v>31</v>
      </c>
      <c r="V920" s="26" t="s">
        <v>31</v>
      </c>
      <c r="W920" s="17" t="str">
        <f t="shared" si="101"/>
        <v>n/a</v>
      </c>
      <c r="X920" s="30" t="s">
        <v>31</v>
      </c>
      <c r="Y920" s="17" t="str">
        <f t="shared" si="102"/>
        <v>n/a</v>
      </c>
      <c r="Z920" s="17">
        <v>24</v>
      </c>
      <c r="AA920" s="17">
        <f t="shared" si="103"/>
        <v>24</v>
      </c>
      <c r="AB920" s="31" t="s">
        <v>406</v>
      </c>
    </row>
    <row r="921" spans="2:28" ht="24" x14ac:dyDescent="0.3">
      <c r="B921" s="74" t="s">
        <v>843</v>
      </c>
      <c r="C921" s="20" t="str">
        <f t="shared" si="104"/>
        <v>Freight Wagon (T) FXAC Domestic Waste</v>
      </c>
      <c r="D921" s="21" t="s">
        <v>4</v>
      </c>
      <c r="E921" s="21" t="s">
        <v>402</v>
      </c>
      <c r="F921" s="22" t="s">
        <v>507</v>
      </c>
      <c r="G921" s="21" t="s">
        <v>354</v>
      </c>
      <c r="H921" s="23" t="s">
        <v>508</v>
      </c>
      <c r="I921" s="24"/>
      <c r="J921" s="25" t="s">
        <v>31</v>
      </c>
      <c r="K921" s="26">
        <v>4</v>
      </c>
      <c r="L921" s="27" t="s">
        <v>810</v>
      </c>
      <c r="M921" s="25">
        <v>0.97799999999999998</v>
      </c>
      <c r="N921" s="43" t="s">
        <v>31</v>
      </c>
      <c r="O921" s="25">
        <f t="shared" si="98"/>
        <v>0.97799999999999998</v>
      </c>
      <c r="P921" s="25">
        <f t="shared" si="99"/>
        <v>0.97799999999999998</v>
      </c>
      <c r="Q921" s="28">
        <v>24.9</v>
      </c>
      <c r="R921" s="29">
        <v>4</v>
      </c>
      <c r="S921" s="18">
        <f t="shared" si="100"/>
        <v>6.2249999999999996</v>
      </c>
      <c r="T921" s="28">
        <v>1.8</v>
      </c>
      <c r="U921" s="26" t="s">
        <v>31</v>
      </c>
      <c r="V921" s="26" t="s">
        <v>31</v>
      </c>
      <c r="W921" s="17" t="str">
        <f t="shared" si="101"/>
        <v>n/a</v>
      </c>
      <c r="X921" s="30" t="s">
        <v>31</v>
      </c>
      <c r="Y921" s="17" t="str">
        <f t="shared" si="102"/>
        <v>n/a</v>
      </c>
      <c r="Z921" s="17">
        <v>24</v>
      </c>
      <c r="AA921" s="17">
        <f t="shared" si="103"/>
        <v>24</v>
      </c>
      <c r="AB921" s="31" t="s">
        <v>407</v>
      </c>
    </row>
    <row r="922" spans="2:28" ht="24" x14ac:dyDescent="0.3">
      <c r="B922" s="74" t="s">
        <v>843</v>
      </c>
      <c r="C922" s="20" t="str">
        <f t="shared" si="104"/>
        <v>Freight Wagon (L) FXAC Enterprise</v>
      </c>
      <c r="D922" s="21" t="s">
        <v>4</v>
      </c>
      <c r="E922" s="21" t="s">
        <v>399</v>
      </c>
      <c r="F922" s="22" t="s">
        <v>507</v>
      </c>
      <c r="G922" s="21" t="s">
        <v>338</v>
      </c>
      <c r="H922" s="23" t="s">
        <v>508</v>
      </c>
      <c r="I922" s="24"/>
      <c r="J922" s="25" t="s">
        <v>31</v>
      </c>
      <c r="K922" s="26">
        <v>4</v>
      </c>
      <c r="L922" s="27" t="s">
        <v>810</v>
      </c>
      <c r="M922" s="25">
        <v>0.97799999999999998</v>
      </c>
      <c r="N922" s="43" t="s">
        <v>31</v>
      </c>
      <c r="O922" s="25">
        <f t="shared" si="98"/>
        <v>0.97799999999999998</v>
      </c>
      <c r="P922" s="25">
        <f t="shared" si="99"/>
        <v>0.97799999999999998</v>
      </c>
      <c r="Q922" s="28">
        <v>48.45</v>
      </c>
      <c r="R922" s="29">
        <v>4</v>
      </c>
      <c r="S922" s="18">
        <f t="shared" si="100"/>
        <v>12.112500000000001</v>
      </c>
      <c r="T922" s="28">
        <v>1.8</v>
      </c>
      <c r="U922" s="26" t="s">
        <v>31</v>
      </c>
      <c r="V922" s="26" t="s">
        <v>31</v>
      </c>
      <c r="W922" s="17" t="str">
        <f t="shared" si="101"/>
        <v>n/a</v>
      </c>
      <c r="X922" s="30" t="s">
        <v>31</v>
      </c>
      <c r="Y922" s="17" t="str">
        <f t="shared" si="102"/>
        <v>n/a</v>
      </c>
      <c r="Z922" s="17">
        <v>27</v>
      </c>
      <c r="AA922" s="17">
        <f t="shared" si="103"/>
        <v>27</v>
      </c>
      <c r="AB922" s="31" t="s">
        <v>406</v>
      </c>
    </row>
    <row r="923" spans="2:28" ht="24" x14ac:dyDescent="0.3">
      <c r="B923" s="74" t="s">
        <v>843</v>
      </c>
      <c r="C923" s="20" t="str">
        <f t="shared" si="104"/>
        <v>Freight Wagon (T) FXAC Enterprise</v>
      </c>
      <c r="D923" s="21" t="s">
        <v>4</v>
      </c>
      <c r="E923" s="21" t="s">
        <v>402</v>
      </c>
      <c r="F923" s="22" t="s">
        <v>507</v>
      </c>
      <c r="G923" s="21" t="s">
        <v>338</v>
      </c>
      <c r="H923" s="23" t="s">
        <v>508</v>
      </c>
      <c r="I923" s="24"/>
      <c r="J923" s="25" t="s">
        <v>31</v>
      </c>
      <c r="K923" s="26">
        <v>4</v>
      </c>
      <c r="L923" s="27" t="s">
        <v>810</v>
      </c>
      <c r="M923" s="25">
        <v>0.97799999999999998</v>
      </c>
      <c r="N923" s="43" t="s">
        <v>31</v>
      </c>
      <c r="O923" s="25">
        <f t="shared" si="98"/>
        <v>0.97799999999999998</v>
      </c>
      <c r="P923" s="25">
        <f t="shared" si="99"/>
        <v>0.97799999999999998</v>
      </c>
      <c r="Q923" s="28">
        <v>24.9</v>
      </c>
      <c r="R923" s="29">
        <v>4</v>
      </c>
      <c r="S923" s="18">
        <f t="shared" si="100"/>
        <v>6.2249999999999996</v>
      </c>
      <c r="T923" s="28">
        <v>1.8</v>
      </c>
      <c r="U923" s="26" t="s">
        <v>31</v>
      </c>
      <c r="V923" s="26" t="s">
        <v>31</v>
      </c>
      <c r="W923" s="17" t="str">
        <f t="shared" si="101"/>
        <v>n/a</v>
      </c>
      <c r="X923" s="30" t="s">
        <v>31</v>
      </c>
      <c r="Y923" s="17" t="str">
        <f t="shared" si="102"/>
        <v>n/a</v>
      </c>
      <c r="Z923" s="17">
        <v>27</v>
      </c>
      <c r="AA923" s="17">
        <f t="shared" si="103"/>
        <v>27</v>
      </c>
      <c r="AB923" s="31" t="s">
        <v>407</v>
      </c>
    </row>
    <row r="924" spans="2:28" ht="24" x14ac:dyDescent="0.3">
      <c r="B924" s="74" t="s">
        <v>843</v>
      </c>
      <c r="C924" s="20" t="str">
        <f t="shared" si="104"/>
        <v>Freight Wagon (L) FXAC Other</v>
      </c>
      <c r="D924" s="21" t="s">
        <v>4</v>
      </c>
      <c r="E924" s="21" t="s">
        <v>399</v>
      </c>
      <c r="F924" s="22" t="s">
        <v>507</v>
      </c>
      <c r="G924" s="21" t="s">
        <v>333</v>
      </c>
      <c r="H924" s="23" t="s">
        <v>508</v>
      </c>
      <c r="I924" s="24"/>
      <c r="J924" s="25" t="s">
        <v>31</v>
      </c>
      <c r="K924" s="26">
        <v>4</v>
      </c>
      <c r="L924" s="27" t="s">
        <v>810</v>
      </c>
      <c r="M924" s="25">
        <v>0.97799999999999998</v>
      </c>
      <c r="N924" s="43" t="s">
        <v>31</v>
      </c>
      <c r="O924" s="25">
        <f t="shared" si="98"/>
        <v>0.97799999999999998</v>
      </c>
      <c r="P924" s="25">
        <f t="shared" si="99"/>
        <v>0.97799999999999998</v>
      </c>
      <c r="Q924" s="28">
        <v>48.45</v>
      </c>
      <c r="R924" s="29">
        <v>4</v>
      </c>
      <c r="S924" s="18">
        <f t="shared" si="100"/>
        <v>12.112500000000001</v>
      </c>
      <c r="T924" s="28">
        <v>1.8</v>
      </c>
      <c r="U924" s="26" t="s">
        <v>31</v>
      </c>
      <c r="V924" s="26" t="s">
        <v>31</v>
      </c>
      <c r="W924" s="17" t="str">
        <f t="shared" si="101"/>
        <v>n/a</v>
      </c>
      <c r="X924" s="30" t="s">
        <v>31</v>
      </c>
      <c r="Y924" s="17" t="str">
        <f t="shared" si="102"/>
        <v>n/a</v>
      </c>
      <c r="Z924" s="17">
        <v>25</v>
      </c>
      <c r="AA924" s="17">
        <f t="shared" si="103"/>
        <v>25</v>
      </c>
      <c r="AB924" s="31" t="s">
        <v>406</v>
      </c>
    </row>
    <row r="925" spans="2:28" ht="24" x14ac:dyDescent="0.3">
      <c r="B925" s="74" t="s">
        <v>843</v>
      </c>
      <c r="C925" s="20" t="str">
        <f t="shared" si="104"/>
        <v>Freight Wagon (T) FXAC Other</v>
      </c>
      <c r="D925" s="21" t="s">
        <v>4</v>
      </c>
      <c r="E925" s="21" t="s">
        <v>402</v>
      </c>
      <c r="F925" s="22" t="s">
        <v>507</v>
      </c>
      <c r="G925" s="21" t="s">
        <v>333</v>
      </c>
      <c r="H925" s="23" t="s">
        <v>508</v>
      </c>
      <c r="I925" s="24"/>
      <c r="J925" s="25" t="s">
        <v>31</v>
      </c>
      <c r="K925" s="26">
        <v>4</v>
      </c>
      <c r="L925" s="27" t="s">
        <v>810</v>
      </c>
      <c r="M925" s="25">
        <v>0.97799999999999998</v>
      </c>
      <c r="N925" s="43" t="s">
        <v>31</v>
      </c>
      <c r="O925" s="25">
        <f t="shared" si="98"/>
        <v>0.97799999999999998</v>
      </c>
      <c r="P925" s="25">
        <f t="shared" si="99"/>
        <v>0.97799999999999998</v>
      </c>
      <c r="Q925" s="28">
        <v>24.9</v>
      </c>
      <c r="R925" s="29">
        <v>4</v>
      </c>
      <c r="S925" s="18">
        <f t="shared" si="100"/>
        <v>6.2249999999999996</v>
      </c>
      <c r="T925" s="28">
        <v>1.8</v>
      </c>
      <c r="U925" s="26" t="s">
        <v>31</v>
      </c>
      <c r="V925" s="26" t="s">
        <v>31</v>
      </c>
      <c r="W925" s="17" t="str">
        <f t="shared" si="101"/>
        <v>n/a</v>
      </c>
      <c r="X925" s="30" t="s">
        <v>31</v>
      </c>
      <c r="Y925" s="17" t="str">
        <f t="shared" si="102"/>
        <v>n/a</v>
      </c>
      <c r="Z925" s="17">
        <v>25</v>
      </c>
      <c r="AA925" s="17">
        <f t="shared" si="103"/>
        <v>25</v>
      </c>
      <c r="AB925" s="31" t="s">
        <v>407</v>
      </c>
    </row>
    <row r="926" spans="2:28" x14ac:dyDescent="0.3">
      <c r="B926" s="74" t="s">
        <v>843</v>
      </c>
      <c r="C926" s="20" t="str">
        <f t="shared" si="104"/>
        <v>Freight Wagon (T) FYAB Domestic Automotive</v>
      </c>
      <c r="D926" s="21" t="s">
        <v>4</v>
      </c>
      <c r="E926" s="21" t="s">
        <v>402</v>
      </c>
      <c r="F926" s="22" t="s">
        <v>509</v>
      </c>
      <c r="G926" s="21" t="s">
        <v>348</v>
      </c>
      <c r="H926" s="23"/>
      <c r="I926" s="24"/>
      <c r="J926" s="25" t="s">
        <v>31</v>
      </c>
      <c r="K926" s="26">
        <v>4</v>
      </c>
      <c r="L926" s="27" t="s">
        <v>810</v>
      </c>
      <c r="M926" s="25">
        <v>0.97799999999999998</v>
      </c>
      <c r="N926" s="43" t="s">
        <v>31</v>
      </c>
      <c r="O926" s="25">
        <f t="shared" si="98"/>
        <v>0.97799999999999998</v>
      </c>
      <c r="P926" s="25">
        <f t="shared" si="99"/>
        <v>0.97799999999999998</v>
      </c>
      <c r="Q926" s="28">
        <v>25</v>
      </c>
      <c r="R926" s="29">
        <v>4</v>
      </c>
      <c r="S926" s="18">
        <f t="shared" si="100"/>
        <v>6.25</v>
      </c>
      <c r="T926" s="28">
        <v>1.82</v>
      </c>
      <c r="U926" s="26" t="s">
        <v>31</v>
      </c>
      <c r="V926" s="26" t="s">
        <v>31</v>
      </c>
      <c r="W926" s="17" t="str">
        <f t="shared" si="101"/>
        <v>n/a</v>
      </c>
      <c r="X926" s="30" t="s">
        <v>31</v>
      </c>
      <c r="Y926" s="17" t="str">
        <f t="shared" si="102"/>
        <v>n/a</v>
      </c>
      <c r="Z926" s="17">
        <v>25</v>
      </c>
      <c r="AA926" s="17">
        <f t="shared" si="103"/>
        <v>25</v>
      </c>
      <c r="AB926" s="31" t="s">
        <v>407</v>
      </c>
    </row>
    <row r="927" spans="2:28" x14ac:dyDescent="0.3">
      <c r="B927" s="74" t="s">
        <v>843</v>
      </c>
      <c r="C927" s="20" t="str">
        <f t="shared" si="104"/>
        <v>Freight Wagon (L) FYAB Domestic Intermodal</v>
      </c>
      <c r="D927" s="21" t="s">
        <v>4</v>
      </c>
      <c r="E927" s="21" t="s">
        <v>399</v>
      </c>
      <c r="F927" s="22" t="s">
        <v>509</v>
      </c>
      <c r="G927" s="21" t="s">
        <v>332</v>
      </c>
      <c r="H927" s="23"/>
      <c r="I927" s="24"/>
      <c r="J927" s="25" t="s">
        <v>31</v>
      </c>
      <c r="K927" s="26">
        <v>4</v>
      </c>
      <c r="L927" s="27" t="s">
        <v>810</v>
      </c>
      <c r="M927" s="25">
        <v>0.97799999999999998</v>
      </c>
      <c r="N927" s="43" t="s">
        <v>31</v>
      </c>
      <c r="O927" s="25">
        <f t="shared" si="98"/>
        <v>0.97799999999999998</v>
      </c>
      <c r="P927" s="25">
        <f t="shared" si="99"/>
        <v>0.97799999999999998</v>
      </c>
      <c r="Q927" s="28">
        <v>43.949506063630672</v>
      </c>
      <c r="R927" s="29">
        <v>4</v>
      </c>
      <c r="S927" s="18">
        <f t="shared" si="100"/>
        <v>10.987376515907668</v>
      </c>
      <c r="T927" s="28">
        <v>1.82</v>
      </c>
      <c r="U927" s="26" t="s">
        <v>31</v>
      </c>
      <c r="V927" s="26" t="s">
        <v>31</v>
      </c>
      <c r="W927" s="17" t="str">
        <f t="shared" si="101"/>
        <v>n/a</v>
      </c>
      <c r="X927" s="30" t="s">
        <v>31</v>
      </c>
      <c r="Y927" s="17" t="str">
        <f t="shared" si="102"/>
        <v>n/a</v>
      </c>
      <c r="Z927" s="17">
        <v>33</v>
      </c>
      <c r="AA927" s="17">
        <f t="shared" si="103"/>
        <v>33</v>
      </c>
      <c r="AB927" s="31" t="s">
        <v>406</v>
      </c>
    </row>
    <row r="928" spans="2:28" x14ac:dyDescent="0.3">
      <c r="B928" s="74" t="s">
        <v>843</v>
      </c>
      <c r="C928" s="20" t="str">
        <f t="shared" si="104"/>
        <v>Freight Wagon (T) FYAB Domestic Intermodal</v>
      </c>
      <c r="D928" s="21" t="s">
        <v>4</v>
      </c>
      <c r="E928" s="21" t="s">
        <v>402</v>
      </c>
      <c r="F928" s="22" t="s">
        <v>509</v>
      </c>
      <c r="G928" s="21" t="s">
        <v>332</v>
      </c>
      <c r="H928" s="23"/>
      <c r="I928" s="24"/>
      <c r="J928" s="25" t="s">
        <v>31</v>
      </c>
      <c r="K928" s="26">
        <v>4</v>
      </c>
      <c r="L928" s="27" t="s">
        <v>810</v>
      </c>
      <c r="M928" s="25">
        <v>0.97799999999999998</v>
      </c>
      <c r="N928" s="43" t="s">
        <v>31</v>
      </c>
      <c r="O928" s="25">
        <f t="shared" si="98"/>
        <v>0.97799999999999998</v>
      </c>
      <c r="P928" s="25">
        <f t="shared" si="99"/>
        <v>0.97799999999999998</v>
      </c>
      <c r="Q928" s="28">
        <v>25.000005471970617</v>
      </c>
      <c r="R928" s="29">
        <v>4</v>
      </c>
      <c r="S928" s="18">
        <f t="shared" si="100"/>
        <v>6.2500013679926543</v>
      </c>
      <c r="T928" s="28">
        <v>1.82</v>
      </c>
      <c r="U928" s="26" t="s">
        <v>31</v>
      </c>
      <c r="V928" s="26" t="s">
        <v>31</v>
      </c>
      <c r="W928" s="17" t="str">
        <f t="shared" si="101"/>
        <v>n/a</v>
      </c>
      <c r="X928" s="30" t="s">
        <v>31</v>
      </c>
      <c r="Y928" s="17" t="str">
        <f t="shared" si="102"/>
        <v>n/a</v>
      </c>
      <c r="Z928" s="17">
        <v>33</v>
      </c>
      <c r="AA928" s="17">
        <f t="shared" si="103"/>
        <v>33</v>
      </c>
      <c r="AB928" s="31" t="s">
        <v>407</v>
      </c>
    </row>
    <row r="929" spans="2:28" x14ac:dyDescent="0.3">
      <c r="B929" s="74" t="s">
        <v>843</v>
      </c>
      <c r="C929" s="20" t="str">
        <f t="shared" si="104"/>
        <v>Freight Wagon (L) FYAB Domestic Waste</v>
      </c>
      <c r="D929" s="21" t="s">
        <v>4</v>
      </c>
      <c r="E929" s="21" t="s">
        <v>399</v>
      </c>
      <c r="F929" s="22" t="s">
        <v>509</v>
      </c>
      <c r="G929" s="21" t="s">
        <v>354</v>
      </c>
      <c r="H929" s="23"/>
      <c r="I929" s="24"/>
      <c r="J929" s="25" t="s">
        <v>31</v>
      </c>
      <c r="K929" s="26">
        <v>4</v>
      </c>
      <c r="L929" s="27" t="s">
        <v>810</v>
      </c>
      <c r="M929" s="25">
        <v>0.97799999999999998</v>
      </c>
      <c r="N929" s="43" t="s">
        <v>31</v>
      </c>
      <c r="O929" s="25">
        <f t="shared" si="98"/>
        <v>0.97799999999999998</v>
      </c>
      <c r="P929" s="25">
        <f t="shared" si="99"/>
        <v>0.97799999999999998</v>
      </c>
      <c r="Q929" s="28">
        <v>48.49647887323944</v>
      </c>
      <c r="R929" s="29">
        <v>4</v>
      </c>
      <c r="S929" s="18">
        <f t="shared" si="100"/>
        <v>12.12411971830986</v>
      </c>
      <c r="T929" s="28">
        <v>1.82</v>
      </c>
      <c r="U929" s="26" t="s">
        <v>31</v>
      </c>
      <c r="V929" s="26" t="s">
        <v>31</v>
      </c>
      <c r="W929" s="17" t="str">
        <f t="shared" si="101"/>
        <v>n/a</v>
      </c>
      <c r="X929" s="30" t="s">
        <v>31</v>
      </c>
      <c r="Y929" s="17" t="str">
        <f t="shared" si="102"/>
        <v>n/a</v>
      </c>
      <c r="Z929" s="17">
        <v>24</v>
      </c>
      <c r="AA929" s="17">
        <f t="shared" si="103"/>
        <v>24</v>
      </c>
      <c r="AB929" s="31" t="s">
        <v>406</v>
      </c>
    </row>
    <row r="930" spans="2:28" x14ac:dyDescent="0.3">
      <c r="B930" s="74" t="s">
        <v>843</v>
      </c>
      <c r="C930" s="20" t="str">
        <f t="shared" si="104"/>
        <v>Freight Wagon (T) FYAB Domestic Waste</v>
      </c>
      <c r="D930" s="21" t="s">
        <v>4</v>
      </c>
      <c r="E930" s="21" t="s">
        <v>402</v>
      </c>
      <c r="F930" s="22" t="s">
        <v>509</v>
      </c>
      <c r="G930" s="21" t="s">
        <v>354</v>
      </c>
      <c r="H930" s="23"/>
      <c r="I930" s="24"/>
      <c r="J930" s="25" t="s">
        <v>31</v>
      </c>
      <c r="K930" s="26">
        <v>4</v>
      </c>
      <c r="L930" s="27" t="s">
        <v>810</v>
      </c>
      <c r="M930" s="25">
        <v>0.97799999999999998</v>
      </c>
      <c r="N930" s="43" t="s">
        <v>31</v>
      </c>
      <c r="O930" s="25">
        <f t="shared" si="98"/>
        <v>0.97799999999999998</v>
      </c>
      <c r="P930" s="25">
        <f t="shared" si="99"/>
        <v>0.97799999999999998</v>
      </c>
      <c r="Q930" s="28">
        <v>25</v>
      </c>
      <c r="R930" s="29">
        <v>4</v>
      </c>
      <c r="S930" s="18">
        <f t="shared" si="100"/>
        <v>6.25</v>
      </c>
      <c r="T930" s="28">
        <v>1.82</v>
      </c>
      <c r="U930" s="26" t="s">
        <v>31</v>
      </c>
      <c r="V930" s="26" t="s">
        <v>31</v>
      </c>
      <c r="W930" s="17" t="str">
        <f t="shared" si="101"/>
        <v>n/a</v>
      </c>
      <c r="X930" s="30" t="s">
        <v>31</v>
      </c>
      <c r="Y930" s="17" t="str">
        <f t="shared" si="102"/>
        <v>n/a</v>
      </c>
      <c r="Z930" s="17">
        <v>24</v>
      </c>
      <c r="AA930" s="17">
        <f t="shared" si="103"/>
        <v>24</v>
      </c>
      <c r="AB930" s="31" t="s">
        <v>407</v>
      </c>
    </row>
    <row r="931" spans="2:28" x14ac:dyDescent="0.3">
      <c r="B931" s="74" t="s">
        <v>843</v>
      </c>
      <c r="C931" s="20" t="str">
        <f t="shared" si="104"/>
        <v>Freight Wagon (L) FYAB Enterprise</v>
      </c>
      <c r="D931" s="21" t="s">
        <v>4</v>
      </c>
      <c r="E931" s="21" t="s">
        <v>399</v>
      </c>
      <c r="F931" s="22" t="s">
        <v>509</v>
      </c>
      <c r="G931" s="21" t="s">
        <v>338</v>
      </c>
      <c r="H931" s="23"/>
      <c r="I931" s="24"/>
      <c r="J931" s="25" t="s">
        <v>31</v>
      </c>
      <c r="K931" s="26">
        <v>4</v>
      </c>
      <c r="L931" s="27" t="s">
        <v>810</v>
      </c>
      <c r="M931" s="25">
        <v>0.97799999999999998</v>
      </c>
      <c r="N931" s="43" t="s">
        <v>31</v>
      </c>
      <c r="O931" s="25">
        <f t="shared" ref="O931:O994" si="105">IF(N931="n/a",M931,N931)</f>
        <v>0.97799999999999998</v>
      </c>
      <c r="P931" s="25">
        <f t="shared" ref="P931:P994" si="106">IF($D931="Passenger",J931,O931)</f>
        <v>0.97799999999999998</v>
      </c>
      <c r="Q931" s="28">
        <v>61.210321636089127</v>
      </c>
      <c r="R931" s="29">
        <v>4</v>
      </c>
      <c r="S931" s="18">
        <f t="shared" ref="S931:S994" si="107">Q931/R931</f>
        <v>15.302580409022282</v>
      </c>
      <c r="T931" s="28">
        <v>1.82</v>
      </c>
      <c r="U931" s="26" t="s">
        <v>31</v>
      </c>
      <c r="V931" s="26" t="s">
        <v>31</v>
      </c>
      <c r="W931" s="17" t="str">
        <f t="shared" ref="W931:W994" si="108">IF($D931="Passenger",0.021*(MIN(U931,V931)^1.71),"n/a")</f>
        <v>n/a</v>
      </c>
      <c r="X931" s="30" t="s">
        <v>31</v>
      </c>
      <c r="Y931" s="17" t="str">
        <f t="shared" ref="Y931:Y994" si="109">IF($D931="Passenger",IF(X931=0,W931,X931),"n/a")</f>
        <v>n/a</v>
      </c>
      <c r="Z931" s="17">
        <v>27</v>
      </c>
      <c r="AA931" s="17">
        <f t="shared" si="103"/>
        <v>27</v>
      </c>
      <c r="AB931" s="31" t="s">
        <v>406</v>
      </c>
    </row>
    <row r="932" spans="2:28" x14ac:dyDescent="0.3">
      <c r="B932" s="74" t="s">
        <v>843</v>
      </c>
      <c r="C932" s="20" t="str">
        <f t="shared" si="104"/>
        <v>Freight Wagon (T) FYAB Enterprise</v>
      </c>
      <c r="D932" s="21" t="s">
        <v>4</v>
      </c>
      <c r="E932" s="21" t="s">
        <v>402</v>
      </c>
      <c r="F932" s="22" t="s">
        <v>509</v>
      </c>
      <c r="G932" s="21" t="s">
        <v>338</v>
      </c>
      <c r="H932" s="23"/>
      <c r="I932" s="24"/>
      <c r="J932" s="25" t="s">
        <v>31</v>
      </c>
      <c r="K932" s="26">
        <v>4</v>
      </c>
      <c r="L932" s="27" t="s">
        <v>810</v>
      </c>
      <c r="M932" s="25">
        <v>0.97799999999999998</v>
      </c>
      <c r="N932" s="43" t="s">
        <v>31</v>
      </c>
      <c r="O932" s="25">
        <f t="shared" si="105"/>
        <v>0.97799999999999998</v>
      </c>
      <c r="P932" s="25">
        <f t="shared" si="106"/>
        <v>0.97799999999999998</v>
      </c>
      <c r="Q932" s="28">
        <v>25</v>
      </c>
      <c r="R932" s="29">
        <v>4</v>
      </c>
      <c r="S932" s="18">
        <f t="shared" si="107"/>
        <v>6.25</v>
      </c>
      <c r="T932" s="28">
        <v>1.82</v>
      </c>
      <c r="U932" s="26" t="s">
        <v>31</v>
      </c>
      <c r="V932" s="26" t="s">
        <v>31</v>
      </c>
      <c r="W932" s="17" t="str">
        <f t="shared" si="108"/>
        <v>n/a</v>
      </c>
      <c r="X932" s="30" t="s">
        <v>31</v>
      </c>
      <c r="Y932" s="17" t="str">
        <f t="shared" si="109"/>
        <v>n/a</v>
      </c>
      <c r="Z932" s="17">
        <v>27</v>
      </c>
      <c r="AA932" s="17">
        <f t="shared" si="103"/>
        <v>27</v>
      </c>
      <c r="AB932" s="31" t="s">
        <v>407</v>
      </c>
    </row>
    <row r="933" spans="2:28" x14ac:dyDescent="0.3">
      <c r="B933" s="74" t="s">
        <v>843</v>
      </c>
      <c r="C933" s="20" t="str">
        <f t="shared" si="104"/>
        <v>Freight Wagon (L) FYAB Industrial Minerals</v>
      </c>
      <c r="D933" s="21" t="s">
        <v>4</v>
      </c>
      <c r="E933" s="21" t="s">
        <v>399</v>
      </c>
      <c r="F933" s="22" t="s">
        <v>509</v>
      </c>
      <c r="G933" s="21" t="s">
        <v>364</v>
      </c>
      <c r="H933" s="23"/>
      <c r="I933" s="24"/>
      <c r="J933" s="25" t="s">
        <v>31</v>
      </c>
      <c r="K933" s="26">
        <v>4</v>
      </c>
      <c r="L933" s="27" t="s">
        <v>810</v>
      </c>
      <c r="M933" s="25">
        <v>0.97799999999999998</v>
      </c>
      <c r="N933" s="43" t="s">
        <v>31</v>
      </c>
      <c r="O933" s="25">
        <f t="shared" si="105"/>
        <v>0.97799999999999998</v>
      </c>
      <c r="P933" s="25">
        <f t="shared" si="106"/>
        <v>0.97799999999999998</v>
      </c>
      <c r="Q933" s="28">
        <v>49.34939091915836</v>
      </c>
      <c r="R933" s="29">
        <v>4</v>
      </c>
      <c r="S933" s="18">
        <f t="shared" si="107"/>
        <v>12.33734772978959</v>
      </c>
      <c r="T933" s="28">
        <v>1.82</v>
      </c>
      <c r="U933" s="26" t="s">
        <v>31</v>
      </c>
      <c r="V933" s="26" t="s">
        <v>31</v>
      </c>
      <c r="W933" s="17" t="str">
        <f t="shared" si="108"/>
        <v>n/a</v>
      </c>
      <c r="X933" s="30" t="s">
        <v>31</v>
      </c>
      <c r="Y933" s="17" t="str">
        <f t="shared" si="109"/>
        <v>n/a</v>
      </c>
      <c r="Z933" s="17">
        <v>18</v>
      </c>
      <c r="AA933" s="17">
        <f t="shared" si="103"/>
        <v>18</v>
      </c>
      <c r="AB933" s="31" t="s">
        <v>406</v>
      </c>
    </row>
    <row r="934" spans="2:28" x14ac:dyDescent="0.3">
      <c r="B934" s="74" t="s">
        <v>843</v>
      </c>
      <c r="C934" s="20" t="str">
        <f t="shared" si="104"/>
        <v>Freight Wagon (T) FYAB Industrial Minerals</v>
      </c>
      <c r="D934" s="21" t="s">
        <v>4</v>
      </c>
      <c r="E934" s="21" t="s">
        <v>402</v>
      </c>
      <c r="F934" s="22" t="s">
        <v>509</v>
      </c>
      <c r="G934" s="21" t="s">
        <v>364</v>
      </c>
      <c r="H934" s="23"/>
      <c r="I934" s="24"/>
      <c r="J934" s="25" t="s">
        <v>31</v>
      </c>
      <c r="K934" s="26">
        <v>4</v>
      </c>
      <c r="L934" s="27" t="s">
        <v>810</v>
      </c>
      <c r="M934" s="25">
        <v>0.97799999999999998</v>
      </c>
      <c r="N934" s="43" t="s">
        <v>31</v>
      </c>
      <c r="O934" s="25">
        <f t="shared" si="105"/>
        <v>0.97799999999999998</v>
      </c>
      <c r="P934" s="25">
        <f t="shared" si="106"/>
        <v>0.97799999999999998</v>
      </c>
      <c r="Q934" s="28">
        <v>25</v>
      </c>
      <c r="R934" s="29">
        <v>4</v>
      </c>
      <c r="S934" s="18">
        <f t="shared" si="107"/>
        <v>6.25</v>
      </c>
      <c r="T934" s="28">
        <v>1.82</v>
      </c>
      <c r="U934" s="26" t="s">
        <v>31</v>
      </c>
      <c r="V934" s="26" t="s">
        <v>31</v>
      </c>
      <c r="W934" s="17" t="str">
        <f t="shared" si="108"/>
        <v>n/a</v>
      </c>
      <c r="X934" s="30" t="s">
        <v>31</v>
      </c>
      <c r="Y934" s="17" t="str">
        <f t="shared" si="109"/>
        <v>n/a</v>
      </c>
      <c r="Z934" s="17">
        <v>18</v>
      </c>
      <c r="AA934" s="17">
        <f t="shared" si="103"/>
        <v>18</v>
      </c>
      <c r="AB934" s="31" t="s">
        <v>407</v>
      </c>
    </row>
    <row r="935" spans="2:28" x14ac:dyDescent="0.3">
      <c r="B935" s="74" t="s">
        <v>843</v>
      </c>
      <c r="C935" s="20" t="str">
        <f t="shared" si="104"/>
        <v>Freight Wagon (L) FYAB Other</v>
      </c>
      <c r="D935" s="21" t="s">
        <v>4</v>
      </c>
      <c r="E935" s="21" t="s">
        <v>399</v>
      </c>
      <c r="F935" s="22" t="s">
        <v>509</v>
      </c>
      <c r="G935" s="21" t="s">
        <v>333</v>
      </c>
      <c r="H935" s="23"/>
      <c r="I935" s="24"/>
      <c r="J935" s="25" t="s">
        <v>31</v>
      </c>
      <c r="K935" s="26">
        <v>4</v>
      </c>
      <c r="L935" s="27" t="s">
        <v>810</v>
      </c>
      <c r="M935" s="25">
        <v>0.97799999999999998</v>
      </c>
      <c r="N935" s="43" t="s">
        <v>31</v>
      </c>
      <c r="O935" s="25">
        <f t="shared" si="105"/>
        <v>0.97799999999999998</v>
      </c>
      <c r="P935" s="25">
        <f t="shared" si="106"/>
        <v>0.97799999999999998</v>
      </c>
      <c r="Q935" s="28">
        <v>49.014804290035748</v>
      </c>
      <c r="R935" s="29">
        <v>4</v>
      </c>
      <c r="S935" s="18">
        <f t="shared" si="107"/>
        <v>12.253701072508937</v>
      </c>
      <c r="T935" s="28">
        <v>1.82</v>
      </c>
      <c r="U935" s="26" t="s">
        <v>31</v>
      </c>
      <c r="V935" s="26" t="s">
        <v>31</v>
      </c>
      <c r="W935" s="17" t="str">
        <f t="shared" si="108"/>
        <v>n/a</v>
      </c>
      <c r="X935" s="30" t="s">
        <v>31</v>
      </c>
      <c r="Y935" s="17" t="str">
        <f t="shared" si="109"/>
        <v>n/a</v>
      </c>
      <c r="Z935" s="17">
        <v>25</v>
      </c>
      <c r="AA935" s="17">
        <f t="shared" si="103"/>
        <v>25</v>
      </c>
      <c r="AB935" s="31" t="s">
        <v>406</v>
      </c>
    </row>
    <row r="936" spans="2:28" x14ac:dyDescent="0.3">
      <c r="B936" s="74" t="s">
        <v>843</v>
      </c>
      <c r="C936" s="20" t="str">
        <f t="shared" si="104"/>
        <v>Freight Wagon (T) FYAB Other</v>
      </c>
      <c r="D936" s="21" t="s">
        <v>4</v>
      </c>
      <c r="E936" s="21" t="s">
        <v>402</v>
      </c>
      <c r="F936" s="22" t="s">
        <v>509</v>
      </c>
      <c r="G936" s="21" t="s">
        <v>333</v>
      </c>
      <c r="H936" s="23"/>
      <c r="I936" s="24"/>
      <c r="J936" s="25" t="s">
        <v>31</v>
      </c>
      <c r="K936" s="26">
        <v>4</v>
      </c>
      <c r="L936" s="27" t="s">
        <v>810</v>
      </c>
      <c r="M936" s="25">
        <v>0.97799999999999998</v>
      </c>
      <c r="N936" s="43" t="s">
        <v>31</v>
      </c>
      <c r="O936" s="25">
        <f t="shared" si="105"/>
        <v>0.97799999999999998</v>
      </c>
      <c r="P936" s="25">
        <f t="shared" si="106"/>
        <v>0.97799999999999998</v>
      </c>
      <c r="Q936" s="28">
        <v>25</v>
      </c>
      <c r="R936" s="29">
        <v>4</v>
      </c>
      <c r="S936" s="18">
        <f t="shared" si="107"/>
        <v>6.25</v>
      </c>
      <c r="T936" s="28">
        <v>1.82</v>
      </c>
      <c r="U936" s="26" t="s">
        <v>31</v>
      </c>
      <c r="V936" s="26" t="s">
        <v>31</v>
      </c>
      <c r="W936" s="17" t="str">
        <f t="shared" si="108"/>
        <v>n/a</v>
      </c>
      <c r="X936" s="30" t="s">
        <v>31</v>
      </c>
      <c r="Y936" s="17" t="str">
        <f t="shared" si="109"/>
        <v>n/a</v>
      </c>
      <c r="Z936" s="17">
        <v>25</v>
      </c>
      <c r="AA936" s="17">
        <f t="shared" si="103"/>
        <v>25</v>
      </c>
      <c r="AB936" s="31" t="s">
        <v>407</v>
      </c>
    </row>
    <row r="937" spans="2:28" x14ac:dyDescent="0.3">
      <c r="B937" s="74" t="s">
        <v>843</v>
      </c>
      <c r="C937" s="20" t="str">
        <f t="shared" si="104"/>
        <v>Freight Wagon (T) FZAA Other</v>
      </c>
      <c r="D937" s="21" t="s">
        <v>4</v>
      </c>
      <c r="E937" s="21" t="s">
        <v>402</v>
      </c>
      <c r="F937" s="22" t="s">
        <v>510</v>
      </c>
      <c r="G937" s="21" t="s">
        <v>333</v>
      </c>
      <c r="H937" s="23"/>
      <c r="I937" s="24"/>
      <c r="J937" s="25" t="s">
        <v>31</v>
      </c>
      <c r="K937" s="26">
        <v>5</v>
      </c>
      <c r="L937" s="27" t="s">
        <v>812</v>
      </c>
      <c r="M937" s="25">
        <v>0.93799999999999994</v>
      </c>
      <c r="N937" s="43" t="s">
        <v>31</v>
      </c>
      <c r="O937" s="25">
        <f t="shared" si="105"/>
        <v>0.93799999999999994</v>
      </c>
      <c r="P937" s="25">
        <f t="shared" si="106"/>
        <v>0.93799999999999994</v>
      </c>
      <c r="Q937" s="28">
        <v>33</v>
      </c>
      <c r="R937" s="29">
        <v>4</v>
      </c>
      <c r="S937" s="18">
        <f t="shared" si="107"/>
        <v>8.25</v>
      </c>
      <c r="T937" s="28">
        <v>1.3440000000000001</v>
      </c>
      <c r="U937" s="26" t="s">
        <v>31</v>
      </c>
      <c r="V937" s="26" t="s">
        <v>31</v>
      </c>
      <c r="W937" s="17" t="str">
        <f t="shared" si="108"/>
        <v>n/a</v>
      </c>
      <c r="X937" s="30" t="s">
        <v>31</v>
      </c>
      <c r="Y937" s="17" t="str">
        <f t="shared" si="109"/>
        <v>n/a</v>
      </c>
      <c r="Z937" s="17">
        <v>25</v>
      </c>
      <c r="AA937" s="17">
        <f t="shared" ref="AA937:AA1000" si="110">IF($D937="Passenger",Y937,Z937)</f>
        <v>25</v>
      </c>
      <c r="AB937" s="31" t="s">
        <v>403</v>
      </c>
    </row>
    <row r="938" spans="2:28" x14ac:dyDescent="0.3">
      <c r="B938" s="74" t="s">
        <v>843</v>
      </c>
      <c r="C938" s="20" t="str">
        <f t="shared" si="104"/>
        <v>Freight Wagon (L) HHAA Coal ESI</v>
      </c>
      <c r="D938" s="21" t="s">
        <v>4</v>
      </c>
      <c r="E938" s="21" t="s">
        <v>399</v>
      </c>
      <c r="F938" s="22" t="s">
        <v>511</v>
      </c>
      <c r="G938" s="21" t="s">
        <v>336</v>
      </c>
      <c r="H938" s="23"/>
      <c r="I938" s="24"/>
      <c r="J938" s="25" t="s">
        <v>31</v>
      </c>
      <c r="K938" s="26">
        <v>6</v>
      </c>
      <c r="L938" s="27" t="s">
        <v>814</v>
      </c>
      <c r="M938" s="25">
        <v>0.89800000000000002</v>
      </c>
      <c r="N938" s="43" t="s">
        <v>31</v>
      </c>
      <c r="O938" s="25">
        <f t="shared" si="105"/>
        <v>0.89800000000000002</v>
      </c>
      <c r="P938" s="25">
        <f t="shared" si="106"/>
        <v>0.89800000000000002</v>
      </c>
      <c r="Q938" s="28">
        <v>97.938966083928733</v>
      </c>
      <c r="R938" s="29">
        <v>4</v>
      </c>
      <c r="S938" s="18">
        <f t="shared" si="107"/>
        <v>24.484741520982183</v>
      </c>
      <c r="T938" s="28">
        <v>1.33</v>
      </c>
      <c r="U938" s="26" t="s">
        <v>31</v>
      </c>
      <c r="V938" s="26" t="s">
        <v>31</v>
      </c>
      <c r="W938" s="17" t="str">
        <f t="shared" si="108"/>
        <v>n/a</v>
      </c>
      <c r="X938" s="30" t="s">
        <v>31</v>
      </c>
      <c r="Y938" s="17" t="str">
        <f t="shared" si="109"/>
        <v>n/a</v>
      </c>
      <c r="Z938" s="17">
        <v>24</v>
      </c>
      <c r="AA938" s="17">
        <f t="shared" si="110"/>
        <v>24</v>
      </c>
      <c r="AB938" s="31" t="s">
        <v>512</v>
      </c>
    </row>
    <row r="939" spans="2:28" x14ac:dyDescent="0.3">
      <c r="B939" s="74" t="s">
        <v>843</v>
      </c>
      <c r="C939" s="20" t="str">
        <f t="shared" si="104"/>
        <v>Freight Wagon (T) HHAA Coal ESI</v>
      </c>
      <c r="D939" s="21" t="s">
        <v>4</v>
      </c>
      <c r="E939" s="21" t="s">
        <v>402</v>
      </c>
      <c r="F939" s="22" t="s">
        <v>511</v>
      </c>
      <c r="G939" s="21" t="s">
        <v>336</v>
      </c>
      <c r="H939" s="23"/>
      <c r="I939" s="24"/>
      <c r="J939" s="25" t="s">
        <v>31</v>
      </c>
      <c r="K939" s="26">
        <v>6</v>
      </c>
      <c r="L939" s="27" t="s">
        <v>814</v>
      </c>
      <c r="M939" s="25">
        <v>0.89800000000000002</v>
      </c>
      <c r="N939" s="43" t="s">
        <v>31</v>
      </c>
      <c r="O939" s="25">
        <f t="shared" si="105"/>
        <v>0.89800000000000002</v>
      </c>
      <c r="P939" s="25">
        <f t="shared" si="106"/>
        <v>0.89800000000000002</v>
      </c>
      <c r="Q939" s="28">
        <v>28</v>
      </c>
      <c r="R939" s="29">
        <v>4</v>
      </c>
      <c r="S939" s="18">
        <f t="shared" si="107"/>
        <v>7</v>
      </c>
      <c r="T939" s="28">
        <v>1.33</v>
      </c>
      <c r="U939" s="26" t="s">
        <v>31</v>
      </c>
      <c r="V939" s="26" t="s">
        <v>31</v>
      </c>
      <c r="W939" s="17" t="str">
        <f t="shared" si="108"/>
        <v>n/a</v>
      </c>
      <c r="X939" s="30" t="s">
        <v>31</v>
      </c>
      <c r="Y939" s="17" t="str">
        <f t="shared" si="109"/>
        <v>n/a</v>
      </c>
      <c r="Z939" s="17">
        <v>24</v>
      </c>
      <c r="AA939" s="17">
        <f t="shared" si="110"/>
        <v>24</v>
      </c>
      <c r="AB939" s="31" t="s">
        <v>513</v>
      </c>
    </row>
    <row r="940" spans="2:28" x14ac:dyDescent="0.3">
      <c r="B940" s="74" t="s">
        <v>843</v>
      </c>
      <c r="C940" s="20" t="str">
        <f t="shared" si="104"/>
        <v>Freight Wagon (L) HHAA Coal Other</v>
      </c>
      <c r="D940" s="21" t="s">
        <v>4</v>
      </c>
      <c r="E940" s="21" t="s">
        <v>399</v>
      </c>
      <c r="F940" s="22" t="s">
        <v>511</v>
      </c>
      <c r="G940" s="21" t="s">
        <v>358</v>
      </c>
      <c r="H940" s="23"/>
      <c r="I940" s="24"/>
      <c r="J940" s="25" t="s">
        <v>31</v>
      </c>
      <c r="K940" s="26">
        <v>6</v>
      </c>
      <c r="L940" s="27" t="s">
        <v>814</v>
      </c>
      <c r="M940" s="25">
        <v>0.89800000000000002</v>
      </c>
      <c r="N940" s="43" t="s">
        <v>31</v>
      </c>
      <c r="O940" s="25">
        <f t="shared" si="105"/>
        <v>0.89800000000000002</v>
      </c>
      <c r="P940" s="25">
        <f t="shared" si="106"/>
        <v>0.89800000000000002</v>
      </c>
      <c r="Q940" s="28">
        <v>97.857404098791378</v>
      </c>
      <c r="R940" s="29">
        <v>4</v>
      </c>
      <c r="S940" s="18">
        <f t="shared" si="107"/>
        <v>24.464351024697844</v>
      </c>
      <c r="T940" s="28">
        <v>1.33</v>
      </c>
      <c r="U940" s="26" t="s">
        <v>31</v>
      </c>
      <c r="V940" s="26" t="s">
        <v>31</v>
      </c>
      <c r="W940" s="17" t="str">
        <f t="shared" si="108"/>
        <v>n/a</v>
      </c>
      <c r="X940" s="30" t="s">
        <v>31</v>
      </c>
      <c r="Y940" s="17" t="str">
        <f t="shared" si="109"/>
        <v>n/a</v>
      </c>
      <c r="Z940" s="17">
        <v>25</v>
      </c>
      <c r="AA940" s="17">
        <f t="shared" si="110"/>
        <v>25</v>
      </c>
      <c r="AB940" s="31" t="s">
        <v>512</v>
      </c>
    </row>
    <row r="941" spans="2:28" x14ac:dyDescent="0.3">
      <c r="B941" s="74" t="s">
        <v>843</v>
      </c>
      <c r="C941" s="20" t="str">
        <f t="shared" si="104"/>
        <v>Freight Wagon (T) HHAA Coal Other</v>
      </c>
      <c r="D941" s="21" t="s">
        <v>4</v>
      </c>
      <c r="E941" s="21" t="s">
        <v>402</v>
      </c>
      <c r="F941" s="22" t="s">
        <v>511</v>
      </c>
      <c r="G941" s="21" t="s">
        <v>358</v>
      </c>
      <c r="H941" s="23"/>
      <c r="I941" s="24"/>
      <c r="J941" s="25" t="s">
        <v>31</v>
      </c>
      <c r="K941" s="26">
        <v>6</v>
      </c>
      <c r="L941" s="27" t="s">
        <v>814</v>
      </c>
      <c r="M941" s="25">
        <v>0.89800000000000002</v>
      </c>
      <c r="N941" s="43" t="s">
        <v>31</v>
      </c>
      <c r="O941" s="25">
        <f t="shared" si="105"/>
        <v>0.89800000000000002</v>
      </c>
      <c r="P941" s="25">
        <f t="shared" si="106"/>
        <v>0.89800000000000002</v>
      </c>
      <c r="Q941" s="28">
        <v>28</v>
      </c>
      <c r="R941" s="29">
        <v>4</v>
      </c>
      <c r="S941" s="18">
        <f t="shared" si="107"/>
        <v>7</v>
      </c>
      <c r="T941" s="28">
        <v>1.33</v>
      </c>
      <c r="U941" s="26" t="s">
        <v>31</v>
      </c>
      <c r="V941" s="26" t="s">
        <v>31</v>
      </c>
      <c r="W941" s="17" t="str">
        <f t="shared" si="108"/>
        <v>n/a</v>
      </c>
      <c r="X941" s="30" t="s">
        <v>31</v>
      </c>
      <c r="Y941" s="17" t="str">
        <f t="shared" si="109"/>
        <v>n/a</v>
      </c>
      <c r="Z941" s="17">
        <v>25</v>
      </c>
      <c r="AA941" s="17">
        <f t="shared" si="110"/>
        <v>25</v>
      </c>
      <c r="AB941" s="31" t="s">
        <v>513</v>
      </c>
    </row>
    <row r="942" spans="2:28" x14ac:dyDescent="0.3">
      <c r="B942" s="74" t="s">
        <v>843</v>
      </c>
      <c r="C942" s="20" t="str">
        <f t="shared" si="104"/>
        <v>Freight Wagon (L) HHAA Construction Materials</v>
      </c>
      <c r="D942" s="21" t="s">
        <v>4</v>
      </c>
      <c r="E942" s="21" t="s">
        <v>399</v>
      </c>
      <c r="F942" s="22" t="s">
        <v>511</v>
      </c>
      <c r="G942" s="21" t="s">
        <v>331</v>
      </c>
      <c r="H942" s="23"/>
      <c r="I942" s="24"/>
      <c r="J942" s="25" t="s">
        <v>31</v>
      </c>
      <c r="K942" s="26">
        <v>6</v>
      </c>
      <c r="L942" s="27" t="s">
        <v>814</v>
      </c>
      <c r="M942" s="25">
        <v>0.89800000000000002</v>
      </c>
      <c r="N942" s="43" t="s">
        <v>31</v>
      </c>
      <c r="O942" s="25">
        <f t="shared" si="105"/>
        <v>0.89800000000000002</v>
      </c>
      <c r="P942" s="25">
        <f t="shared" si="106"/>
        <v>0.89800000000000002</v>
      </c>
      <c r="Q942" s="28">
        <v>98</v>
      </c>
      <c r="R942" s="29">
        <v>4</v>
      </c>
      <c r="S942" s="18">
        <f t="shared" si="107"/>
        <v>24.5</v>
      </c>
      <c r="T942" s="28">
        <v>1.33</v>
      </c>
      <c r="U942" s="26" t="s">
        <v>31</v>
      </c>
      <c r="V942" s="26" t="s">
        <v>31</v>
      </c>
      <c r="W942" s="17" t="str">
        <f t="shared" si="108"/>
        <v>n/a</v>
      </c>
      <c r="X942" s="30" t="s">
        <v>31</v>
      </c>
      <c r="Y942" s="17" t="str">
        <f t="shared" si="109"/>
        <v>n/a</v>
      </c>
      <c r="Z942" s="17">
        <v>29</v>
      </c>
      <c r="AA942" s="17">
        <f t="shared" si="110"/>
        <v>29</v>
      </c>
      <c r="AB942" s="31" t="s">
        <v>512</v>
      </c>
    </row>
    <row r="943" spans="2:28" x14ac:dyDescent="0.3">
      <c r="B943" s="74" t="s">
        <v>843</v>
      </c>
      <c r="C943" s="20" t="str">
        <f t="shared" si="104"/>
        <v>Freight Wagon (T) HHAA Construction Materials</v>
      </c>
      <c r="D943" s="21" t="s">
        <v>4</v>
      </c>
      <c r="E943" s="21" t="s">
        <v>402</v>
      </c>
      <c r="F943" s="22" t="s">
        <v>511</v>
      </c>
      <c r="G943" s="21" t="s">
        <v>331</v>
      </c>
      <c r="H943" s="23"/>
      <c r="I943" s="24"/>
      <c r="J943" s="25" t="s">
        <v>31</v>
      </c>
      <c r="K943" s="26">
        <v>6</v>
      </c>
      <c r="L943" s="27" t="s">
        <v>814</v>
      </c>
      <c r="M943" s="25">
        <v>0.89800000000000002</v>
      </c>
      <c r="N943" s="43" t="s">
        <v>31</v>
      </c>
      <c r="O943" s="25">
        <f t="shared" si="105"/>
        <v>0.89800000000000002</v>
      </c>
      <c r="P943" s="25">
        <f t="shared" si="106"/>
        <v>0.89800000000000002</v>
      </c>
      <c r="Q943" s="28">
        <v>28</v>
      </c>
      <c r="R943" s="29">
        <v>4</v>
      </c>
      <c r="S943" s="18">
        <f t="shared" si="107"/>
        <v>7</v>
      </c>
      <c r="T943" s="28">
        <v>1.33</v>
      </c>
      <c r="U943" s="26" t="s">
        <v>31</v>
      </c>
      <c r="V943" s="26" t="s">
        <v>31</v>
      </c>
      <c r="W943" s="17" t="str">
        <f t="shared" si="108"/>
        <v>n/a</v>
      </c>
      <c r="X943" s="30" t="s">
        <v>31</v>
      </c>
      <c r="Y943" s="17" t="str">
        <f t="shared" si="109"/>
        <v>n/a</v>
      </c>
      <c r="Z943" s="17">
        <v>29</v>
      </c>
      <c r="AA943" s="17">
        <f t="shared" si="110"/>
        <v>29</v>
      </c>
      <c r="AB943" s="31" t="s">
        <v>513</v>
      </c>
    </row>
    <row r="944" spans="2:28" x14ac:dyDescent="0.3">
      <c r="B944" s="74" t="s">
        <v>843</v>
      </c>
      <c r="C944" s="20" t="str">
        <f t="shared" si="104"/>
        <v>Freight Wagon (L) HHAA Other</v>
      </c>
      <c r="D944" s="21" t="s">
        <v>4</v>
      </c>
      <c r="E944" s="21" t="s">
        <v>399</v>
      </c>
      <c r="F944" s="22" t="s">
        <v>511</v>
      </c>
      <c r="G944" s="21" t="s">
        <v>333</v>
      </c>
      <c r="H944" s="23"/>
      <c r="I944" s="24"/>
      <c r="J944" s="25" t="s">
        <v>31</v>
      </c>
      <c r="K944" s="26">
        <v>6</v>
      </c>
      <c r="L944" s="27" t="s">
        <v>814</v>
      </c>
      <c r="M944" s="25">
        <v>0.89800000000000002</v>
      </c>
      <c r="N944" s="43" t="s">
        <v>31</v>
      </c>
      <c r="O944" s="25">
        <f t="shared" si="105"/>
        <v>0.89800000000000002</v>
      </c>
      <c r="P944" s="25">
        <f t="shared" si="106"/>
        <v>0.89800000000000002</v>
      </c>
      <c r="Q944" s="28">
        <v>99.159186535764391</v>
      </c>
      <c r="R944" s="29">
        <v>4</v>
      </c>
      <c r="S944" s="18">
        <f t="shared" si="107"/>
        <v>24.789796633941098</v>
      </c>
      <c r="T944" s="28">
        <v>1.33</v>
      </c>
      <c r="U944" s="26" t="s">
        <v>31</v>
      </c>
      <c r="V944" s="26" t="s">
        <v>31</v>
      </c>
      <c r="W944" s="17" t="str">
        <f t="shared" si="108"/>
        <v>n/a</v>
      </c>
      <c r="X944" s="30" t="s">
        <v>31</v>
      </c>
      <c r="Y944" s="17" t="str">
        <f t="shared" si="109"/>
        <v>n/a</v>
      </c>
      <c r="Z944" s="17">
        <v>25</v>
      </c>
      <c r="AA944" s="17">
        <f t="shared" si="110"/>
        <v>25</v>
      </c>
      <c r="AB944" s="31" t="s">
        <v>512</v>
      </c>
    </row>
    <row r="945" spans="2:28" x14ac:dyDescent="0.3">
      <c r="B945" s="74" t="s">
        <v>843</v>
      </c>
      <c r="C945" s="20" t="str">
        <f t="shared" si="104"/>
        <v>Freight Wagon (T) HHAA Other</v>
      </c>
      <c r="D945" s="21" t="s">
        <v>4</v>
      </c>
      <c r="E945" s="21" t="s">
        <v>402</v>
      </c>
      <c r="F945" s="22" t="s">
        <v>511</v>
      </c>
      <c r="G945" s="21" t="s">
        <v>333</v>
      </c>
      <c r="H945" s="23"/>
      <c r="I945" s="24"/>
      <c r="J945" s="25" t="s">
        <v>31</v>
      </c>
      <c r="K945" s="26">
        <v>6</v>
      </c>
      <c r="L945" s="27" t="s">
        <v>814</v>
      </c>
      <c r="M945" s="25">
        <v>0.89800000000000002</v>
      </c>
      <c r="N945" s="43" t="s">
        <v>31</v>
      </c>
      <c r="O945" s="25">
        <f t="shared" si="105"/>
        <v>0.89800000000000002</v>
      </c>
      <c r="P945" s="25">
        <f t="shared" si="106"/>
        <v>0.89800000000000002</v>
      </c>
      <c r="Q945" s="28">
        <v>28</v>
      </c>
      <c r="R945" s="29">
        <v>4</v>
      </c>
      <c r="S945" s="18">
        <f t="shared" si="107"/>
        <v>7</v>
      </c>
      <c r="T945" s="28">
        <v>1.33</v>
      </c>
      <c r="U945" s="26" t="s">
        <v>31</v>
      </c>
      <c r="V945" s="26" t="s">
        <v>31</v>
      </c>
      <c r="W945" s="17" t="str">
        <f t="shared" si="108"/>
        <v>n/a</v>
      </c>
      <c r="X945" s="30" t="s">
        <v>31</v>
      </c>
      <c r="Y945" s="17" t="str">
        <f t="shared" si="109"/>
        <v>n/a</v>
      </c>
      <c r="Z945" s="17">
        <v>25</v>
      </c>
      <c r="AA945" s="17">
        <f t="shared" si="110"/>
        <v>25</v>
      </c>
      <c r="AB945" s="31" t="s">
        <v>513</v>
      </c>
    </row>
    <row r="946" spans="2:28" x14ac:dyDescent="0.3">
      <c r="B946" s="74" t="s">
        <v>843</v>
      </c>
      <c r="C946" s="20" t="str">
        <f t="shared" si="104"/>
        <v>Freight Wagon (L) HHAB Coal ESI</v>
      </c>
      <c r="D946" s="21" t="s">
        <v>4</v>
      </c>
      <c r="E946" s="21" t="s">
        <v>399</v>
      </c>
      <c r="F946" s="22" t="s">
        <v>514</v>
      </c>
      <c r="G946" s="21" t="s">
        <v>336</v>
      </c>
      <c r="H946" s="23"/>
      <c r="I946" s="24"/>
      <c r="J946" s="25" t="s">
        <v>31</v>
      </c>
      <c r="K946" s="26">
        <v>6</v>
      </c>
      <c r="L946" s="27" t="s">
        <v>814</v>
      </c>
      <c r="M946" s="25">
        <v>0.89800000000000002</v>
      </c>
      <c r="N946" s="43" t="s">
        <v>31</v>
      </c>
      <c r="O946" s="25">
        <f t="shared" si="105"/>
        <v>0.89800000000000002</v>
      </c>
      <c r="P946" s="25">
        <f t="shared" si="106"/>
        <v>0.89800000000000002</v>
      </c>
      <c r="Q946" s="28">
        <v>97.974295772693679</v>
      </c>
      <c r="R946" s="29">
        <v>4</v>
      </c>
      <c r="S946" s="18">
        <f t="shared" si="107"/>
        <v>24.49357394317342</v>
      </c>
      <c r="T946" s="28">
        <v>1.33</v>
      </c>
      <c r="U946" s="26" t="s">
        <v>31</v>
      </c>
      <c r="V946" s="26" t="s">
        <v>31</v>
      </c>
      <c r="W946" s="17" t="str">
        <f t="shared" si="108"/>
        <v>n/a</v>
      </c>
      <c r="X946" s="30" t="s">
        <v>31</v>
      </c>
      <c r="Y946" s="17" t="str">
        <f t="shared" si="109"/>
        <v>n/a</v>
      </c>
      <c r="Z946" s="17">
        <v>24</v>
      </c>
      <c r="AA946" s="17">
        <f t="shared" si="110"/>
        <v>24</v>
      </c>
      <c r="AB946" s="31" t="s">
        <v>512</v>
      </c>
    </row>
    <row r="947" spans="2:28" x14ac:dyDescent="0.3">
      <c r="B947" s="74" t="s">
        <v>843</v>
      </c>
      <c r="C947" s="20" t="str">
        <f t="shared" si="104"/>
        <v>Freight Wagon (T) HHAB Coal ESI</v>
      </c>
      <c r="D947" s="21" t="s">
        <v>4</v>
      </c>
      <c r="E947" s="21" t="s">
        <v>402</v>
      </c>
      <c r="F947" s="22" t="s">
        <v>514</v>
      </c>
      <c r="G947" s="21" t="s">
        <v>336</v>
      </c>
      <c r="H947" s="23"/>
      <c r="I947" s="24"/>
      <c r="J947" s="25" t="s">
        <v>31</v>
      </c>
      <c r="K947" s="26">
        <v>6</v>
      </c>
      <c r="L947" s="27" t="s">
        <v>814</v>
      </c>
      <c r="M947" s="25">
        <v>0.89800000000000002</v>
      </c>
      <c r="N947" s="43" t="s">
        <v>31</v>
      </c>
      <c r="O947" s="25">
        <f t="shared" si="105"/>
        <v>0.89800000000000002</v>
      </c>
      <c r="P947" s="25">
        <f t="shared" si="106"/>
        <v>0.89800000000000002</v>
      </c>
      <c r="Q947" s="28">
        <v>28</v>
      </c>
      <c r="R947" s="29">
        <v>4</v>
      </c>
      <c r="S947" s="18">
        <f t="shared" si="107"/>
        <v>7</v>
      </c>
      <c r="T947" s="28">
        <v>1.33</v>
      </c>
      <c r="U947" s="26" t="s">
        <v>31</v>
      </c>
      <c r="V947" s="26" t="s">
        <v>31</v>
      </c>
      <c r="W947" s="17" t="str">
        <f t="shared" si="108"/>
        <v>n/a</v>
      </c>
      <c r="X947" s="30" t="s">
        <v>31</v>
      </c>
      <c r="Y947" s="17" t="str">
        <f t="shared" si="109"/>
        <v>n/a</v>
      </c>
      <c r="Z947" s="17">
        <v>24</v>
      </c>
      <c r="AA947" s="17">
        <f t="shared" si="110"/>
        <v>24</v>
      </c>
      <c r="AB947" s="31" t="s">
        <v>513</v>
      </c>
    </row>
    <row r="948" spans="2:28" x14ac:dyDescent="0.3">
      <c r="B948" s="74" t="s">
        <v>843</v>
      </c>
      <c r="C948" s="20" t="str">
        <f t="shared" si="104"/>
        <v>Freight Wagon (L) HHAB Coal Other</v>
      </c>
      <c r="D948" s="21" t="s">
        <v>4</v>
      </c>
      <c r="E948" s="21" t="s">
        <v>399</v>
      </c>
      <c r="F948" s="22" t="s">
        <v>514</v>
      </c>
      <c r="G948" s="21" t="s">
        <v>358</v>
      </c>
      <c r="H948" s="23"/>
      <c r="I948" s="24"/>
      <c r="J948" s="25" t="s">
        <v>31</v>
      </c>
      <c r="K948" s="26">
        <v>6</v>
      </c>
      <c r="L948" s="27" t="s">
        <v>814</v>
      </c>
      <c r="M948" s="25">
        <v>0.89800000000000002</v>
      </c>
      <c r="N948" s="43" t="s">
        <v>31</v>
      </c>
      <c r="O948" s="25">
        <f t="shared" si="105"/>
        <v>0.89800000000000002</v>
      </c>
      <c r="P948" s="25">
        <f t="shared" si="106"/>
        <v>0.89800000000000002</v>
      </c>
      <c r="Q948" s="28">
        <v>77.731788892983573</v>
      </c>
      <c r="R948" s="29">
        <v>4</v>
      </c>
      <c r="S948" s="18">
        <f t="shared" si="107"/>
        <v>19.432947223245893</v>
      </c>
      <c r="T948" s="28">
        <v>1.33</v>
      </c>
      <c r="U948" s="26" t="s">
        <v>31</v>
      </c>
      <c r="V948" s="26" t="s">
        <v>31</v>
      </c>
      <c r="W948" s="17" t="str">
        <f t="shared" si="108"/>
        <v>n/a</v>
      </c>
      <c r="X948" s="30" t="s">
        <v>31</v>
      </c>
      <c r="Y948" s="17" t="str">
        <f t="shared" si="109"/>
        <v>n/a</v>
      </c>
      <c r="Z948" s="17">
        <v>25</v>
      </c>
      <c r="AA948" s="17">
        <f t="shared" si="110"/>
        <v>25</v>
      </c>
      <c r="AB948" s="31" t="s">
        <v>512</v>
      </c>
    </row>
    <row r="949" spans="2:28" x14ac:dyDescent="0.3">
      <c r="B949" s="74" t="s">
        <v>843</v>
      </c>
      <c r="C949" s="20" t="str">
        <f t="shared" si="104"/>
        <v>Freight Wagon (T) HHAB Coal Other</v>
      </c>
      <c r="D949" s="21" t="s">
        <v>4</v>
      </c>
      <c r="E949" s="21" t="s">
        <v>402</v>
      </c>
      <c r="F949" s="22" t="s">
        <v>514</v>
      </c>
      <c r="G949" s="21" t="s">
        <v>358</v>
      </c>
      <c r="H949" s="23"/>
      <c r="I949" s="24"/>
      <c r="J949" s="25" t="s">
        <v>31</v>
      </c>
      <c r="K949" s="26">
        <v>6</v>
      </c>
      <c r="L949" s="27" t="s">
        <v>814</v>
      </c>
      <c r="M949" s="25">
        <v>0.89800000000000002</v>
      </c>
      <c r="N949" s="43" t="s">
        <v>31</v>
      </c>
      <c r="O949" s="25">
        <f t="shared" si="105"/>
        <v>0.89800000000000002</v>
      </c>
      <c r="P949" s="25">
        <f t="shared" si="106"/>
        <v>0.89800000000000002</v>
      </c>
      <c r="Q949" s="28">
        <v>28</v>
      </c>
      <c r="R949" s="29">
        <v>4</v>
      </c>
      <c r="S949" s="18">
        <f t="shared" si="107"/>
        <v>7</v>
      </c>
      <c r="T949" s="28">
        <v>1.33</v>
      </c>
      <c r="U949" s="26" t="s">
        <v>31</v>
      </c>
      <c r="V949" s="26" t="s">
        <v>31</v>
      </c>
      <c r="W949" s="17" t="str">
        <f t="shared" si="108"/>
        <v>n/a</v>
      </c>
      <c r="X949" s="30" t="s">
        <v>31</v>
      </c>
      <c r="Y949" s="17" t="str">
        <f t="shared" si="109"/>
        <v>n/a</v>
      </c>
      <c r="Z949" s="17">
        <v>25</v>
      </c>
      <c r="AA949" s="17">
        <f t="shared" si="110"/>
        <v>25</v>
      </c>
      <c r="AB949" s="31" t="s">
        <v>513</v>
      </c>
    </row>
    <row r="950" spans="2:28" x14ac:dyDescent="0.3">
      <c r="B950" s="74" t="s">
        <v>843</v>
      </c>
      <c r="C950" s="20" t="str">
        <f t="shared" si="104"/>
        <v>Freight Wagon (L) HHAB Construction Materials</v>
      </c>
      <c r="D950" s="21" t="s">
        <v>4</v>
      </c>
      <c r="E950" s="21" t="s">
        <v>399</v>
      </c>
      <c r="F950" s="22" t="s">
        <v>514</v>
      </c>
      <c r="G950" s="21" t="s">
        <v>331</v>
      </c>
      <c r="H950" s="23"/>
      <c r="I950" s="24"/>
      <c r="J950" s="25" t="s">
        <v>31</v>
      </c>
      <c r="K950" s="26">
        <v>6</v>
      </c>
      <c r="L950" s="27" t="s">
        <v>814</v>
      </c>
      <c r="M950" s="25">
        <v>0.89800000000000002</v>
      </c>
      <c r="N950" s="43" t="s">
        <v>31</v>
      </c>
      <c r="O950" s="25">
        <f t="shared" si="105"/>
        <v>0.89800000000000002</v>
      </c>
      <c r="P950" s="25">
        <f t="shared" si="106"/>
        <v>0.89800000000000002</v>
      </c>
      <c r="Q950" s="28">
        <v>98</v>
      </c>
      <c r="R950" s="29">
        <v>4</v>
      </c>
      <c r="S950" s="18">
        <f t="shared" si="107"/>
        <v>24.5</v>
      </c>
      <c r="T950" s="28">
        <v>1.33</v>
      </c>
      <c r="U950" s="26" t="s">
        <v>31</v>
      </c>
      <c r="V950" s="26" t="s">
        <v>31</v>
      </c>
      <c r="W950" s="17" t="str">
        <f t="shared" si="108"/>
        <v>n/a</v>
      </c>
      <c r="X950" s="30" t="s">
        <v>31</v>
      </c>
      <c r="Y950" s="17" t="str">
        <f t="shared" si="109"/>
        <v>n/a</v>
      </c>
      <c r="Z950" s="17">
        <v>29</v>
      </c>
      <c r="AA950" s="17">
        <f t="shared" si="110"/>
        <v>29</v>
      </c>
      <c r="AB950" s="31" t="s">
        <v>512</v>
      </c>
    </row>
    <row r="951" spans="2:28" x14ac:dyDescent="0.3">
      <c r="B951" s="74" t="s">
        <v>843</v>
      </c>
      <c r="C951" s="20" t="str">
        <f t="shared" si="104"/>
        <v>Freight Wagon (T) HHAB Construction Materials</v>
      </c>
      <c r="D951" s="21" t="s">
        <v>4</v>
      </c>
      <c r="E951" s="21" t="s">
        <v>402</v>
      </c>
      <c r="F951" s="22" t="s">
        <v>514</v>
      </c>
      <c r="G951" s="21" t="s">
        <v>331</v>
      </c>
      <c r="H951" s="23"/>
      <c r="I951" s="24"/>
      <c r="J951" s="25" t="s">
        <v>31</v>
      </c>
      <c r="K951" s="26">
        <v>6</v>
      </c>
      <c r="L951" s="27" t="s">
        <v>814</v>
      </c>
      <c r="M951" s="25">
        <v>0.89800000000000002</v>
      </c>
      <c r="N951" s="43" t="s">
        <v>31</v>
      </c>
      <c r="O951" s="25">
        <f t="shared" si="105"/>
        <v>0.89800000000000002</v>
      </c>
      <c r="P951" s="25">
        <f t="shared" si="106"/>
        <v>0.89800000000000002</v>
      </c>
      <c r="Q951" s="28">
        <v>28</v>
      </c>
      <c r="R951" s="29">
        <v>4</v>
      </c>
      <c r="S951" s="18">
        <f t="shared" si="107"/>
        <v>7</v>
      </c>
      <c r="T951" s="28">
        <v>1.33</v>
      </c>
      <c r="U951" s="26" t="s">
        <v>31</v>
      </c>
      <c r="V951" s="26" t="s">
        <v>31</v>
      </c>
      <c r="W951" s="17" t="str">
        <f t="shared" si="108"/>
        <v>n/a</v>
      </c>
      <c r="X951" s="30" t="s">
        <v>31</v>
      </c>
      <c r="Y951" s="17" t="str">
        <f t="shared" si="109"/>
        <v>n/a</v>
      </c>
      <c r="Z951" s="17">
        <v>29</v>
      </c>
      <c r="AA951" s="17">
        <f t="shared" si="110"/>
        <v>29</v>
      </c>
      <c r="AB951" s="31" t="s">
        <v>513</v>
      </c>
    </row>
    <row r="952" spans="2:28" x14ac:dyDescent="0.3">
      <c r="B952" s="74" t="s">
        <v>843</v>
      </c>
      <c r="C952" s="20" t="str">
        <f t="shared" si="104"/>
        <v>Freight Wagon (L) HHAB Other</v>
      </c>
      <c r="D952" s="21" t="s">
        <v>4</v>
      </c>
      <c r="E952" s="21" t="s">
        <v>399</v>
      </c>
      <c r="F952" s="22" t="s">
        <v>514</v>
      </c>
      <c r="G952" s="21" t="s">
        <v>333</v>
      </c>
      <c r="H952" s="23"/>
      <c r="I952" s="24"/>
      <c r="J952" s="25" t="s">
        <v>31</v>
      </c>
      <c r="K952" s="26">
        <v>6</v>
      </c>
      <c r="L952" s="27" t="s">
        <v>814</v>
      </c>
      <c r="M952" s="25">
        <v>0.89800000000000002</v>
      </c>
      <c r="N952" s="43" t="s">
        <v>31</v>
      </c>
      <c r="O952" s="25">
        <f t="shared" si="105"/>
        <v>0.89800000000000002</v>
      </c>
      <c r="P952" s="25">
        <f t="shared" si="106"/>
        <v>0.89800000000000002</v>
      </c>
      <c r="Q952" s="28">
        <v>99.303853442830075</v>
      </c>
      <c r="R952" s="29">
        <v>4</v>
      </c>
      <c r="S952" s="18">
        <f t="shared" si="107"/>
        <v>24.825963360707519</v>
      </c>
      <c r="T952" s="28">
        <v>1.33</v>
      </c>
      <c r="U952" s="26" t="s">
        <v>31</v>
      </c>
      <c r="V952" s="26" t="s">
        <v>31</v>
      </c>
      <c r="W952" s="17" t="str">
        <f t="shared" si="108"/>
        <v>n/a</v>
      </c>
      <c r="X952" s="30" t="s">
        <v>31</v>
      </c>
      <c r="Y952" s="17" t="str">
        <f t="shared" si="109"/>
        <v>n/a</v>
      </c>
      <c r="Z952" s="17">
        <v>25</v>
      </c>
      <c r="AA952" s="17">
        <f t="shared" si="110"/>
        <v>25</v>
      </c>
      <c r="AB952" s="31" t="s">
        <v>512</v>
      </c>
    </row>
    <row r="953" spans="2:28" x14ac:dyDescent="0.3">
      <c r="B953" s="74" t="s">
        <v>843</v>
      </c>
      <c r="C953" s="20" t="str">
        <f t="shared" si="104"/>
        <v>Freight Wagon (T) HHAB Other</v>
      </c>
      <c r="D953" s="21" t="s">
        <v>4</v>
      </c>
      <c r="E953" s="21" t="s">
        <v>402</v>
      </c>
      <c r="F953" s="22" t="s">
        <v>514</v>
      </c>
      <c r="G953" s="21" t="s">
        <v>333</v>
      </c>
      <c r="H953" s="23"/>
      <c r="I953" s="24"/>
      <c r="J953" s="25" t="s">
        <v>31</v>
      </c>
      <c r="K953" s="26">
        <v>6</v>
      </c>
      <c r="L953" s="27" t="s">
        <v>814</v>
      </c>
      <c r="M953" s="25">
        <v>0.89800000000000002</v>
      </c>
      <c r="N953" s="43" t="s">
        <v>31</v>
      </c>
      <c r="O953" s="25">
        <f t="shared" si="105"/>
        <v>0.89800000000000002</v>
      </c>
      <c r="P953" s="25">
        <f t="shared" si="106"/>
        <v>0.89800000000000002</v>
      </c>
      <c r="Q953" s="28">
        <v>28</v>
      </c>
      <c r="R953" s="29">
        <v>4</v>
      </c>
      <c r="S953" s="18">
        <f t="shared" si="107"/>
        <v>7</v>
      </c>
      <c r="T953" s="28">
        <v>1.33</v>
      </c>
      <c r="U953" s="26" t="s">
        <v>31</v>
      </c>
      <c r="V953" s="26" t="s">
        <v>31</v>
      </c>
      <c r="W953" s="17" t="str">
        <f t="shared" si="108"/>
        <v>n/a</v>
      </c>
      <c r="X953" s="30" t="s">
        <v>31</v>
      </c>
      <c r="Y953" s="17" t="str">
        <f t="shared" si="109"/>
        <v>n/a</v>
      </c>
      <c r="Z953" s="17">
        <v>25</v>
      </c>
      <c r="AA953" s="17">
        <f t="shared" si="110"/>
        <v>25</v>
      </c>
      <c r="AB953" s="31" t="s">
        <v>513</v>
      </c>
    </row>
    <row r="954" spans="2:28" x14ac:dyDescent="0.3">
      <c r="B954" s="74" t="s">
        <v>843</v>
      </c>
      <c r="C954" s="20" t="str">
        <f t="shared" si="104"/>
        <v>Freight Wagon (L) HHAE Construction Materials</v>
      </c>
      <c r="D954" s="21" t="s">
        <v>4</v>
      </c>
      <c r="E954" s="21" t="s">
        <v>399</v>
      </c>
      <c r="F954" s="21" t="s">
        <v>515</v>
      </c>
      <c r="G954" s="21" t="s">
        <v>331</v>
      </c>
      <c r="H954" s="23"/>
      <c r="I954" s="24"/>
      <c r="J954" s="25" t="s">
        <v>31</v>
      </c>
      <c r="K954" s="26">
        <v>6</v>
      </c>
      <c r="L954" s="27" t="s">
        <v>814</v>
      </c>
      <c r="M954" s="25">
        <v>0.89800000000000002</v>
      </c>
      <c r="N954" s="43" t="s">
        <v>31</v>
      </c>
      <c r="O954" s="25">
        <f t="shared" si="105"/>
        <v>0.89800000000000002</v>
      </c>
      <c r="P954" s="25">
        <f t="shared" si="106"/>
        <v>0.89800000000000002</v>
      </c>
      <c r="Q954" s="28">
        <v>95.4</v>
      </c>
      <c r="R954" s="29">
        <v>4</v>
      </c>
      <c r="S954" s="18">
        <f t="shared" si="107"/>
        <v>23.85</v>
      </c>
      <c r="T954" s="28">
        <v>1.33</v>
      </c>
      <c r="U954" s="26" t="s">
        <v>31</v>
      </c>
      <c r="V954" s="26" t="s">
        <v>31</v>
      </c>
      <c r="W954" s="17" t="str">
        <f t="shared" si="108"/>
        <v>n/a</v>
      </c>
      <c r="X954" s="30" t="s">
        <v>31</v>
      </c>
      <c r="Y954" s="17" t="str">
        <f t="shared" si="109"/>
        <v>n/a</v>
      </c>
      <c r="Z954" s="17">
        <v>29</v>
      </c>
      <c r="AA954" s="17">
        <f t="shared" si="110"/>
        <v>29</v>
      </c>
      <c r="AB954" s="31" t="s">
        <v>512</v>
      </c>
    </row>
    <row r="955" spans="2:28" x14ac:dyDescent="0.3">
      <c r="B955" s="74" t="s">
        <v>843</v>
      </c>
      <c r="C955" s="20" t="str">
        <f t="shared" si="104"/>
        <v>Freight Wagon (T) HHAE Construction Materials</v>
      </c>
      <c r="D955" s="21" t="s">
        <v>4</v>
      </c>
      <c r="E955" s="21" t="s">
        <v>402</v>
      </c>
      <c r="F955" s="21" t="s">
        <v>515</v>
      </c>
      <c r="G955" s="21" t="s">
        <v>331</v>
      </c>
      <c r="H955" s="23"/>
      <c r="I955" s="24"/>
      <c r="J955" s="25" t="s">
        <v>31</v>
      </c>
      <c r="K955" s="26">
        <v>6</v>
      </c>
      <c r="L955" s="27" t="s">
        <v>814</v>
      </c>
      <c r="M955" s="25">
        <v>0.89800000000000002</v>
      </c>
      <c r="N955" s="43" t="s">
        <v>31</v>
      </c>
      <c r="O955" s="25">
        <f t="shared" si="105"/>
        <v>0.89800000000000002</v>
      </c>
      <c r="P955" s="25">
        <f t="shared" si="106"/>
        <v>0.89800000000000002</v>
      </c>
      <c r="Q955" s="28">
        <v>24.48</v>
      </c>
      <c r="R955" s="29">
        <v>4</v>
      </c>
      <c r="S955" s="18">
        <f t="shared" si="107"/>
        <v>6.12</v>
      </c>
      <c r="T955" s="28">
        <v>1.33</v>
      </c>
      <c r="U955" s="26" t="s">
        <v>31</v>
      </c>
      <c r="V955" s="26" t="s">
        <v>31</v>
      </c>
      <c r="W955" s="17" t="str">
        <f t="shared" si="108"/>
        <v>n/a</v>
      </c>
      <c r="X955" s="30" t="s">
        <v>31</v>
      </c>
      <c r="Y955" s="17" t="str">
        <f t="shared" si="109"/>
        <v>n/a</v>
      </c>
      <c r="Z955" s="17">
        <v>29</v>
      </c>
      <c r="AA955" s="17">
        <f t="shared" si="110"/>
        <v>29</v>
      </c>
      <c r="AB955" s="31" t="s">
        <v>513</v>
      </c>
    </row>
    <row r="956" spans="2:28" x14ac:dyDescent="0.3">
      <c r="B956" s="74" t="s">
        <v>843</v>
      </c>
      <c r="C956" s="20" t="str">
        <f t="shared" si="104"/>
        <v>Freight Wagon (L) HHAE Other</v>
      </c>
      <c r="D956" s="21" t="s">
        <v>4</v>
      </c>
      <c r="E956" s="21" t="s">
        <v>399</v>
      </c>
      <c r="F956" s="21" t="s">
        <v>515</v>
      </c>
      <c r="G956" s="21" t="s">
        <v>333</v>
      </c>
      <c r="H956" s="23"/>
      <c r="I956" s="24"/>
      <c r="J956" s="25" t="s">
        <v>31</v>
      </c>
      <c r="K956" s="26">
        <v>6</v>
      </c>
      <c r="L956" s="27" t="s">
        <v>814</v>
      </c>
      <c r="M956" s="25">
        <v>0.89800000000000002</v>
      </c>
      <c r="N956" s="43" t="s">
        <v>31</v>
      </c>
      <c r="O956" s="25">
        <f t="shared" si="105"/>
        <v>0.89800000000000002</v>
      </c>
      <c r="P956" s="25">
        <f t="shared" si="106"/>
        <v>0.89800000000000002</v>
      </c>
      <c r="Q956" s="28">
        <v>95.4</v>
      </c>
      <c r="R956" s="29">
        <v>4</v>
      </c>
      <c r="S956" s="18">
        <f t="shared" si="107"/>
        <v>23.85</v>
      </c>
      <c r="T956" s="28">
        <v>1.33</v>
      </c>
      <c r="U956" s="26" t="s">
        <v>31</v>
      </c>
      <c r="V956" s="26" t="s">
        <v>31</v>
      </c>
      <c r="W956" s="17" t="str">
        <f t="shared" si="108"/>
        <v>n/a</v>
      </c>
      <c r="X956" s="30" t="s">
        <v>31</v>
      </c>
      <c r="Y956" s="17" t="str">
        <f t="shared" si="109"/>
        <v>n/a</v>
      </c>
      <c r="Z956" s="17">
        <v>25</v>
      </c>
      <c r="AA956" s="17">
        <f t="shared" si="110"/>
        <v>25</v>
      </c>
      <c r="AB956" s="31" t="s">
        <v>512</v>
      </c>
    </row>
    <row r="957" spans="2:28" x14ac:dyDescent="0.3">
      <c r="B957" s="74" t="s">
        <v>843</v>
      </c>
      <c r="C957" s="20" t="str">
        <f t="shared" si="104"/>
        <v>Freight Wagon (T) HHAE Other</v>
      </c>
      <c r="D957" s="21" t="s">
        <v>4</v>
      </c>
      <c r="E957" s="21" t="s">
        <v>402</v>
      </c>
      <c r="F957" s="21" t="s">
        <v>515</v>
      </c>
      <c r="G957" s="21" t="s">
        <v>333</v>
      </c>
      <c r="H957" s="23"/>
      <c r="I957" s="24"/>
      <c r="J957" s="25" t="s">
        <v>31</v>
      </c>
      <c r="K957" s="26">
        <v>6</v>
      </c>
      <c r="L957" s="27" t="s">
        <v>814</v>
      </c>
      <c r="M957" s="25">
        <v>0.89800000000000002</v>
      </c>
      <c r="N957" s="43" t="s">
        <v>31</v>
      </c>
      <c r="O957" s="25">
        <f t="shared" si="105"/>
        <v>0.89800000000000002</v>
      </c>
      <c r="P957" s="25">
        <f t="shared" si="106"/>
        <v>0.89800000000000002</v>
      </c>
      <c r="Q957" s="28">
        <v>24.48</v>
      </c>
      <c r="R957" s="29">
        <v>4</v>
      </c>
      <c r="S957" s="18">
        <f t="shared" si="107"/>
        <v>6.12</v>
      </c>
      <c r="T957" s="28">
        <v>1.33</v>
      </c>
      <c r="U957" s="26" t="s">
        <v>31</v>
      </c>
      <c r="V957" s="26" t="s">
        <v>31</v>
      </c>
      <c r="W957" s="17" t="str">
        <f t="shared" si="108"/>
        <v>n/a</v>
      </c>
      <c r="X957" s="30" t="s">
        <v>31</v>
      </c>
      <c r="Y957" s="17" t="str">
        <f t="shared" si="109"/>
        <v>n/a</v>
      </c>
      <c r="Z957" s="17">
        <v>25</v>
      </c>
      <c r="AA957" s="17">
        <f t="shared" si="110"/>
        <v>25</v>
      </c>
      <c r="AB957" s="31" t="s">
        <v>513</v>
      </c>
    </row>
    <row r="958" spans="2:28" x14ac:dyDescent="0.3">
      <c r="B958" s="74" t="s">
        <v>843</v>
      </c>
      <c r="C958" s="20" t="str">
        <f t="shared" si="104"/>
        <v>Freight Wagon (L) HIAA Coal ESI</v>
      </c>
      <c r="D958" s="21" t="s">
        <v>4</v>
      </c>
      <c r="E958" s="21" t="s">
        <v>399</v>
      </c>
      <c r="F958" s="22" t="s">
        <v>516</v>
      </c>
      <c r="G958" s="21" t="s">
        <v>336</v>
      </c>
      <c r="H958" s="23"/>
      <c r="I958" s="24"/>
      <c r="J958" s="25" t="s">
        <v>31</v>
      </c>
      <c r="K958" s="26">
        <v>5</v>
      </c>
      <c r="L958" s="27" t="s">
        <v>812</v>
      </c>
      <c r="M958" s="25">
        <v>0.93799999999999994</v>
      </c>
      <c r="N958" s="43" t="s">
        <v>31</v>
      </c>
      <c r="O958" s="25">
        <f t="shared" si="105"/>
        <v>0.93799999999999994</v>
      </c>
      <c r="P958" s="25">
        <f t="shared" si="106"/>
        <v>0.93799999999999994</v>
      </c>
      <c r="Q958" s="28">
        <v>85.609756097560975</v>
      </c>
      <c r="R958" s="29">
        <v>4</v>
      </c>
      <c r="S958" s="18">
        <f t="shared" si="107"/>
        <v>21.402439024390244</v>
      </c>
      <c r="T958" s="28">
        <v>1.5</v>
      </c>
      <c r="U958" s="26" t="s">
        <v>31</v>
      </c>
      <c r="V958" s="26" t="s">
        <v>31</v>
      </c>
      <c r="W958" s="17" t="str">
        <f t="shared" si="108"/>
        <v>n/a</v>
      </c>
      <c r="X958" s="30" t="s">
        <v>31</v>
      </c>
      <c r="Y958" s="17" t="str">
        <f t="shared" si="109"/>
        <v>n/a</v>
      </c>
      <c r="Z958" s="17">
        <v>24</v>
      </c>
      <c r="AA958" s="17">
        <f t="shared" si="110"/>
        <v>24</v>
      </c>
      <c r="AB958" s="31" t="s">
        <v>401</v>
      </c>
    </row>
    <row r="959" spans="2:28" x14ac:dyDescent="0.3">
      <c r="B959" s="74" t="s">
        <v>843</v>
      </c>
      <c r="C959" s="20" t="str">
        <f t="shared" si="104"/>
        <v>Freight Wagon (T) HIAA Coal ESI</v>
      </c>
      <c r="D959" s="21" t="s">
        <v>4</v>
      </c>
      <c r="E959" s="21" t="s">
        <v>402</v>
      </c>
      <c r="F959" s="22" t="s">
        <v>516</v>
      </c>
      <c r="G959" s="21" t="s">
        <v>336</v>
      </c>
      <c r="H959" s="23"/>
      <c r="I959" s="24"/>
      <c r="J959" s="25" t="s">
        <v>31</v>
      </c>
      <c r="K959" s="26">
        <v>5</v>
      </c>
      <c r="L959" s="27" t="s">
        <v>812</v>
      </c>
      <c r="M959" s="25">
        <v>0.93799999999999994</v>
      </c>
      <c r="N959" s="43" t="s">
        <v>31</v>
      </c>
      <c r="O959" s="25">
        <f t="shared" si="105"/>
        <v>0.93799999999999994</v>
      </c>
      <c r="P959" s="25">
        <f t="shared" si="106"/>
        <v>0.93799999999999994</v>
      </c>
      <c r="Q959" s="28">
        <v>23.386744030350368</v>
      </c>
      <c r="R959" s="29">
        <v>4</v>
      </c>
      <c r="S959" s="18">
        <f t="shared" si="107"/>
        <v>5.8466860075875919</v>
      </c>
      <c r="T959" s="28">
        <v>1.5</v>
      </c>
      <c r="U959" s="26" t="s">
        <v>31</v>
      </c>
      <c r="V959" s="26" t="s">
        <v>31</v>
      </c>
      <c r="W959" s="17" t="str">
        <f t="shared" si="108"/>
        <v>n/a</v>
      </c>
      <c r="X959" s="30" t="s">
        <v>31</v>
      </c>
      <c r="Y959" s="17" t="str">
        <f t="shared" si="109"/>
        <v>n/a</v>
      </c>
      <c r="Z959" s="17">
        <v>24</v>
      </c>
      <c r="AA959" s="17">
        <f t="shared" si="110"/>
        <v>24</v>
      </c>
      <c r="AB959" s="31" t="s">
        <v>403</v>
      </c>
    </row>
    <row r="960" spans="2:28" x14ac:dyDescent="0.3">
      <c r="B960" s="74" t="s">
        <v>843</v>
      </c>
      <c r="C960" s="20" t="str">
        <f t="shared" si="104"/>
        <v>Freight Wagon (L) HIAA Coal Other</v>
      </c>
      <c r="D960" s="21" t="s">
        <v>4</v>
      </c>
      <c r="E960" s="21" t="s">
        <v>399</v>
      </c>
      <c r="F960" s="22" t="s">
        <v>516</v>
      </c>
      <c r="G960" s="21" t="s">
        <v>358</v>
      </c>
      <c r="H960" s="23"/>
      <c r="I960" s="24"/>
      <c r="J960" s="25" t="s">
        <v>31</v>
      </c>
      <c r="K960" s="26">
        <v>5</v>
      </c>
      <c r="L960" s="27" t="s">
        <v>812</v>
      </c>
      <c r="M960" s="25">
        <v>0.93799999999999994</v>
      </c>
      <c r="N960" s="43" t="s">
        <v>31</v>
      </c>
      <c r="O960" s="25">
        <f t="shared" si="105"/>
        <v>0.93799999999999994</v>
      </c>
      <c r="P960" s="25">
        <f t="shared" si="106"/>
        <v>0.93799999999999994</v>
      </c>
      <c r="Q960" s="28">
        <v>89</v>
      </c>
      <c r="R960" s="29">
        <v>4</v>
      </c>
      <c r="S960" s="18">
        <f t="shared" si="107"/>
        <v>22.25</v>
      </c>
      <c r="T960" s="28">
        <v>1.5</v>
      </c>
      <c r="U960" s="26" t="s">
        <v>31</v>
      </c>
      <c r="V960" s="26" t="s">
        <v>31</v>
      </c>
      <c r="W960" s="17" t="str">
        <f t="shared" si="108"/>
        <v>n/a</v>
      </c>
      <c r="X960" s="30" t="s">
        <v>31</v>
      </c>
      <c r="Y960" s="17" t="str">
        <f t="shared" si="109"/>
        <v>n/a</v>
      </c>
      <c r="Z960" s="17">
        <v>25</v>
      </c>
      <c r="AA960" s="17">
        <f t="shared" si="110"/>
        <v>25</v>
      </c>
      <c r="AB960" s="31" t="s">
        <v>401</v>
      </c>
    </row>
    <row r="961" spans="2:28" x14ac:dyDescent="0.3">
      <c r="B961" s="74" t="s">
        <v>843</v>
      </c>
      <c r="C961" s="20" t="str">
        <f t="shared" si="104"/>
        <v>Freight Wagon (T) HIAA Coal Other</v>
      </c>
      <c r="D961" s="21" t="s">
        <v>4</v>
      </c>
      <c r="E961" s="21" t="s">
        <v>402</v>
      </c>
      <c r="F961" s="22" t="s">
        <v>516</v>
      </c>
      <c r="G961" s="21" t="s">
        <v>358</v>
      </c>
      <c r="H961" s="23"/>
      <c r="I961" s="24"/>
      <c r="J961" s="25" t="s">
        <v>31</v>
      </c>
      <c r="K961" s="26">
        <v>5</v>
      </c>
      <c r="L961" s="27" t="s">
        <v>812</v>
      </c>
      <c r="M961" s="25">
        <v>0.93799999999999994</v>
      </c>
      <c r="N961" s="43" t="s">
        <v>31</v>
      </c>
      <c r="O961" s="25">
        <f t="shared" si="105"/>
        <v>0.93799999999999994</v>
      </c>
      <c r="P961" s="25">
        <f t="shared" si="106"/>
        <v>0.93799999999999994</v>
      </c>
      <c r="Q961" s="28">
        <v>23.232876712328768</v>
      </c>
      <c r="R961" s="29">
        <v>4</v>
      </c>
      <c r="S961" s="18">
        <f t="shared" si="107"/>
        <v>5.8082191780821919</v>
      </c>
      <c r="T961" s="28">
        <v>1.5</v>
      </c>
      <c r="U961" s="26" t="s">
        <v>31</v>
      </c>
      <c r="V961" s="26" t="s">
        <v>31</v>
      </c>
      <c r="W961" s="17" t="str">
        <f t="shared" si="108"/>
        <v>n/a</v>
      </c>
      <c r="X961" s="30" t="s">
        <v>31</v>
      </c>
      <c r="Y961" s="17" t="str">
        <f t="shared" si="109"/>
        <v>n/a</v>
      </c>
      <c r="Z961" s="17">
        <v>25</v>
      </c>
      <c r="AA961" s="17">
        <f t="shared" si="110"/>
        <v>25</v>
      </c>
      <c r="AB961" s="31" t="s">
        <v>403</v>
      </c>
    </row>
    <row r="962" spans="2:28" x14ac:dyDescent="0.3">
      <c r="B962" s="74" t="s">
        <v>843</v>
      </c>
      <c r="C962" s="20" t="str">
        <f t="shared" si="104"/>
        <v>Freight Wagon (L) HIAA Construction Materials</v>
      </c>
      <c r="D962" s="21" t="s">
        <v>4</v>
      </c>
      <c r="E962" s="21" t="s">
        <v>399</v>
      </c>
      <c r="F962" s="22" t="s">
        <v>516</v>
      </c>
      <c r="G962" s="21" t="s">
        <v>331</v>
      </c>
      <c r="H962" s="23"/>
      <c r="I962" s="24"/>
      <c r="J962" s="25" t="s">
        <v>31</v>
      </c>
      <c r="K962" s="26">
        <v>5</v>
      </c>
      <c r="L962" s="27" t="s">
        <v>812</v>
      </c>
      <c r="M962" s="25">
        <v>0.93799999999999994</v>
      </c>
      <c r="N962" s="43" t="s">
        <v>31</v>
      </c>
      <c r="O962" s="25">
        <f t="shared" si="105"/>
        <v>0.93799999999999994</v>
      </c>
      <c r="P962" s="25">
        <f t="shared" si="106"/>
        <v>0.93799999999999994</v>
      </c>
      <c r="Q962" s="28">
        <v>87.528435727089146</v>
      </c>
      <c r="R962" s="29">
        <v>4</v>
      </c>
      <c r="S962" s="18">
        <f t="shared" si="107"/>
        <v>21.882108931772287</v>
      </c>
      <c r="T962" s="28">
        <v>1.5</v>
      </c>
      <c r="U962" s="26" t="s">
        <v>31</v>
      </c>
      <c r="V962" s="26" t="s">
        <v>31</v>
      </c>
      <c r="W962" s="17" t="str">
        <f t="shared" si="108"/>
        <v>n/a</v>
      </c>
      <c r="X962" s="30" t="s">
        <v>31</v>
      </c>
      <c r="Y962" s="17" t="str">
        <f t="shared" si="109"/>
        <v>n/a</v>
      </c>
      <c r="Z962" s="17">
        <v>29</v>
      </c>
      <c r="AA962" s="17">
        <f t="shared" si="110"/>
        <v>29</v>
      </c>
      <c r="AB962" s="31" t="s">
        <v>401</v>
      </c>
    </row>
    <row r="963" spans="2:28" x14ac:dyDescent="0.3">
      <c r="B963" s="74" t="s">
        <v>843</v>
      </c>
      <c r="C963" s="20" t="str">
        <f t="shared" si="104"/>
        <v>Freight Wagon (T) HIAA Construction Materials</v>
      </c>
      <c r="D963" s="21" t="s">
        <v>4</v>
      </c>
      <c r="E963" s="21" t="s">
        <v>402</v>
      </c>
      <c r="F963" s="22" t="s">
        <v>516</v>
      </c>
      <c r="G963" s="21" t="s">
        <v>331</v>
      </c>
      <c r="H963" s="23"/>
      <c r="I963" s="24"/>
      <c r="J963" s="25" t="s">
        <v>31</v>
      </c>
      <c r="K963" s="26">
        <v>5</v>
      </c>
      <c r="L963" s="27" t="s">
        <v>812</v>
      </c>
      <c r="M963" s="25">
        <v>0.93799999999999994</v>
      </c>
      <c r="N963" s="43" t="s">
        <v>31</v>
      </c>
      <c r="O963" s="25">
        <f t="shared" si="105"/>
        <v>0.93799999999999994</v>
      </c>
      <c r="P963" s="25">
        <f t="shared" si="106"/>
        <v>0.93799999999999994</v>
      </c>
      <c r="Q963" s="28">
        <v>23.396993117918058</v>
      </c>
      <c r="R963" s="29">
        <v>4</v>
      </c>
      <c r="S963" s="18">
        <f t="shared" si="107"/>
        <v>5.8492482794795144</v>
      </c>
      <c r="T963" s="28">
        <v>1.5</v>
      </c>
      <c r="U963" s="26" t="s">
        <v>31</v>
      </c>
      <c r="V963" s="26" t="s">
        <v>31</v>
      </c>
      <c r="W963" s="17" t="str">
        <f t="shared" si="108"/>
        <v>n/a</v>
      </c>
      <c r="X963" s="30" t="s">
        <v>31</v>
      </c>
      <c r="Y963" s="17" t="str">
        <f t="shared" si="109"/>
        <v>n/a</v>
      </c>
      <c r="Z963" s="17">
        <v>29</v>
      </c>
      <c r="AA963" s="17">
        <f t="shared" si="110"/>
        <v>29</v>
      </c>
      <c r="AB963" s="31" t="s">
        <v>403</v>
      </c>
    </row>
    <row r="964" spans="2:28" x14ac:dyDescent="0.3">
      <c r="B964" s="74" t="s">
        <v>843</v>
      </c>
      <c r="C964" s="20" t="str">
        <f t="shared" si="104"/>
        <v>Freight Wagon (T) HIAA Other</v>
      </c>
      <c r="D964" s="21" t="s">
        <v>4</v>
      </c>
      <c r="E964" s="21" t="s">
        <v>402</v>
      </c>
      <c r="F964" s="22" t="s">
        <v>516</v>
      </c>
      <c r="G964" s="21" t="s">
        <v>333</v>
      </c>
      <c r="H964" s="23"/>
      <c r="I964" s="24"/>
      <c r="J964" s="25" t="s">
        <v>31</v>
      </c>
      <c r="K964" s="26">
        <v>5</v>
      </c>
      <c r="L964" s="27" t="s">
        <v>812</v>
      </c>
      <c r="M964" s="25">
        <v>0.93799999999999994</v>
      </c>
      <c r="N964" s="43" t="s">
        <v>31</v>
      </c>
      <c r="O964" s="25">
        <f t="shared" si="105"/>
        <v>0.93799999999999994</v>
      </c>
      <c r="P964" s="25">
        <f t="shared" si="106"/>
        <v>0.93799999999999994</v>
      </c>
      <c r="Q964" s="28">
        <v>23</v>
      </c>
      <c r="R964" s="29">
        <v>4</v>
      </c>
      <c r="S964" s="18">
        <f t="shared" si="107"/>
        <v>5.75</v>
      </c>
      <c r="T964" s="28">
        <v>1.5</v>
      </c>
      <c r="U964" s="26" t="s">
        <v>31</v>
      </c>
      <c r="V964" s="26" t="s">
        <v>31</v>
      </c>
      <c r="W964" s="17" t="str">
        <f t="shared" si="108"/>
        <v>n/a</v>
      </c>
      <c r="X964" s="30" t="s">
        <v>31</v>
      </c>
      <c r="Y964" s="17" t="str">
        <f t="shared" si="109"/>
        <v>n/a</v>
      </c>
      <c r="Z964" s="17">
        <v>25</v>
      </c>
      <c r="AA964" s="17">
        <f t="shared" si="110"/>
        <v>25</v>
      </c>
      <c r="AB964" s="31" t="s">
        <v>403</v>
      </c>
    </row>
    <row r="965" spans="2:28" x14ac:dyDescent="0.3">
      <c r="B965" s="74" t="s">
        <v>843</v>
      </c>
      <c r="C965" s="20" t="str">
        <f t="shared" si="104"/>
        <v>Freight Wagon (L) HJAI Construction Materials</v>
      </c>
      <c r="D965" s="21" t="s">
        <v>4</v>
      </c>
      <c r="E965" s="21" t="s">
        <v>399</v>
      </c>
      <c r="F965" s="22" t="s">
        <v>517</v>
      </c>
      <c r="G965" s="21" t="s">
        <v>331</v>
      </c>
      <c r="H965" s="23"/>
      <c r="I965" s="24"/>
      <c r="J965" s="25" t="s">
        <v>31</v>
      </c>
      <c r="K965" s="26" t="s">
        <v>31</v>
      </c>
      <c r="L965" s="27" t="s">
        <v>31</v>
      </c>
      <c r="M965" s="25" t="s">
        <v>31</v>
      </c>
      <c r="N965" s="43">
        <v>0.86899999999999999</v>
      </c>
      <c r="O965" s="25">
        <f t="shared" si="105"/>
        <v>0.86899999999999999</v>
      </c>
      <c r="P965" s="25">
        <f t="shared" si="106"/>
        <v>0.86899999999999999</v>
      </c>
      <c r="Q965" s="28">
        <v>97.71780345273676</v>
      </c>
      <c r="R965" s="29">
        <v>4</v>
      </c>
      <c r="S965" s="18">
        <f t="shared" si="107"/>
        <v>24.42945086318419</v>
      </c>
      <c r="T965" s="28">
        <v>1.33</v>
      </c>
      <c r="U965" s="26" t="s">
        <v>31</v>
      </c>
      <c r="V965" s="26" t="s">
        <v>31</v>
      </c>
      <c r="W965" s="17" t="str">
        <f t="shared" si="108"/>
        <v>n/a</v>
      </c>
      <c r="X965" s="30" t="s">
        <v>31</v>
      </c>
      <c r="Y965" s="17" t="str">
        <f t="shared" si="109"/>
        <v>n/a</v>
      </c>
      <c r="Z965" s="17">
        <v>29</v>
      </c>
      <c r="AA965" s="17">
        <f t="shared" si="110"/>
        <v>29</v>
      </c>
      <c r="AB965" s="31" t="s">
        <v>512</v>
      </c>
    </row>
    <row r="966" spans="2:28" x14ac:dyDescent="0.3">
      <c r="B966" s="74" t="s">
        <v>843</v>
      </c>
      <c r="C966" s="20" t="str">
        <f t="shared" si="104"/>
        <v>Freight Wagon (T) HJAI Construction Materials</v>
      </c>
      <c r="D966" s="21" t="s">
        <v>4</v>
      </c>
      <c r="E966" s="21" t="s">
        <v>402</v>
      </c>
      <c r="F966" s="22" t="s">
        <v>517</v>
      </c>
      <c r="G966" s="21" t="s">
        <v>331</v>
      </c>
      <c r="H966" s="23"/>
      <c r="I966" s="24"/>
      <c r="J966" s="25" t="s">
        <v>31</v>
      </c>
      <c r="K966" s="26" t="s">
        <v>31</v>
      </c>
      <c r="L966" s="27" t="s">
        <v>31</v>
      </c>
      <c r="M966" s="25" t="s">
        <v>31</v>
      </c>
      <c r="N966" s="43">
        <v>0.88300000000000001</v>
      </c>
      <c r="O966" s="25">
        <f t="shared" si="105"/>
        <v>0.88300000000000001</v>
      </c>
      <c r="P966" s="25">
        <f t="shared" si="106"/>
        <v>0.88300000000000001</v>
      </c>
      <c r="Q966" s="28">
        <v>23</v>
      </c>
      <c r="R966" s="29">
        <v>4</v>
      </c>
      <c r="S966" s="18">
        <f t="shared" si="107"/>
        <v>5.75</v>
      </c>
      <c r="T966" s="28">
        <v>1.33</v>
      </c>
      <c r="U966" s="26" t="s">
        <v>31</v>
      </c>
      <c r="V966" s="26" t="s">
        <v>31</v>
      </c>
      <c r="W966" s="17" t="str">
        <f t="shared" si="108"/>
        <v>n/a</v>
      </c>
      <c r="X966" s="30" t="s">
        <v>31</v>
      </c>
      <c r="Y966" s="17" t="str">
        <f t="shared" si="109"/>
        <v>n/a</v>
      </c>
      <c r="Z966" s="17">
        <v>29</v>
      </c>
      <c r="AA966" s="17">
        <f t="shared" si="110"/>
        <v>29</v>
      </c>
      <c r="AB966" s="31" t="s">
        <v>513</v>
      </c>
    </row>
    <row r="967" spans="2:28" x14ac:dyDescent="0.3">
      <c r="B967" s="74" t="s">
        <v>843</v>
      </c>
      <c r="C967" s="20" t="str">
        <f t="shared" si="104"/>
        <v>Freight Wagon (T) HJAI Enterprise</v>
      </c>
      <c r="D967" s="21" t="s">
        <v>4</v>
      </c>
      <c r="E967" s="21" t="s">
        <v>402</v>
      </c>
      <c r="F967" s="22" t="s">
        <v>517</v>
      </c>
      <c r="G967" s="21" t="s">
        <v>338</v>
      </c>
      <c r="H967" s="23"/>
      <c r="I967" s="24"/>
      <c r="J967" s="25" t="s">
        <v>31</v>
      </c>
      <c r="K967" s="26" t="s">
        <v>31</v>
      </c>
      <c r="L967" s="27" t="s">
        <v>31</v>
      </c>
      <c r="M967" s="25" t="s">
        <v>31</v>
      </c>
      <c r="N967" s="43">
        <v>0.88300000000000001</v>
      </c>
      <c r="O967" s="25">
        <f t="shared" si="105"/>
        <v>0.88300000000000001</v>
      </c>
      <c r="P967" s="25">
        <f t="shared" si="106"/>
        <v>0.88300000000000001</v>
      </c>
      <c r="Q967" s="28">
        <v>23</v>
      </c>
      <c r="R967" s="29">
        <v>4</v>
      </c>
      <c r="S967" s="18">
        <f t="shared" si="107"/>
        <v>5.75</v>
      </c>
      <c r="T967" s="28">
        <v>1.33</v>
      </c>
      <c r="U967" s="26" t="s">
        <v>31</v>
      </c>
      <c r="V967" s="26" t="s">
        <v>31</v>
      </c>
      <c r="W967" s="17" t="str">
        <f t="shared" si="108"/>
        <v>n/a</v>
      </c>
      <c r="X967" s="30" t="s">
        <v>31</v>
      </c>
      <c r="Y967" s="17" t="str">
        <f t="shared" si="109"/>
        <v>n/a</v>
      </c>
      <c r="Z967" s="17">
        <v>27</v>
      </c>
      <c r="AA967" s="17">
        <f t="shared" si="110"/>
        <v>27</v>
      </c>
      <c r="AB967" s="31" t="s">
        <v>513</v>
      </c>
    </row>
    <row r="968" spans="2:28" x14ac:dyDescent="0.3">
      <c r="B968" s="74" t="s">
        <v>843</v>
      </c>
      <c r="C968" s="20" t="str">
        <f t="shared" si="104"/>
        <v>Freight Wagon (L) HJAO Construction Materials</v>
      </c>
      <c r="D968" s="21" t="s">
        <v>4</v>
      </c>
      <c r="E968" s="21" t="s">
        <v>399</v>
      </c>
      <c r="F968" s="22" t="s">
        <v>518</v>
      </c>
      <c r="G968" s="21" t="s">
        <v>331</v>
      </c>
      <c r="H968" s="23"/>
      <c r="I968" s="24"/>
      <c r="J968" s="25" t="s">
        <v>31</v>
      </c>
      <c r="K968" s="26" t="s">
        <v>31</v>
      </c>
      <c r="L968" s="27" t="s">
        <v>31</v>
      </c>
      <c r="M968" s="25" t="s">
        <v>31</v>
      </c>
      <c r="N968" s="43">
        <v>0.86899999999999999</v>
      </c>
      <c r="O968" s="25">
        <f t="shared" si="105"/>
        <v>0.86899999999999999</v>
      </c>
      <c r="P968" s="25">
        <f t="shared" si="106"/>
        <v>0.86899999999999999</v>
      </c>
      <c r="Q968" s="28">
        <v>95.869406979233574</v>
      </c>
      <c r="R968" s="29">
        <v>4</v>
      </c>
      <c r="S968" s="18">
        <f t="shared" si="107"/>
        <v>23.967351744808393</v>
      </c>
      <c r="T968" s="28">
        <v>1.33</v>
      </c>
      <c r="U968" s="26" t="s">
        <v>31</v>
      </c>
      <c r="V968" s="26" t="s">
        <v>31</v>
      </c>
      <c r="W968" s="17" t="str">
        <f t="shared" si="108"/>
        <v>n/a</v>
      </c>
      <c r="X968" s="30" t="s">
        <v>31</v>
      </c>
      <c r="Y968" s="17" t="str">
        <f t="shared" si="109"/>
        <v>n/a</v>
      </c>
      <c r="Z968" s="17">
        <v>29</v>
      </c>
      <c r="AA968" s="17">
        <f t="shared" si="110"/>
        <v>29</v>
      </c>
      <c r="AB968" s="31" t="s">
        <v>512</v>
      </c>
    </row>
    <row r="969" spans="2:28" x14ac:dyDescent="0.3">
      <c r="B969" s="74" t="s">
        <v>843</v>
      </c>
      <c r="C969" s="20" t="str">
        <f t="shared" si="104"/>
        <v>Freight Wagon (T) HJAO Construction Materials</v>
      </c>
      <c r="D969" s="21" t="s">
        <v>4</v>
      </c>
      <c r="E969" s="21" t="s">
        <v>402</v>
      </c>
      <c r="F969" s="22" t="s">
        <v>518</v>
      </c>
      <c r="G969" s="21" t="s">
        <v>331</v>
      </c>
      <c r="H969" s="23"/>
      <c r="I969" s="24"/>
      <c r="J969" s="25" t="s">
        <v>31</v>
      </c>
      <c r="K969" s="26" t="s">
        <v>31</v>
      </c>
      <c r="L969" s="27" t="s">
        <v>31</v>
      </c>
      <c r="M969" s="25" t="s">
        <v>31</v>
      </c>
      <c r="N969" s="43">
        <v>0.88300000000000001</v>
      </c>
      <c r="O969" s="25">
        <f t="shared" si="105"/>
        <v>0.88300000000000001</v>
      </c>
      <c r="P969" s="25">
        <f t="shared" si="106"/>
        <v>0.88300000000000001</v>
      </c>
      <c r="Q969" s="28">
        <v>23</v>
      </c>
      <c r="R969" s="29">
        <v>4</v>
      </c>
      <c r="S969" s="18">
        <f t="shared" si="107"/>
        <v>5.75</v>
      </c>
      <c r="T969" s="28">
        <v>1.33</v>
      </c>
      <c r="U969" s="26" t="s">
        <v>31</v>
      </c>
      <c r="V969" s="26" t="s">
        <v>31</v>
      </c>
      <c r="W969" s="17" t="str">
        <f t="shared" si="108"/>
        <v>n/a</v>
      </c>
      <c r="X969" s="30" t="s">
        <v>31</v>
      </c>
      <c r="Y969" s="17" t="str">
        <f t="shared" si="109"/>
        <v>n/a</v>
      </c>
      <c r="Z969" s="17">
        <v>29</v>
      </c>
      <c r="AA969" s="17">
        <f t="shared" si="110"/>
        <v>29</v>
      </c>
      <c r="AB969" s="31" t="s">
        <v>513</v>
      </c>
    </row>
    <row r="970" spans="2:28" x14ac:dyDescent="0.3">
      <c r="B970" s="74" t="s">
        <v>843</v>
      </c>
      <c r="C970" s="20" t="str">
        <f t="shared" si="104"/>
        <v>Freight Wagon (T) HJAO Enterprise</v>
      </c>
      <c r="D970" s="21" t="s">
        <v>4</v>
      </c>
      <c r="E970" s="21" t="s">
        <v>402</v>
      </c>
      <c r="F970" s="22" t="s">
        <v>518</v>
      </c>
      <c r="G970" s="21" t="s">
        <v>338</v>
      </c>
      <c r="H970" s="23"/>
      <c r="I970" s="24"/>
      <c r="J970" s="25" t="s">
        <v>31</v>
      </c>
      <c r="K970" s="26" t="s">
        <v>31</v>
      </c>
      <c r="L970" s="27" t="s">
        <v>31</v>
      </c>
      <c r="M970" s="25" t="s">
        <v>31</v>
      </c>
      <c r="N970" s="43">
        <v>0.88300000000000001</v>
      </c>
      <c r="O970" s="25">
        <f t="shared" si="105"/>
        <v>0.88300000000000001</v>
      </c>
      <c r="P970" s="25">
        <f t="shared" si="106"/>
        <v>0.88300000000000001</v>
      </c>
      <c r="Q970" s="28">
        <v>23</v>
      </c>
      <c r="R970" s="29">
        <v>4</v>
      </c>
      <c r="S970" s="18">
        <f t="shared" si="107"/>
        <v>5.75</v>
      </c>
      <c r="T970" s="28">
        <v>1.33</v>
      </c>
      <c r="U970" s="26" t="s">
        <v>31</v>
      </c>
      <c r="V970" s="26" t="s">
        <v>31</v>
      </c>
      <c r="W970" s="17" t="str">
        <f t="shared" si="108"/>
        <v>n/a</v>
      </c>
      <c r="X970" s="30" t="s">
        <v>31</v>
      </c>
      <c r="Y970" s="17" t="str">
        <f t="shared" si="109"/>
        <v>n/a</v>
      </c>
      <c r="Z970" s="17">
        <v>27</v>
      </c>
      <c r="AA970" s="17">
        <f t="shared" si="110"/>
        <v>27</v>
      </c>
      <c r="AB970" s="31" t="s">
        <v>513</v>
      </c>
    </row>
    <row r="971" spans="2:28" x14ac:dyDescent="0.3">
      <c r="B971" s="74" t="s">
        <v>843</v>
      </c>
      <c r="C971" s="20" t="str">
        <f t="shared" ref="C971:C1034" si="111">D971&amp;" "&amp;E971&amp;" "&amp;F971&amp;IF(D971="Freight"," "&amp;G971,"")</f>
        <v>Freight Wagon (L) HLAA Construction Materials</v>
      </c>
      <c r="D971" s="21" t="s">
        <v>4</v>
      </c>
      <c r="E971" s="21" t="s">
        <v>399</v>
      </c>
      <c r="F971" s="22" t="s">
        <v>519</v>
      </c>
      <c r="G971" s="21" t="s">
        <v>331</v>
      </c>
      <c r="H971" s="23"/>
      <c r="I971" s="24"/>
      <c r="J971" s="25" t="s">
        <v>31</v>
      </c>
      <c r="K971" s="26">
        <v>3</v>
      </c>
      <c r="L971" s="27" t="s">
        <v>808</v>
      </c>
      <c r="M971" s="25">
        <v>1.018</v>
      </c>
      <c r="N971" s="43" t="s">
        <v>31</v>
      </c>
      <c r="O971" s="25">
        <f t="shared" si="105"/>
        <v>1.018</v>
      </c>
      <c r="P971" s="25">
        <f t="shared" si="106"/>
        <v>1.018</v>
      </c>
      <c r="Q971" s="28">
        <v>95.611688720856961</v>
      </c>
      <c r="R971" s="29">
        <v>4</v>
      </c>
      <c r="S971" s="18">
        <f t="shared" si="107"/>
        <v>23.90292218021424</v>
      </c>
      <c r="T971" s="28">
        <v>2.2349999999999999</v>
      </c>
      <c r="U971" s="26" t="s">
        <v>31</v>
      </c>
      <c r="V971" s="26" t="s">
        <v>31</v>
      </c>
      <c r="W971" s="17" t="str">
        <f t="shared" si="108"/>
        <v>n/a</v>
      </c>
      <c r="X971" s="30" t="s">
        <v>31</v>
      </c>
      <c r="Y971" s="17" t="str">
        <f t="shared" si="109"/>
        <v>n/a</v>
      </c>
      <c r="Z971" s="17">
        <v>29</v>
      </c>
      <c r="AA971" s="17">
        <f t="shared" si="110"/>
        <v>29</v>
      </c>
      <c r="AB971" s="31" t="s">
        <v>520</v>
      </c>
    </row>
    <row r="972" spans="2:28" x14ac:dyDescent="0.3">
      <c r="B972" s="74" t="s">
        <v>843</v>
      </c>
      <c r="C972" s="20" t="str">
        <f t="shared" si="111"/>
        <v>Freight Wagon (T) HLAA Construction Materials</v>
      </c>
      <c r="D972" s="21" t="s">
        <v>4</v>
      </c>
      <c r="E972" s="21" t="s">
        <v>402</v>
      </c>
      <c r="F972" s="22" t="s">
        <v>519</v>
      </c>
      <c r="G972" s="21" t="s">
        <v>331</v>
      </c>
      <c r="H972" s="23"/>
      <c r="I972" s="24"/>
      <c r="J972" s="25" t="s">
        <v>31</v>
      </c>
      <c r="K972" s="26">
        <v>3</v>
      </c>
      <c r="L972" s="27" t="s">
        <v>808</v>
      </c>
      <c r="M972" s="25">
        <v>1.018</v>
      </c>
      <c r="N972" s="43" t="s">
        <v>31</v>
      </c>
      <c r="O972" s="25">
        <f t="shared" si="105"/>
        <v>1.018</v>
      </c>
      <c r="P972" s="25">
        <f t="shared" si="106"/>
        <v>1.018</v>
      </c>
      <c r="Q972" s="28">
        <v>25.449131731275212</v>
      </c>
      <c r="R972" s="29">
        <v>4</v>
      </c>
      <c r="S972" s="18">
        <f t="shared" si="107"/>
        <v>6.3622829328188031</v>
      </c>
      <c r="T972" s="28">
        <v>2.2349999999999999</v>
      </c>
      <c r="U972" s="26" t="s">
        <v>31</v>
      </c>
      <c r="V972" s="26" t="s">
        <v>31</v>
      </c>
      <c r="W972" s="17" t="str">
        <f t="shared" si="108"/>
        <v>n/a</v>
      </c>
      <c r="X972" s="30" t="s">
        <v>31</v>
      </c>
      <c r="Y972" s="17" t="str">
        <f t="shared" si="109"/>
        <v>n/a</v>
      </c>
      <c r="Z972" s="17">
        <v>29</v>
      </c>
      <c r="AA972" s="17">
        <f t="shared" si="110"/>
        <v>29</v>
      </c>
      <c r="AB972" s="31" t="s">
        <v>471</v>
      </c>
    </row>
    <row r="973" spans="2:28" x14ac:dyDescent="0.3">
      <c r="B973" s="74" t="s">
        <v>843</v>
      </c>
      <c r="C973" s="20" t="str">
        <f t="shared" si="111"/>
        <v>Freight Wagon (L) HLAB Construction Materials</v>
      </c>
      <c r="D973" s="21" t="s">
        <v>4</v>
      </c>
      <c r="E973" s="21" t="s">
        <v>399</v>
      </c>
      <c r="F973" s="22" t="s">
        <v>521</v>
      </c>
      <c r="G973" s="21" t="s">
        <v>331</v>
      </c>
      <c r="H973" s="23"/>
      <c r="I973" s="24"/>
      <c r="J973" s="25" t="s">
        <v>31</v>
      </c>
      <c r="K973" s="26" t="s">
        <v>31</v>
      </c>
      <c r="L973" s="27" t="s">
        <v>31</v>
      </c>
      <c r="M973" s="25" t="s">
        <v>31</v>
      </c>
      <c r="N973" s="43">
        <v>0.87</v>
      </c>
      <c r="O973" s="25">
        <f t="shared" si="105"/>
        <v>0.87</v>
      </c>
      <c r="P973" s="25">
        <f t="shared" si="106"/>
        <v>0.87</v>
      </c>
      <c r="Q973" s="28">
        <v>95.136661043404231</v>
      </c>
      <c r="R973" s="29">
        <v>4</v>
      </c>
      <c r="S973" s="18">
        <f t="shared" si="107"/>
        <v>23.784165260851058</v>
      </c>
      <c r="T973" s="28">
        <v>1.33</v>
      </c>
      <c r="U973" s="26" t="s">
        <v>31</v>
      </c>
      <c r="V973" s="26" t="s">
        <v>31</v>
      </c>
      <c r="W973" s="17" t="str">
        <f t="shared" si="108"/>
        <v>n/a</v>
      </c>
      <c r="X973" s="30" t="s">
        <v>31</v>
      </c>
      <c r="Y973" s="17" t="str">
        <f t="shared" si="109"/>
        <v>n/a</v>
      </c>
      <c r="Z973" s="17">
        <v>29</v>
      </c>
      <c r="AA973" s="17">
        <f t="shared" si="110"/>
        <v>29</v>
      </c>
      <c r="AB973" s="31" t="s">
        <v>512</v>
      </c>
    </row>
    <row r="974" spans="2:28" x14ac:dyDescent="0.3">
      <c r="B974" s="74" t="s">
        <v>843</v>
      </c>
      <c r="C974" s="20" t="str">
        <f t="shared" si="111"/>
        <v>Freight Wagon (T) HLAB Construction Materials</v>
      </c>
      <c r="D974" s="21" t="s">
        <v>4</v>
      </c>
      <c r="E974" s="21" t="s">
        <v>402</v>
      </c>
      <c r="F974" s="22" t="s">
        <v>521</v>
      </c>
      <c r="G974" s="21" t="s">
        <v>331</v>
      </c>
      <c r="H974" s="23"/>
      <c r="I974" s="24"/>
      <c r="J974" s="25" t="s">
        <v>31</v>
      </c>
      <c r="K974" s="26" t="s">
        <v>31</v>
      </c>
      <c r="L974" s="27" t="s">
        <v>31</v>
      </c>
      <c r="M974" s="25" t="s">
        <v>31</v>
      </c>
      <c r="N974" s="43">
        <v>0.85599999999999998</v>
      </c>
      <c r="O974" s="25">
        <f t="shared" si="105"/>
        <v>0.85599999999999998</v>
      </c>
      <c r="P974" s="25">
        <f t="shared" si="106"/>
        <v>0.85599999999999998</v>
      </c>
      <c r="Q974" s="28">
        <v>26</v>
      </c>
      <c r="R974" s="29">
        <v>4</v>
      </c>
      <c r="S974" s="18">
        <f t="shared" si="107"/>
        <v>6.5</v>
      </c>
      <c r="T974" s="28">
        <v>1.33</v>
      </c>
      <c r="U974" s="26" t="s">
        <v>31</v>
      </c>
      <c r="V974" s="26" t="s">
        <v>31</v>
      </c>
      <c r="W974" s="17" t="str">
        <f t="shared" si="108"/>
        <v>n/a</v>
      </c>
      <c r="X974" s="30" t="s">
        <v>31</v>
      </c>
      <c r="Y974" s="17" t="str">
        <f t="shared" si="109"/>
        <v>n/a</v>
      </c>
      <c r="Z974" s="17">
        <v>29</v>
      </c>
      <c r="AA974" s="17">
        <f t="shared" si="110"/>
        <v>29</v>
      </c>
      <c r="AB974" s="31" t="s">
        <v>513</v>
      </c>
    </row>
    <row r="975" spans="2:28" x14ac:dyDescent="0.3">
      <c r="B975" s="74" t="s">
        <v>843</v>
      </c>
      <c r="C975" s="20" t="str">
        <f t="shared" si="111"/>
        <v>Freight Wagon (L) HOAA Construction Materials</v>
      </c>
      <c r="D975" s="21" t="s">
        <v>4</v>
      </c>
      <c r="E975" s="21" t="s">
        <v>399</v>
      </c>
      <c r="F975" s="22" t="s">
        <v>522</v>
      </c>
      <c r="G975" s="21" t="s">
        <v>331</v>
      </c>
      <c r="H975" s="23" t="s">
        <v>523</v>
      </c>
      <c r="I975" s="24"/>
      <c r="J975" s="25" t="s">
        <v>31</v>
      </c>
      <c r="K975" s="26" t="s">
        <v>31</v>
      </c>
      <c r="L975" s="27" t="s">
        <v>31</v>
      </c>
      <c r="M975" s="25" t="s">
        <v>31</v>
      </c>
      <c r="N975" s="43">
        <v>0.86799999999999999</v>
      </c>
      <c r="O975" s="25">
        <f t="shared" si="105"/>
        <v>0.86799999999999999</v>
      </c>
      <c r="P975" s="25">
        <f t="shared" si="106"/>
        <v>0.86799999999999999</v>
      </c>
      <c r="Q975" s="28">
        <v>98.770937781429254</v>
      </c>
      <c r="R975" s="29">
        <v>4</v>
      </c>
      <c r="S975" s="18">
        <f t="shared" si="107"/>
        <v>24.692734445357313</v>
      </c>
      <c r="T975" s="28">
        <v>1.33</v>
      </c>
      <c r="U975" s="26" t="s">
        <v>31</v>
      </c>
      <c r="V975" s="26" t="s">
        <v>31</v>
      </c>
      <c r="W975" s="17" t="str">
        <f t="shared" si="108"/>
        <v>n/a</v>
      </c>
      <c r="X975" s="30" t="s">
        <v>31</v>
      </c>
      <c r="Y975" s="17" t="str">
        <f t="shared" si="109"/>
        <v>n/a</v>
      </c>
      <c r="Z975" s="17">
        <v>29</v>
      </c>
      <c r="AA975" s="17">
        <f t="shared" si="110"/>
        <v>29</v>
      </c>
      <c r="AB975" s="31" t="s">
        <v>512</v>
      </c>
    </row>
    <row r="976" spans="2:28" x14ac:dyDescent="0.3">
      <c r="B976" s="74" t="s">
        <v>843</v>
      </c>
      <c r="C976" s="20" t="str">
        <f t="shared" si="111"/>
        <v>Freight Wagon (T) HOAA Construction Materials</v>
      </c>
      <c r="D976" s="21" t="s">
        <v>4</v>
      </c>
      <c r="E976" s="21" t="s">
        <v>402</v>
      </c>
      <c r="F976" s="22" t="s">
        <v>522</v>
      </c>
      <c r="G976" s="21" t="s">
        <v>331</v>
      </c>
      <c r="H976" s="23" t="s">
        <v>523</v>
      </c>
      <c r="I976" s="24"/>
      <c r="J976" s="25" t="s">
        <v>31</v>
      </c>
      <c r="K976" s="26" t="s">
        <v>31</v>
      </c>
      <c r="L976" s="27" t="s">
        <v>31</v>
      </c>
      <c r="M976" s="25" t="s">
        <v>31</v>
      </c>
      <c r="N976" s="43">
        <v>0.91100000000000003</v>
      </c>
      <c r="O976" s="25">
        <f t="shared" si="105"/>
        <v>0.91100000000000003</v>
      </c>
      <c r="P976" s="25">
        <f t="shared" si="106"/>
        <v>0.91100000000000003</v>
      </c>
      <c r="Q976" s="28">
        <v>25</v>
      </c>
      <c r="R976" s="29">
        <v>4</v>
      </c>
      <c r="S976" s="18">
        <f t="shared" si="107"/>
        <v>6.25</v>
      </c>
      <c r="T976" s="28">
        <v>1.33</v>
      </c>
      <c r="U976" s="26" t="s">
        <v>31</v>
      </c>
      <c r="V976" s="26" t="s">
        <v>31</v>
      </c>
      <c r="W976" s="17" t="str">
        <f t="shared" si="108"/>
        <v>n/a</v>
      </c>
      <c r="X976" s="30" t="s">
        <v>31</v>
      </c>
      <c r="Y976" s="17" t="str">
        <f t="shared" si="109"/>
        <v>n/a</v>
      </c>
      <c r="Z976" s="17">
        <v>29</v>
      </c>
      <c r="AA976" s="17">
        <f t="shared" si="110"/>
        <v>29</v>
      </c>
      <c r="AB976" s="31" t="s">
        <v>513</v>
      </c>
    </row>
    <row r="977" spans="2:28" x14ac:dyDescent="0.3">
      <c r="B977" s="74" t="s">
        <v>843</v>
      </c>
      <c r="C977" s="20" t="str">
        <f t="shared" si="111"/>
        <v>Freight Wagon (L) HOAA Enterprise</v>
      </c>
      <c r="D977" s="21" t="s">
        <v>4</v>
      </c>
      <c r="E977" s="21" t="s">
        <v>399</v>
      </c>
      <c r="F977" s="22" t="s">
        <v>522</v>
      </c>
      <c r="G977" s="21" t="s">
        <v>338</v>
      </c>
      <c r="H977" s="23" t="s">
        <v>523</v>
      </c>
      <c r="I977" s="24"/>
      <c r="J977" s="25" t="s">
        <v>31</v>
      </c>
      <c r="K977" s="26" t="s">
        <v>31</v>
      </c>
      <c r="L977" s="27" t="s">
        <v>31</v>
      </c>
      <c r="M977" s="25" t="s">
        <v>31</v>
      </c>
      <c r="N977" s="43">
        <v>0.86799999999999999</v>
      </c>
      <c r="O977" s="25">
        <f t="shared" si="105"/>
        <v>0.86799999999999999</v>
      </c>
      <c r="P977" s="25">
        <f t="shared" si="106"/>
        <v>0.86799999999999999</v>
      </c>
      <c r="Q977" s="28">
        <v>95</v>
      </c>
      <c r="R977" s="29">
        <v>4</v>
      </c>
      <c r="S977" s="18">
        <f t="shared" si="107"/>
        <v>23.75</v>
      </c>
      <c r="T977" s="28">
        <v>1.33</v>
      </c>
      <c r="U977" s="26" t="s">
        <v>31</v>
      </c>
      <c r="V977" s="26" t="s">
        <v>31</v>
      </c>
      <c r="W977" s="17" t="str">
        <f t="shared" si="108"/>
        <v>n/a</v>
      </c>
      <c r="X977" s="30" t="s">
        <v>31</v>
      </c>
      <c r="Y977" s="17" t="str">
        <f t="shared" si="109"/>
        <v>n/a</v>
      </c>
      <c r="Z977" s="17">
        <v>27</v>
      </c>
      <c r="AA977" s="17">
        <f t="shared" si="110"/>
        <v>27</v>
      </c>
      <c r="AB977" s="31" t="s">
        <v>512</v>
      </c>
    </row>
    <row r="978" spans="2:28" x14ac:dyDescent="0.3">
      <c r="B978" s="74" t="s">
        <v>843</v>
      </c>
      <c r="C978" s="20" t="str">
        <f t="shared" si="111"/>
        <v>Freight Wagon (T) HOAA Enterprise</v>
      </c>
      <c r="D978" s="21" t="s">
        <v>4</v>
      </c>
      <c r="E978" s="21" t="s">
        <v>402</v>
      </c>
      <c r="F978" s="22" t="s">
        <v>522</v>
      </c>
      <c r="G978" s="21" t="s">
        <v>338</v>
      </c>
      <c r="H978" s="23" t="s">
        <v>523</v>
      </c>
      <c r="I978" s="24"/>
      <c r="J978" s="25" t="s">
        <v>31</v>
      </c>
      <c r="K978" s="26" t="s">
        <v>31</v>
      </c>
      <c r="L978" s="27" t="s">
        <v>31</v>
      </c>
      <c r="M978" s="25" t="s">
        <v>31</v>
      </c>
      <c r="N978" s="43">
        <v>0.91100000000000003</v>
      </c>
      <c r="O978" s="25">
        <f t="shared" si="105"/>
        <v>0.91100000000000003</v>
      </c>
      <c r="P978" s="25">
        <f t="shared" si="106"/>
        <v>0.91100000000000003</v>
      </c>
      <c r="Q978" s="28">
        <v>25</v>
      </c>
      <c r="R978" s="29">
        <v>4</v>
      </c>
      <c r="S978" s="18">
        <f t="shared" si="107"/>
        <v>6.25</v>
      </c>
      <c r="T978" s="28">
        <v>1.33</v>
      </c>
      <c r="U978" s="26" t="s">
        <v>31</v>
      </c>
      <c r="V978" s="26" t="s">
        <v>31</v>
      </c>
      <c r="W978" s="17" t="str">
        <f t="shared" si="108"/>
        <v>n/a</v>
      </c>
      <c r="X978" s="30" t="s">
        <v>31</v>
      </c>
      <c r="Y978" s="17" t="str">
        <f t="shared" si="109"/>
        <v>n/a</v>
      </c>
      <c r="Z978" s="17">
        <v>27</v>
      </c>
      <c r="AA978" s="17">
        <f t="shared" si="110"/>
        <v>27</v>
      </c>
      <c r="AB978" s="31" t="s">
        <v>513</v>
      </c>
    </row>
    <row r="979" spans="2:28" x14ac:dyDescent="0.3">
      <c r="B979" s="74" t="s">
        <v>843</v>
      </c>
      <c r="C979" s="20" t="str">
        <f t="shared" si="111"/>
        <v>Freight Wagon (T) HOAA Other</v>
      </c>
      <c r="D979" s="21" t="s">
        <v>4</v>
      </c>
      <c r="E979" s="21" t="s">
        <v>402</v>
      </c>
      <c r="F979" s="22" t="s">
        <v>522</v>
      </c>
      <c r="G979" s="21" t="s">
        <v>333</v>
      </c>
      <c r="H979" s="23" t="s">
        <v>523</v>
      </c>
      <c r="I979" s="24"/>
      <c r="J979" s="25" t="s">
        <v>31</v>
      </c>
      <c r="K979" s="26" t="s">
        <v>31</v>
      </c>
      <c r="L979" s="27" t="s">
        <v>31</v>
      </c>
      <c r="M979" s="25" t="s">
        <v>31</v>
      </c>
      <c r="N979" s="43">
        <v>0.91100000000000003</v>
      </c>
      <c r="O979" s="25">
        <f t="shared" si="105"/>
        <v>0.91100000000000003</v>
      </c>
      <c r="P979" s="25">
        <f t="shared" si="106"/>
        <v>0.91100000000000003</v>
      </c>
      <c r="Q979" s="28">
        <v>25</v>
      </c>
      <c r="R979" s="29">
        <v>4</v>
      </c>
      <c r="S979" s="18">
        <f t="shared" si="107"/>
        <v>6.25</v>
      </c>
      <c r="T979" s="28">
        <v>1.33</v>
      </c>
      <c r="U979" s="26" t="s">
        <v>31</v>
      </c>
      <c r="V979" s="26" t="s">
        <v>31</v>
      </c>
      <c r="W979" s="17" t="str">
        <f t="shared" si="108"/>
        <v>n/a</v>
      </c>
      <c r="X979" s="30" t="s">
        <v>31</v>
      </c>
      <c r="Y979" s="17" t="str">
        <f t="shared" si="109"/>
        <v>n/a</v>
      </c>
      <c r="Z979" s="17">
        <v>25</v>
      </c>
      <c r="AA979" s="17">
        <f t="shared" si="110"/>
        <v>25</v>
      </c>
      <c r="AB979" s="31" t="s">
        <v>513</v>
      </c>
    </row>
    <row r="980" spans="2:28" x14ac:dyDescent="0.3">
      <c r="B980" s="74" t="s">
        <v>843</v>
      </c>
      <c r="C980" s="20" t="str">
        <f t="shared" si="111"/>
        <v>Freight Wagon (L) HOAB Construction Materials</v>
      </c>
      <c r="D980" s="21" t="s">
        <v>4</v>
      </c>
      <c r="E980" s="21" t="s">
        <v>399</v>
      </c>
      <c r="F980" s="22" t="s">
        <v>524</v>
      </c>
      <c r="G980" s="21" t="s">
        <v>331</v>
      </c>
      <c r="H980" s="23"/>
      <c r="I980" s="24"/>
      <c r="J980" s="25" t="s">
        <v>31</v>
      </c>
      <c r="K980" s="26">
        <v>6</v>
      </c>
      <c r="L980" s="27" t="s">
        <v>814</v>
      </c>
      <c r="M980" s="25">
        <v>0.89800000000000002</v>
      </c>
      <c r="N980" s="43" t="s">
        <v>31</v>
      </c>
      <c r="O980" s="25">
        <f t="shared" si="105"/>
        <v>0.89800000000000002</v>
      </c>
      <c r="P980" s="25">
        <f t="shared" si="106"/>
        <v>0.89800000000000002</v>
      </c>
      <c r="Q980" s="28">
        <v>95.78</v>
      </c>
      <c r="R980" s="29">
        <v>4</v>
      </c>
      <c r="S980" s="18">
        <f t="shared" si="107"/>
        <v>23.945</v>
      </c>
      <c r="T980" s="28">
        <v>1.33</v>
      </c>
      <c r="U980" s="26" t="s">
        <v>31</v>
      </c>
      <c r="V980" s="26" t="s">
        <v>31</v>
      </c>
      <c r="W980" s="17" t="str">
        <f t="shared" si="108"/>
        <v>n/a</v>
      </c>
      <c r="X980" s="30" t="s">
        <v>31</v>
      </c>
      <c r="Y980" s="17" t="str">
        <f t="shared" si="109"/>
        <v>n/a</v>
      </c>
      <c r="Z980" s="17">
        <v>29</v>
      </c>
      <c r="AA980" s="17">
        <f t="shared" si="110"/>
        <v>29</v>
      </c>
      <c r="AB980" s="31" t="s">
        <v>525</v>
      </c>
    </row>
    <row r="981" spans="2:28" x14ac:dyDescent="0.3">
      <c r="B981" s="74" t="s">
        <v>843</v>
      </c>
      <c r="C981" s="20" t="str">
        <f t="shared" si="111"/>
        <v>Freight Wagon (T) HOAB Construction Materials</v>
      </c>
      <c r="D981" s="21" t="s">
        <v>4</v>
      </c>
      <c r="E981" s="21" t="s">
        <v>402</v>
      </c>
      <c r="F981" s="22" t="s">
        <v>524</v>
      </c>
      <c r="G981" s="21" t="s">
        <v>331</v>
      </c>
      <c r="H981" s="23"/>
      <c r="I981" s="24"/>
      <c r="J981" s="25" t="s">
        <v>31</v>
      </c>
      <c r="K981" s="26">
        <v>6</v>
      </c>
      <c r="L981" s="27" t="s">
        <v>814</v>
      </c>
      <c r="M981" s="25">
        <v>0.89800000000000002</v>
      </c>
      <c r="N981" s="43" t="s">
        <v>31</v>
      </c>
      <c r="O981" s="25">
        <f t="shared" si="105"/>
        <v>0.89800000000000002</v>
      </c>
      <c r="P981" s="25">
        <f t="shared" si="106"/>
        <v>0.89800000000000002</v>
      </c>
      <c r="Q981" s="28">
        <v>24</v>
      </c>
      <c r="R981" s="29">
        <v>4</v>
      </c>
      <c r="S981" s="18">
        <f t="shared" si="107"/>
        <v>6</v>
      </c>
      <c r="T981" s="28">
        <v>1.33</v>
      </c>
      <c r="U981" s="26" t="s">
        <v>31</v>
      </c>
      <c r="V981" s="26" t="s">
        <v>31</v>
      </c>
      <c r="W981" s="17" t="str">
        <f t="shared" si="108"/>
        <v>n/a</v>
      </c>
      <c r="X981" s="30" t="s">
        <v>31</v>
      </c>
      <c r="Y981" s="17" t="str">
        <f t="shared" si="109"/>
        <v>n/a</v>
      </c>
      <c r="Z981" s="17">
        <v>29</v>
      </c>
      <c r="AA981" s="17">
        <f t="shared" si="110"/>
        <v>29</v>
      </c>
      <c r="AB981" s="31" t="s">
        <v>526</v>
      </c>
    </row>
    <row r="982" spans="2:28" x14ac:dyDescent="0.3">
      <c r="B982" s="74" t="s">
        <v>843</v>
      </c>
      <c r="C982" s="20" t="str">
        <f t="shared" si="111"/>
        <v>Freight Wagon (L) HQAD Construction Materials</v>
      </c>
      <c r="D982" s="21" t="s">
        <v>4</v>
      </c>
      <c r="E982" s="21" t="s">
        <v>399</v>
      </c>
      <c r="F982" s="22" t="s">
        <v>527</v>
      </c>
      <c r="G982" s="21" t="s">
        <v>331</v>
      </c>
      <c r="H982" s="23"/>
      <c r="I982" s="24"/>
      <c r="J982" s="25" t="s">
        <v>31</v>
      </c>
      <c r="K982" s="26">
        <v>5</v>
      </c>
      <c r="L982" s="27" t="s">
        <v>812</v>
      </c>
      <c r="M982" s="25">
        <v>0.93799999999999994</v>
      </c>
      <c r="N982" s="43" t="s">
        <v>31</v>
      </c>
      <c r="O982" s="25">
        <f t="shared" si="105"/>
        <v>0.93799999999999994</v>
      </c>
      <c r="P982" s="25">
        <f t="shared" si="106"/>
        <v>0.93799999999999994</v>
      </c>
      <c r="Q982" s="28">
        <v>88.452773613193415</v>
      </c>
      <c r="R982" s="29">
        <v>4</v>
      </c>
      <c r="S982" s="18">
        <f t="shared" si="107"/>
        <v>22.113193403298354</v>
      </c>
      <c r="T982" s="28">
        <v>1.764</v>
      </c>
      <c r="U982" s="26" t="s">
        <v>31</v>
      </c>
      <c r="V982" s="26" t="s">
        <v>31</v>
      </c>
      <c r="W982" s="17" t="str">
        <f t="shared" si="108"/>
        <v>n/a</v>
      </c>
      <c r="X982" s="30" t="s">
        <v>31</v>
      </c>
      <c r="Y982" s="17" t="str">
        <f t="shared" si="109"/>
        <v>n/a</v>
      </c>
      <c r="Z982" s="17">
        <v>29</v>
      </c>
      <c r="AA982" s="17">
        <f t="shared" si="110"/>
        <v>29</v>
      </c>
      <c r="AB982" s="31" t="s">
        <v>401</v>
      </c>
    </row>
    <row r="983" spans="2:28" x14ac:dyDescent="0.3">
      <c r="B983" s="74" t="s">
        <v>843</v>
      </c>
      <c r="C983" s="20" t="str">
        <f t="shared" si="111"/>
        <v>Freight Wagon (T) HQAD Construction Materials</v>
      </c>
      <c r="D983" s="21" t="s">
        <v>4</v>
      </c>
      <c r="E983" s="21" t="s">
        <v>402</v>
      </c>
      <c r="F983" s="22" t="s">
        <v>527</v>
      </c>
      <c r="G983" s="21" t="s">
        <v>331</v>
      </c>
      <c r="H983" s="23"/>
      <c r="I983" s="24"/>
      <c r="J983" s="25" t="s">
        <v>31</v>
      </c>
      <c r="K983" s="26">
        <v>5</v>
      </c>
      <c r="L983" s="27" t="s">
        <v>812</v>
      </c>
      <c r="M983" s="25">
        <v>0.93799999999999994</v>
      </c>
      <c r="N983" s="43" t="s">
        <v>31</v>
      </c>
      <c r="O983" s="25">
        <f t="shared" si="105"/>
        <v>0.93799999999999994</v>
      </c>
      <c r="P983" s="25">
        <f t="shared" si="106"/>
        <v>0.93799999999999994</v>
      </c>
      <c r="Q983" s="28">
        <v>26</v>
      </c>
      <c r="R983" s="29">
        <v>4</v>
      </c>
      <c r="S983" s="18">
        <f t="shared" si="107"/>
        <v>6.5</v>
      </c>
      <c r="T983" s="28">
        <v>1.764</v>
      </c>
      <c r="U983" s="26" t="s">
        <v>31</v>
      </c>
      <c r="V983" s="26" t="s">
        <v>31</v>
      </c>
      <c r="W983" s="17" t="str">
        <f t="shared" si="108"/>
        <v>n/a</v>
      </c>
      <c r="X983" s="30" t="s">
        <v>31</v>
      </c>
      <c r="Y983" s="17" t="str">
        <f t="shared" si="109"/>
        <v>n/a</v>
      </c>
      <c r="Z983" s="17">
        <v>29</v>
      </c>
      <c r="AA983" s="17">
        <f t="shared" si="110"/>
        <v>29</v>
      </c>
      <c r="AB983" s="31" t="s">
        <v>403</v>
      </c>
    </row>
    <row r="984" spans="2:28" x14ac:dyDescent="0.3">
      <c r="B984" s="74" t="s">
        <v>843</v>
      </c>
      <c r="C984" s="20" t="str">
        <f t="shared" si="111"/>
        <v>Freight Wagon (L) HQAD Other</v>
      </c>
      <c r="D984" s="21" t="s">
        <v>4</v>
      </c>
      <c r="E984" s="21" t="s">
        <v>399</v>
      </c>
      <c r="F984" s="22" t="s">
        <v>527</v>
      </c>
      <c r="G984" s="21" t="s">
        <v>333</v>
      </c>
      <c r="H984" s="23"/>
      <c r="I984" s="24"/>
      <c r="J984" s="25" t="s">
        <v>31</v>
      </c>
      <c r="K984" s="26">
        <v>5</v>
      </c>
      <c r="L984" s="27" t="s">
        <v>812</v>
      </c>
      <c r="M984" s="25">
        <v>0.93799999999999994</v>
      </c>
      <c r="N984" s="43" t="s">
        <v>31</v>
      </c>
      <c r="O984" s="25">
        <f t="shared" si="105"/>
        <v>0.93799999999999994</v>
      </c>
      <c r="P984" s="25">
        <f t="shared" si="106"/>
        <v>0.93799999999999994</v>
      </c>
      <c r="Q984" s="28">
        <v>90</v>
      </c>
      <c r="R984" s="29">
        <v>4</v>
      </c>
      <c r="S984" s="18">
        <f t="shared" si="107"/>
        <v>22.5</v>
      </c>
      <c r="T984" s="28">
        <v>1.764</v>
      </c>
      <c r="U984" s="26" t="s">
        <v>31</v>
      </c>
      <c r="V984" s="26" t="s">
        <v>31</v>
      </c>
      <c r="W984" s="17" t="str">
        <f t="shared" si="108"/>
        <v>n/a</v>
      </c>
      <c r="X984" s="30" t="s">
        <v>31</v>
      </c>
      <c r="Y984" s="17" t="str">
        <f t="shared" si="109"/>
        <v>n/a</v>
      </c>
      <c r="Z984" s="17">
        <v>25</v>
      </c>
      <c r="AA984" s="17">
        <f t="shared" si="110"/>
        <v>25</v>
      </c>
      <c r="AB984" s="31" t="s">
        <v>401</v>
      </c>
    </row>
    <row r="985" spans="2:28" x14ac:dyDescent="0.3">
      <c r="B985" s="74" t="s">
        <v>843</v>
      </c>
      <c r="C985" s="20" t="str">
        <f t="shared" si="111"/>
        <v>Freight Wagon (L) HQAE Construction Materials</v>
      </c>
      <c r="D985" s="21" t="s">
        <v>4</v>
      </c>
      <c r="E985" s="21" t="s">
        <v>399</v>
      </c>
      <c r="F985" s="22" t="s">
        <v>528</v>
      </c>
      <c r="G985" s="21" t="s">
        <v>331</v>
      </c>
      <c r="H985" s="23"/>
      <c r="I985" s="24"/>
      <c r="J985" s="25" t="s">
        <v>31</v>
      </c>
      <c r="K985" s="26">
        <v>5</v>
      </c>
      <c r="L985" s="27" t="s">
        <v>812</v>
      </c>
      <c r="M985" s="25">
        <v>0.93799999999999994</v>
      </c>
      <c r="N985" s="43" t="s">
        <v>31</v>
      </c>
      <c r="O985" s="25">
        <f t="shared" si="105"/>
        <v>0.93799999999999994</v>
      </c>
      <c r="P985" s="25">
        <f t="shared" si="106"/>
        <v>0.93799999999999994</v>
      </c>
      <c r="Q985" s="28">
        <v>89.075184016824409</v>
      </c>
      <c r="R985" s="29">
        <v>4</v>
      </c>
      <c r="S985" s="18">
        <f t="shared" si="107"/>
        <v>22.268796004206102</v>
      </c>
      <c r="T985" s="28">
        <v>1.764</v>
      </c>
      <c r="U985" s="26" t="s">
        <v>31</v>
      </c>
      <c r="V985" s="26" t="s">
        <v>31</v>
      </c>
      <c r="W985" s="17" t="str">
        <f t="shared" si="108"/>
        <v>n/a</v>
      </c>
      <c r="X985" s="30" t="s">
        <v>31</v>
      </c>
      <c r="Y985" s="17" t="str">
        <f t="shared" si="109"/>
        <v>n/a</v>
      </c>
      <c r="Z985" s="17">
        <v>29</v>
      </c>
      <c r="AA985" s="17">
        <f t="shared" si="110"/>
        <v>29</v>
      </c>
      <c r="AB985" s="31" t="s">
        <v>401</v>
      </c>
    </row>
    <row r="986" spans="2:28" x14ac:dyDescent="0.3">
      <c r="B986" s="74" t="s">
        <v>843</v>
      </c>
      <c r="C986" s="20" t="str">
        <f t="shared" si="111"/>
        <v>Freight Wagon (T) HQAE Construction Materials</v>
      </c>
      <c r="D986" s="21" t="s">
        <v>4</v>
      </c>
      <c r="E986" s="21" t="s">
        <v>402</v>
      </c>
      <c r="F986" s="22" t="s">
        <v>528</v>
      </c>
      <c r="G986" s="21" t="s">
        <v>331</v>
      </c>
      <c r="H986" s="23"/>
      <c r="I986" s="24"/>
      <c r="J986" s="25" t="s">
        <v>31</v>
      </c>
      <c r="K986" s="26">
        <v>5</v>
      </c>
      <c r="L986" s="27" t="s">
        <v>812</v>
      </c>
      <c r="M986" s="25">
        <v>0.93799999999999994</v>
      </c>
      <c r="N986" s="43" t="s">
        <v>31</v>
      </c>
      <c r="O986" s="25">
        <f t="shared" si="105"/>
        <v>0.93799999999999994</v>
      </c>
      <c r="P986" s="25">
        <f t="shared" si="106"/>
        <v>0.93799999999999994</v>
      </c>
      <c r="Q986" s="28">
        <v>26</v>
      </c>
      <c r="R986" s="29">
        <v>4</v>
      </c>
      <c r="S986" s="18">
        <f t="shared" si="107"/>
        <v>6.5</v>
      </c>
      <c r="T986" s="28">
        <v>1.764</v>
      </c>
      <c r="U986" s="26" t="s">
        <v>31</v>
      </c>
      <c r="V986" s="26" t="s">
        <v>31</v>
      </c>
      <c r="W986" s="17" t="str">
        <f t="shared" si="108"/>
        <v>n/a</v>
      </c>
      <c r="X986" s="30" t="s">
        <v>31</v>
      </c>
      <c r="Y986" s="17" t="str">
        <f t="shared" si="109"/>
        <v>n/a</v>
      </c>
      <c r="Z986" s="17">
        <v>29</v>
      </c>
      <c r="AA986" s="17">
        <f t="shared" si="110"/>
        <v>29</v>
      </c>
      <c r="AB986" s="31" t="s">
        <v>403</v>
      </c>
    </row>
    <row r="987" spans="2:28" x14ac:dyDescent="0.3">
      <c r="B987" s="74" t="s">
        <v>843</v>
      </c>
      <c r="C987" s="20" t="str">
        <f t="shared" si="111"/>
        <v>Freight Wagon (L) HQAE Other</v>
      </c>
      <c r="D987" s="21" t="s">
        <v>4</v>
      </c>
      <c r="E987" s="21" t="s">
        <v>399</v>
      </c>
      <c r="F987" s="22" t="s">
        <v>528</v>
      </c>
      <c r="G987" s="21" t="s">
        <v>333</v>
      </c>
      <c r="H987" s="23"/>
      <c r="I987" s="24"/>
      <c r="J987" s="25" t="s">
        <v>31</v>
      </c>
      <c r="K987" s="26">
        <v>5</v>
      </c>
      <c r="L987" s="27" t="s">
        <v>812</v>
      </c>
      <c r="M987" s="25">
        <v>0.93799999999999994</v>
      </c>
      <c r="N987" s="43" t="s">
        <v>31</v>
      </c>
      <c r="O987" s="25">
        <f t="shared" si="105"/>
        <v>0.93799999999999994</v>
      </c>
      <c r="P987" s="25">
        <f t="shared" si="106"/>
        <v>0.93799999999999994</v>
      </c>
      <c r="Q987" s="28">
        <v>81.5</v>
      </c>
      <c r="R987" s="29">
        <v>4</v>
      </c>
      <c r="S987" s="18">
        <f t="shared" si="107"/>
        <v>20.375</v>
      </c>
      <c r="T987" s="28">
        <v>1.764</v>
      </c>
      <c r="U987" s="26" t="s">
        <v>31</v>
      </c>
      <c r="V987" s="26" t="s">
        <v>31</v>
      </c>
      <c r="W987" s="17" t="str">
        <f t="shared" si="108"/>
        <v>n/a</v>
      </c>
      <c r="X987" s="30" t="s">
        <v>31</v>
      </c>
      <c r="Y987" s="17" t="str">
        <f t="shared" si="109"/>
        <v>n/a</v>
      </c>
      <c r="Z987" s="17">
        <v>25</v>
      </c>
      <c r="AA987" s="17">
        <f t="shared" si="110"/>
        <v>25</v>
      </c>
      <c r="AB987" s="31" t="s">
        <v>401</v>
      </c>
    </row>
    <row r="988" spans="2:28" x14ac:dyDescent="0.3">
      <c r="B988" s="74" t="s">
        <v>843</v>
      </c>
      <c r="C988" s="20" t="str">
        <f t="shared" si="111"/>
        <v>Freight Wagon (L) HQAF Construction Materials</v>
      </c>
      <c r="D988" s="21" t="s">
        <v>4</v>
      </c>
      <c r="E988" s="21" t="s">
        <v>399</v>
      </c>
      <c r="F988" s="22" t="s">
        <v>529</v>
      </c>
      <c r="G988" s="21" t="s">
        <v>331</v>
      </c>
      <c r="H988" s="23"/>
      <c r="I988" s="24"/>
      <c r="J988" s="25" t="s">
        <v>31</v>
      </c>
      <c r="K988" s="26">
        <v>5</v>
      </c>
      <c r="L988" s="27" t="s">
        <v>812</v>
      </c>
      <c r="M988" s="25">
        <v>0.93799999999999994</v>
      </c>
      <c r="N988" s="43" t="s">
        <v>31</v>
      </c>
      <c r="O988" s="25">
        <f t="shared" si="105"/>
        <v>0.93799999999999994</v>
      </c>
      <c r="P988" s="25">
        <f t="shared" si="106"/>
        <v>0.93799999999999994</v>
      </c>
      <c r="Q988" s="28">
        <v>87.847790507364962</v>
      </c>
      <c r="R988" s="29">
        <v>4</v>
      </c>
      <c r="S988" s="18">
        <f t="shared" si="107"/>
        <v>21.961947626841241</v>
      </c>
      <c r="T988" s="28">
        <v>1.764</v>
      </c>
      <c r="U988" s="26" t="s">
        <v>31</v>
      </c>
      <c r="V988" s="26" t="s">
        <v>31</v>
      </c>
      <c r="W988" s="17" t="str">
        <f t="shared" si="108"/>
        <v>n/a</v>
      </c>
      <c r="X988" s="30" t="s">
        <v>31</v>
      </c>
      <c r="Y988" s="17" t="str">
        <f t="shared" si="109"/>
        <v>n/a</v>
      </c>
      <c r="Z988" s="17">
        <v>29</v>
      </c>
      <c r="AA988" s="17">
        <f t="shared" si="110"/>
        <v>29</v>
      </c>
      <c r="AB988" s="31" t="s">
        <v>401</v>
      </c>
    </row>
    <row r="989" spans="2:28" x14ac:dyDescent="0.3">
      <c r="B989" s="74" t="s">
        <v>843</v>
      </c>
      <c r="C989" s="20" t="str">
        <f t="shared" si="111"/>
        <v>Freight Wagon (T) HQAF Construction Materials</v>
      </c>
      <c r="D989" s="21" t="s">
        <v>4</v>
      </c>
      <c r="E989" s="21" t="s">
        <v>402</v>
      </c>
      <c r="F989" s="22" t="s">
        <v>529</v>
      </c>
      <c r="G989" s="21" t="s">
        <v>331</v>
      </c>
      <c r="H989" s="23"/>
      <c r="I989" s="24"/>
      <c r="J989" s="25" t="s">
        <v>31</v>
      </c>
      <c r="K989" s="26">
        <v>5</v>
      </c>
      <c r="L989" s="27" t="s">
        <v>812</v>
      </c>
      <c r="M989" s="25">
        <v>0.93799999999999994</v>
      </c>
      <c r="N989" s="43" t="s">
        <v>31</v>
      </c>
      <c r="O989" s="25">
        <f t="shared" si="105"/>
        <v>0.93799999999999994</v>
      </c>
      <c r="P989" s="25">
        <f t="shared" si="106"/>
        <v>0.93799999999999994</v>
      </c>
      <c r="Q989" s="28">
        <v>28</v>
      </c>
      <c r="R989" s="29">
        <v>4</v>
      </c>
      <c r="S989" s="18">
        <f t="shared" si="107"/>
        <v>7</v>
      </c>
      <c r="T989" s="28">
        <v>1.764</v>
      </c>
      <c r="U989" s="26" t="s">
        <v>31</v>
      </c>
      <c r="V989" s="26" t="s">
        <v>31</v>
      </c>
      <c r="W989" s="17" t="str">
        <f t="shared" si="108"/>
        <v>n/a</v>
      </c>
      <c r="X989" s="30" t="s">
        <v>31</v>
      </c>
      <c r="Y989" s="17" t="str">
        <f t="shared" si="109"/>
        <v>n/a</v>
      </c>
      <c r="Z989" s="17">
        <v>29</v>
      </c>
      <c r="AA989" s="17">
        <f t="shared" si="110"/>
        <v>29</v>
      </c>
      <c r="AB989" s="31" t="s">
        <v>403</v>
      </c>
    </row>
    <row r="990" spans="2:28" x14ac:dyDescent="0.3">
      <c r="B990" s="74" t="s">
        <v>843</v>
      </c>
      <c r="C990" s="20" t="str">
        <f t="shared" si="111"/>
        <v>Freight Wagon (L) HQAF Other</v>
      </c>
      <c r="D990" s="21" t="s">
        <v>4</v>
      </c>
      <c r="E990" s="21" t="s">
        <v>399</v>
      </c>
      <c r="F990" s="22" t="s">
        <v>529</v>
      </c>
      <c r="G990" s="21" t="s">
        <v>333</v>
      </c>
      <c r="H990" s="23"/>
      <c r="I990" s="24"/>
      <c r="J990" s="25" t="s">
        <v>31</v>
      </c>
      <c r="K990" s="26">
        <v>5</v>
      </c>
      <c r="L990" s="27" t="s">
        <v>812</v>
      </c>
      <c r="M990" s="25">
        <v>0.93799999999999994</v>
      </c>
      <c r="N990" s="43" t="s">
        <v>31</v>
      </c>
      <c r="O990" s="25">
        <f t="shared" si="105"/>
        <v>0.93799999999999994</v>
      </c>
      <c r="P990" s="25">
        <f t="shared" si="106"/>
        <v>0.93799999999999994</v>
      </c>
      <c r="Q990" s="28">
        <v>87</v>
      </c>
      <c r="R990" s="29">
        <v>4</v>
      </c>
      <c r="S990" s="18">
        <f t="shared" si="107"/>
        <v>21.75</v>
      </c>
      <c r="T990" s="28">
        <v>1.764</v>
      </c>
      <c r="U990" s="26" t="s">
        <v>31</v>
      </c>
      <c r="V990" s="26" t="s">
        <v>31</v>
      </c>
      <c r="W990" s="17" t="str">
        <f t="shared" si="108"/>
        <v>n/a</v>
      </c>
      <c r="X990" s="30" t="s">
        <v>31</v>
      </c>
      <c r="Y990" s="17" t="str">
        <f t="shared" si="109"/>
        <v>n/a</v>
      </c>
      <c r="Z990" s="17">
        <v>25</v>
      </c>
      <c r="AA990" s="17">
        <f t="shared" si="110"/>
        <v>25</v>
      </c>
      <c r="AB990" s="31" t="s">
        <v>401</v>
      </c>
    </row>
    <row r="991" spans="2:28" x14ac:dyDescent="0.3">
      <c r="B991" s="74" t="s">
        <v>843</v>
      </c>
      <c r="C991" s="20" t="str">
        <f t="shared" si="111"/>
        <v>Freight Wagon (L) HQAG Construction Materials</v>
      </c>
      <c r="D991" s="21" t="s">
        <v>4</v>
      </c>
      <c r="E991" s="21" t="s">
        <v>399</v>
      </c>
      <c r="F991" s="22" t="s">
        <v>530</v>
      </c>
      <c r="G991" s="21" t="s">
        <v>331</v>
      </c>
      <c r="H991" s="23"/>
      <c r="I991" s="24"/>
      <c r="J991" s="25" t="s">
        <v>31</v>
      </c>
      <c r="K991" s="26">
        <v>5</v>
      </c>
      <c r="L991" s="27" t="s">
        <v>812</v>
      </c>
      <c r="M991" s="25">
        <v>0.93799999999999994</v>
      </c>
      <c r="N991" s="43" t="s">
        <v>31</v>
      </c>
      <c r="O991" s="25">
        <f t="shared" si="105"/>
        <v>0.93799999999999994</v>
      </c>
      <c r="P991" s="25">
        <f t="shared" si="106"/>
        <v>0.93799999999999994</v>
      </c>
      <c r="Q991" s="28">
        <v>85.11886402106451</v>
      </c>
      <c r="R991" s="29">
        <v>4</v>
      </c>
      <c r="S991" s="18">
        <f t="shared" si="107"/>
        <v>21.279716005266128</v>
      </c>
      <c r="T991" s="28">
        <v>1.764</v>
      </c>
      <c r="U991" s="26" t="s">
        <v>31</v>
      </c>
      <c r="V991" s="26" t="s">
        <v>31</v>
      </c>
      <c r="W991" s="17" t="str">
        <f t="shared" si="108"/>
        <v>n/a</v>
      </c>
      <c r="X991" s="30" t="s">
        <v>31</v>
      </c>
      <c r="Y991" s="17" t="str">
        <f t="shared" si="109"/>
        <v>n/a</v>
      </c>
      <c r="Z991" s="17">
        <v>29</v>
      </c>
      <c r="AA991" s="17">
        <f t="shared" si="110"/>
        <v>29</v>
      </c>
      <c r="AB991" s="31" t="s">
        <v>401</v>
      </c>
    </row>
    <row r="992" spans="2:28" x14ac:dyDescent="0.3">
      <c r="B992" s="74" t="s">
        <v>843</v>
      </c>
      <c r="C992" s="20" t="str">
        <f t="shared" si="111"/>
        <v>Freight Wagon (T) HQAG Construction Materials</v>
      </c>
      <c r="D992" s="21" t="s">
        <v>4</v>
      </c>
      <c r="E992" s="21" t="s">
        <v>402</v>
      </c>
      <c r="F992" s="22" t="s">
        <v>530</v>
      </c>
      <c r="G992" s="21" t="s">
        <v>331</v>
      </c>
      <c r="H992" s="23"/>
      <c r="I992" s="24"/>
      <c r="J992" s="25" t="s">
        <v>31</v>
      </c>
      <c r="K992" s="26">
        <v>5</v>
      </c>
      <c r="L992" s="27" t="s">
        <v>812</v>
      </c>
      <c r="M992" s="25">
        <v>0.93799999999999994</v>
      </c>
      <c r="N992" s="43" t="s">
        <v>31</v>
      </c>
      <c r="O992" s="25">
        <f t="shared" si="105"/>
        <v>0.93799999999999994</v>
      </c>
      <c r="P992" s="25">
        <f t="shared" si="106"/>
        <v>0.93799999999999994</v>
      </c>
      <c r="Q992" s="28">
        <v>26</v>
      </c>
      <c r="R992" s="29">
        <v>4</v>
      </c>
      <c r="S992" s="18">
        <f t="shared" si="107"/>
        <v>6.5</v>
      </c>
      <c r="T992" s="28">
        <v>1.764</v>
      </c>
      <c r="U992" s="26" t="s">
        <v>31</v>
      </c>
      <c r="V992" s="26" t="s">
        <v>31</v>
      </c>
      <c r="W992" s="17" t="str">
        <f t="shared" si="108"/>
        <v>n/a</v>
      </c>
      <c r="X992" s="30" t="s">
        <v>31</v>
      </c>
      <c r="Y992" s="17" t="str">
        <f t="shared" si="109"/>
        <v>n/a</v>
      </c>
      <c r="Z992" s="17">
        <v>29</v>
      </c>
      <c r="AA992" s="17">
        <f t="shared" si="110"/>
        <v>29</v>
      </c>
      <c r="AB992" s="31" t="s">
        <v>403</v>
      </c>
    </row>
    <row r="993" spans="2:28" x14ac:dyDescent="0.3">
      <c r="B993" s="74" t="s">
        <v>843</v>
      </c>
      <c r="C993" s="20" t="str">
        <f t="shared" si="111"/>
        <v>Freight Wagon (L) HQAG Other</v>
      </c>
      <c r="D993" s="21" t="s">
        <v>4</v>
      </c>
      <c r="E993" s="21" t="s">
        <v>399</v>
      </c>
      <c r="F993" s="22" t="s">
        <v>530</v>
      </c>
      <c r="G993" s="21" t="s">
        <v>333</v>
      </c>
      <c r="H993" s="23"/>
      <c r="I993" s="24"/>
      <c r="J993" s="25" t="s">
        <v>31</v>
      </c>
      <c r="K993" s="26">
        <v>5</v>
      </c>
      <c r="L993" s="27" t="s">
        <v>812</v>
      </c>
      <c r="M993" s="25">
        <v>0.93799999999999994</v>
      </c>
      <c r="N993" s="43" t="s">
        <v>31</v>
      </c>
      <c r="O993" s="25">
        <f t="shared" si="105"/>
        <v>0.93799999999999994</v>
      </c>
      <c r="P993" s="25">
        <f t="shared" si="106"/>
        <v>0.93799999999999994</v>
      </c>
      <c r="Q993" s="28">
        <v>90</v>
      </c>
      <c r="R993" s="29">
        <v>4</v>
      </c>
      <c r="S993" s="18">
        <f t="shared" si="107"/>
        <v>22.5</v>
      </c>
      <c r="T993" s="28">
        <v>1.764</v>
      </c>
      <c r="U993" s="26" t="s">
        <v>31</v>
      </c>
      <c r="V993" s="26" t="s">
        <v>31</v>
      </c>
      <c r="W993" s="17" t="str">
        <f t="shared" si="108"/>
        <v>n/a</v>
      </c>
      <c r="X993" s="30" t="s">
        <v>31</v>
      </c>
      <c r="Y993" s="17" t="str">
        <f t="shared" si="109"/>
        <v>n/a</v>
      </c>
      <c r="Z993" s="17">
        <v>25</v>
      </c>
      <c r="AA993" s="17">
        <f t="shared" si="110"/>
        <v>25</v>
      </c>
      <c r="AB993" s="31" t="s">
        <v>401</v>
      </c>
    </row>
    <row r="994" spans="2:28" x14ac:dyDescent="0.3">
      <c r="B994" s="74" t="s">
        <v>843</v>
      </c>
      <c r="C994" s="20" t="str">
        <f t="shared" si="111"/>
        <v>Freight Wagon (L) HQAG Steel</v>
      </c>
      <c r="D994" s="21" t="s">
        <v>4</v>
      </c>
      <c r="E994" s="21" t="s">
        <v>399</v>
      </c>
      <c r="F994" s="22" t="s">
        <v>530</v>
      </c>
      <c r="G994" s="21" t="s">
        <v>342</v>
      </c>
      <c r="H994" s="23"/>
      <c r="I994" s="24"/>
      <c r="J994" s="25" t="s">
        <v>31</v>
      </c>
      <c r="K994" s="26">
        <v>5</v>
      </c>
      <c r="L994" s="27" t="s">
        <v>812</v>
      </c>
      <c r="M994" s="25">
        <v>0.93799999999999994</v>
      </c>
      <c r="N994" s="43" t="s">
        <v>31</v>
      </c>
      <c r="O994" s="25">
        <f t="shared" si="105"/>
        <v>0.93799999999999994</v>
      </c>
      <c r="P994" s="25">
        <f t="shared" si="106"/>
        <v>0.93799999999999994</v>
      </c>
      <c r="Q994" s="28">
        <v>90</v>
      </c>
      <c r="R994" s="29">
        <v>4</v>
      </c>
      <c r="S994" s="18">
        <f t="shared" si="107"/>
        <v>22.5</v>
      </c>
      <c r="T994" s="28">
        <v>1.764</v>
      </c>
      <c r="U994" s="26" t="s">
        <v>31</v>
      </c>
      <c r="V994" s="26" t="s">
        <v>31</v>
      </c>
      <c r="W994" s="17" t="str">
        <f t="shared" si="108"/>
        <v>n/a</v>
      </c>
      <c r="X994" s="30" t="s">
        <v>31</v>
      </c>
      <c r="Y994" s="17" t="str">
        <f t="shared" si="109"/>
        <v>n/a</v>
      </c>
      <c r="Z994" s="17">
        <v>25</v>
      </c>
      <c r="AA994" s="17">
        <f t="shared" si="110"/>
        <v>25</v>
      </c>
      <c r="AB994" s="31" t="s">
        <v>401</v>
      </c>
    </row>
    <row r="995" spans="2:28" x14ac:dyDescent="0.3">
      <c r="B995" s="74" t="s">
        <v>843</v>
      </c>
      <c r="C995" s="20" t="str">
        <f t="shared" si="111"/>
        <v>Freight Wagon (L) HQAH Construction Materials</v>
      </c>
      <c r="D995" s="21" t="s">
        <v>4</v>
      </c>
      <c r="E995" s="21" t="s">
        <v>399</v>
      </c>
      <c r="F995" s="22" t="s">
        <v>531</v>
      </c>
      <c r="G995" s="21" t="s">
        <v>331</v>
      </c>
      <c r="H995" s="23"/>
      <c r="I995" s="24"/>
      <c r="J995" s="25" t="s">
        <v>31</v>
      </c>
      <c r="K995" s="26">
        <v>5</v>
      </c>
      <c r="L995" s="27" t="s">
        <v>812</v>
      </c>
      <c r="M995" s="25">
        <v>0.93799999999999994</v>
      </c>
      <c r="N995" s="43" t="s">
        <v>31</v>
      </c>
      <c r="O995" s="25">
        <f t="shared" ref="O995:O1058" si="112">IF(N995="n/a",M995,N995)</f>
        <v>0.93799999999999994</v>
      </c>
      <c r="P995" s="25">
        <f t="shared" ref="P995:P1058" si="113">IF($D995="Passenger",J995,O995)</f>
        <v>0.93799999999999994</v>
      </c>
      <c r="Q995" s="28">
        <v>84.849981200651712</v>
      </c>
      <c r="R995" s="29">
        <v>4</v>
      </c>
      <c r="S995" s="18">
        <f t="shared" ref="S995:S1058" si="114">Q995/R995</f>
        <v>21.212495300162928</v>
      </c>
      <c r="T995" s="28">
        <v>1.764</v>
      </c>
      <c r="U995" s="26" t="s">
        <v>31</v>
      </c>
      <c r="V995" s="26" t="s">
        <v>31</v>
      </c>
      <c r="W995" s="17" t="str">
        <f t="shared" ref="W995:W1058" si="115">IF($D995="Passenger",0.021*(MIN(U995,V995)^1.71),"n/a")</f>
        <v>n/a</v>
      </c>
      <c r="X995" s="30" t="s">
        <v>31</v>
      </c>
      <c r="Y995" s="17" t="str">
        <f t="shared" ref="Y995:Y1058" si="116">IF($D995="Passenger",IF(X995=0,W995,X995),"n/a")</f>
        <v>n/a</v>
      </c>
      <c r="Z995" s="17">
        <v>29</v>
      </c>
      <c r="AA995" s="17">
        <f t="shared" si="110"/>
        <v>29</v>
      </c>
      <c r="AB995" s="31" t="s">
        <v>401</v>
      </c>
    </row>
    <row r="996" spans="2:28" x14ac:dyDescent="0.3">
      <c r="B996" s="74" t="s">
        <v>843</v>
      </c>
      <c r="C996" s="20" t="str">
        <f t="shared" si="111"/>
        <v>Freight Wagon (T) HQAH Construction Materials</v>
      </c>
      <c r="D996" s="21" t="s">
        <v>4</v>
      </c>
      <c r="E996" s="21" t="s">
        <v>402</v>
      </c>
      <c r="F996" s="22" t="s">
        <v>531</v>
      </c>
      <c r="G996" s="21" t="s">
        <v>331</v>
      </c>
      <c r="H996" s="23"/>
      <c r="I996" s="24"/>
      <c r="J996" s="25" t="s">
        <v>31</v>
      </c>
      <c r="K996" s="26">
        <v>5</v>
      </c>
      <c r="L996" s="27" t="s">
        <v>812</v>
      </c>
      <c r="M996" s="25">
        <v>0.93799999999999994</v>
      </c>
      <c r="N996" s="43" t="s">
        <v>31</v>
      </c>
      <c r="O996" s="25">
        <f t="shared" si="112"/>
        <v>0.93799999999999994</v>
      </c>
      <c r="P996" s="25">
        <f t="shared" si="113"/>
        <v>0.93799999999999994</v>
      </c>
      <c r="Q996" s="28">
        <v>26</v>
      </c>
      <c r="R996" s="29">
        <v>4</v>
      </c>
      <c r="S996" s="18">
        <f t="shared" si="114"/>
        <v>6.5</v>
      </c>
      <c r="T996" s="28">
        <v>1.764</v>
      </c>
      <c r="U996" s="26" t="s">
        <v>31</v>
      </c>
      <c r="V996" s="26" t="s">
        <v>31</v>
      </c>
      <c r="W996" s="17" t="str">
        <f t="shared" si="115"/>
        <v>n/a</v>
      </c>
      <c r="X996" s="30" t="s">
        <v>31</v>
      </c>
      <c r="Y996" s="17" t="str">
        <f t="shared" si="116"/>
        <v>n/a</v>
      </c>
      <c r="Z996" s="17">
        <v>29</v>
      </c>
      <c r="AA996" s="17">
        <f t="shared" si="110"/>
        <v>29</v>
      </c>
      <c r="AB996" s="31" t="s">
        <v>403</v>
      </c>
    </row>
    <row r="997" spans="2:28" x14ac:dyDescent="0.3">
      <c r="B997" s="74" t="s">
        <v>843</v>
      </c>
      <c r="C997" s="20" t="str">
        <f t="shared" si="111"/>
        <v>Freight Wagon (L) HQAH Other</v>
      </c>
      <c r="D997" s="21" t="s">
        <v>4</v>
      </c>
      <c r="E997" s="21" t="s">
        <v>399</v>
      </c>
      <c r="F997" s="22" t="s">
        <v>531</v>
      </c>
      <c r="G997" s="21" t="s">
        <v>333</v>
      </c>
      <c r="H997" s="23"/>
      <c r="I997" s="24"/>
      <c r="J997" s="25" t="s">
        <v>31</v>
      </c>
      <c r="K997" s="26">
        <v>5</v>
      </c>
      <c r="L997" s="27" t="s">
        <v>812</v>
      </c>
      <c r="M997" s="25">
        <v>0.93799999999999994</v>
      </c>
      <c r="N997" s="43" t="s">
        <v>31</v>
      </c>
      <c r="O997" s="25">
        <f t="shared" si="112"/>
        <v>0.93799999999999994</v>
      </c>
      <c r="P997" s="25">
        <f t="shared" si="113"/>
        <v>0.93799999999999994</v>
      </c>
      <c r="Q997" s="28">
        <v>90</v>
      </c>
      <c r="R997" s="29">
        <v>4</v>
      </c>
      <c r="S997" s="18">
        <f t="shared" si="114"/>
        <v>22.5</v>
      </c>
      <c r="T997" s="28">
        <v>1.764</v>
      </c>
      <c r="U997" s="26" t="s">
        <v>31</v>
      </c>
      <c r="V997" s="26" t="s">
        <v>31</v>
      </c>
      <c r="W997" s="17" t="str">
        <f t="shared" si="115"/>
        <v>n/a</v>
      </c>
      <c r="X997" s="30" t="s">
        <v>31</v>
      </c>
      <c r="Y997" s="17" t="str">
        <f t="shared" si="116"/>
        <v>n/a</v>
      </c>
      <c r="Z997" s="17">
        <v>25</v>
      </c>
      <c r="AA997" s="17">
        <f t="shared" si="110"/>
        <v>25</v>
      </c>
      <c r="AB997" s="31" t="s">
        <v>401</v>
      </c>
    </row>
    <row r="998" spans="2:28" x14ac:dyDescent="0.3">
      <c r="B998" s="74" t="s">
        <v>843</v>
      </c>
      <c r="C998" s="20" t="str">
        <f t="shared" si="111"/>
        <v>Freight Wagon (L) HQAJ Construction Materials</v>
      </c>
      <c r="D998" s="21" t="s">
        <v>4</v>
      </c>
      <c r="E998" s="21" t="s">
        <v>399</v>
      </c>
      <c r="F998" s="22" t="s">
        <v>532</v>
      </c>
      <c r="G998" s="21" t="s">
        <v>331</v>
      </c>
      <c r="H998" s="23"/>
      <c r="I998" s="24"/>
      <c r="J998" s="25" t="s">
        <v>31</v>
      </c>
      <c r="K998" s="26">
        <v>5</v>
      </c>
      <c r="L998" s="27" t="s">
        <v>812</v>
      </c>
      <c r="M998" s="25">
        <v>0.93799999999999994</v>
      </c>
      <c r="N998" s="43" t="s">
        <v>31</v>
      </c>
      <c r="O998" s="25">
        <f t="shared" si="112"/>
        <v>0.93799999999999994</v>
      </c>
      <c r="P998" s="25">
        <f t="shared" si="113"/>
        <v>0.93799999999999994</v>
      </c>
      <c r="Q998" s="28">
        <v>85.268895078922938</v>
      </c>
      <c r="R998" s="29">
        <v>4</v>
      </c>
      <c r="S998" s="18">
        <f t="shared" si="114"/>
        <v>21.317223769730735</v>
      </c>
      <c r="T998" s="28">
        <v>1.764</v>
      </c>
      <c r="U998" s="26" t="s">
        <v>31</v>
      </c>
      <c r="V998" s="26" t="s">
        <v>31</v>
      </c>
      <c r="W998" s="17" t="str">
        <f t="shared" si="115"/>
        <v>n/a</v>
      </c>
      <c r="X998" s="30" t="s">
        <v>31</v>
      </c>
      <c r="Y998" s="17" t="str">
        <f t="shared" si="116"/>
        <v>n/a</v>
      </c>
      <c r="Z998" s="17">
        <v>29</v>
      </c>
      <c r="AA998" s="17">
        <f t="shared" si="110"/>
        <v>29</v>
      </c>
      <c r="AB998" s="31" t="s">
        <v>401</v>
      </c>
    </row>
    <row r="999" spans="2:28" x14ac:dyDescent="0.3">
      <c r="B999" s="74" t="s">
        <v>843</v>
      </c>
      <c r="C999" s="20" t="str">
        <f t="shared" si="111"/>
        <v>Freight Wagon (T) HQAJ Construction Materials</v>
      </c>
      <c r="D999" s="21" t="s">
        <v>4</v>
      </c>
      <c r="E999" s="21" t="s">
        <v>402</v>
      </c>
      <c r="F999" s="22" t="s">
        <v>532</v>
      </c>
      <c r="G999" s="21" t="s">
        <v>331</v>
      </c>
      <c r="H999" s="23"/>
      <c r="I999" s="24"/>
      <c r="J999" s="25" t="s">
        <v>31</v>
      </c>
      <c r="K999" s="26">
        <v>5</v>
      </c>
      <c r="L999" s="27" t="s">
        <v>812</v>
      </c>
      <c r="M999" s="25">
        <v>0.93799999999999994</v>
      </c>
      <c r="N999" s="43" t="s">
        <v>31</v>
      </c>
      <c r="O999" s="25">
        <f t="shared" si="112"/>
        <v>0.93799999999999994</v>
      </c>
      <c r="P999" s="25">
        <f t="shared" si="113"/>
        <v>0.93799999999999994</v>
      </c>
      <c r="Q999" s="28">
        <v>27</v>
      </c>
      <c r="R999" s="29">
        <v>4</v>
      </c>
      <c r="S999" s="18">
        <f t="shared" si="114"/>
        <v>6.75</v>
      </c>
      <c r="T999" s="28">
        <v>1.764</v>
      </c>
      <c r="U999" s="26" t="s">
        <v>31</v>
      </c>
      <c r="V999" s="26" t="s">
        <v>31</v>
      </c>
      <c r="W999" s="17" t="str">
        <f t="shared" si="115"/>
        <v>n/a</v>
      </c>
      <c r="X999" s="30" t="s">
        <v>31</v>
      </c>
      <c r="Y999" s="17" t="str">
        <f t="shared" si="116"/>
        <v>n/a</v>
      </c>
      <c r="Z999" s="17">
        <v>29</v>
      </c>
      <c r="AA999" s="17">
        <f t="shared" si="110"/>
        <v>29</v>
      </c>
      <c r="AB999" s="31" t="s">
        <v>403</v>
      </c>
    </row>
    <row r="1000" spans="2:28" x14ac:dyDescent="0.3">
      <c r="B1000" s="74" t="s">
        <v>843</v>
      </c>
      <c r="C1000" s="20" t="str">
        <f t="shared" si="111"/>
        <v>Freight Wagon (L) HQAJ Other</v>
      </c>
      <c r="D1000" s="21" t="s">
        <v>4</v>
      </c>
      <c r="E1000" s="21" t="s">
        <v>399</v>
      </c>
      <c r="F1000" s="22" t="s">
        <v>532</v>
      </c>
      <c r="G1000" s="21" t="s">
        <v>333</v>
      </c>
      <c r="H1000" s="23"/>
      <c r="I1000" s="24"/>
      <c r="J1000" s="25" t="s">
        <v>31</v>
      </c>
      <c r="K1000" s="26">
        <v>5</v>
      </c>
      <c r="L1000" s="27" t="s">
        <v>812</v>
      </c>
      <c r="M1000" s="25">
        <v>0.93799999999999994</v>
      </c>
      <c r="N1000" s="43" t="s">
        <v>31</v>
      </c>
      <c r="O1000" s="25">
        <f t="shared" si="112"/>
        <v>0.93799999999999994</v>
      </c>
      <c r="P1000" s="25">
        <f t="shared" si="113"/>
        <v>0.93799999999999994</v>
      </c>
      <c r="Q1000" s="28">
        <v>88</v>
      </c>
      <c r="R1000" s="29">
        <v>4</v>
      </c>
      <c r="S1000" s="18">
        <f t="shared" si="114"/>
        <v>22</v>
      </c>
      <c r="T1000" s="28">
        <v>1.764</v>
      </c>
      <c r="U1000" s="26" t="s">
        <v>31</v>
      </c>
      <c r="V1000" s="26" t="s">
        <v>31</v>
      </c>
      <c r="W1000" s="17" t="str">
        <f t="shared" si="115"/>
        <v>n/a</v>
      </c>
      <c r="X1000" s="30" t="s">
        <v>31</v>
      </c>
      <c r="Y1000" s="17" t="str">
        <f t="shared" si="116"/>
        <v>n/a</v>
      </c>
      <c r="Z1000" s="17">
        <v>25</v>
      </c>
      <c r="AA1000" s="17">
        <f t="shared" si="110"/>
        <v>25</v>
      </c>
      <c r="AB1000" s="31" t="s">
        <v>401</v>
      </c>
    </row>
    <row r="1001" spans="2:28" x14ac:dyDescent="0.3">
      <c r="B1001" s="74" t="s">
        <v>843</v>
      </c>
      <c r="C1001" s="20" t="str">
        <f t="shared" si="111"/>
        <v>Freight Wagon (L) HQAK Construction Materials</v>
      </c>
      <c r="D1001" s="21" t="s">
        <v>4</v>
      </c>
      <c r="E1001" s="21" t="s">
        <v>399</v>
      </c>
      <c r="F1001" s="22" t="s">
        <v>533</v>
      </c>
      <c r="G1001" s="21" t="s">
        <v>331</v>
      </c>
      <c r="H1001" s="23"/>
      <c r="I1001" s="24"/>
      <c r="J1001" s="25" t="s">
        <v>31</v>
      </c>
      <c r="K1001" s="26">
        <v>5</v>
      </c>
      <c r="L1001" s="27" t="s">
        <v>812</v>
      </c>
      <c r="M1001" s="25">
        <v>0.93799999999999994</v>
      </c>
      <c r="N1001" s="43" t="s">
        <v>31</v>
      </c>
      <c r="O1001" s="25">
        <f t="shared" si="112"/>
        <v>0.93799999999999994</v>
      </c>
      <c r="P1001" s="25">
        <f t="shared" si="113"/>
        <v>0.93799999999999994</v>
      </c>
      <c r="Q1001" s="28">
        <v>87.047992164544567</v>
      </c>
      <c r="R1001" s="29">
        <v>4</v>
      </c>
      <c r="S1001" s="18">
        <f t="shared" si="114"/>
        <v>21.761998041136142</v>
      </c>
      <c r="T1001" s="28">
        <v>1.764</v>
      </c>
      <c r="U1001" s="26" t="s">
        <v>31</v>
      </c>
      <c r="V1001" s="26" t="s">
        <v>31</v>
      </c>
      <c r="W1001" s="17" t="str">
        <f t="shared" si="115"/>
        <v>n/a</v>
      </c>
      <c r="X1001" s="30" t="s">
        <v>31</v>
      </c>
      <c r="Y1001" s="17" t="str">
        <f t="shared" si="116"/>
        <v>n/a</v>
      </c>
      <c r="Z1001" s="17">
        <v>29</v>
      </c>
      <c r="AA1001" s="17">
        <f t="shared" ref="AA1001:AA1064" si="117">IF($D1001="Passenger",Y1001,Z1001)</f>
        <v>29</v>
      </c>
      <c r="AB1001" s="31" t="s">
        <v>401</v>
      </c>
    </row>
    <row r="1002" spans="2:28" x14ac:dyDescent="0.3">
      <c r="B1002" s="74" t="s">
        <v>843</v>
      </c>
      <c r="C1002" s="20" t="str">
        <f t="shared" si="111"/>
        <v>Freight Wagon (T) HQAK Construction Materials</v>
      </c>
      <c r="D1002" s="21" t="s">
        <v>4</v>
      </c>
      <c r="E1002" s="21" t="s">
        <v>402</v>
      </c>
      <c r="F1002" s="22" t="s">
        <v>533</v>
      </c>
      <c r="G1002" s="21" t="s">
        <v>331</v>
      </c>
      <c r="H1002" s="23"/>
      <c r="I1002" s="24"/>
      <c r="J1002" s="25" t="s">
        <v>31</v>
      </c>
      <c r="K1002" s="26">
        <v>5</v>
      </c>
      <c r="L1002" s="27" t="s">
        <v>812</v>
      </c>
      <c r="M1002" s="25">
        <v>0.93799999999999994</v>
      </c>
      <c r="N1002" s="43" t="s">
        <v>31</v>
      </c>
      <c r="O1002" s="25">
        <f t="shared" si="112"/>
        <v>0.93799999999999994</v>
      </c>
      <c r="P1002" s="25">
        <f t="shared" si="113"/>
        <v>0.93799999999999994</v>
      </c>
      <c r="Q1002" s="28">
        <v>28</v>
      </c>
      <c r="R1002" s="29">
        <v>4</v>
      </c>
      <c r="S1002" s="18">
        <f t="shared" si="114"/>
        <v>7</v>
      </c>
      <c r="T1002" s="28">
        <v>1.764</v>
      </c>
      <c r="U1002" s="26" t="s">
        <v>31</v>
      </c>
      <c r="V1002" s="26" t="s">
        <v>31</v>
      </c>
      <c r="W1002" s="17" t="str">
        <f t="shared" si="115"/>
        <v>n/a</v>
      </c>
      <c r="X1002" s="30" t="s">
        <v>31</v>
      </c>
      <c r="Y1002" s="17" t="str">
        <f t="shared" si="116"/>
        <v>n/a</v>
      </c>
      <c r="Z1002" s="17">
        <v>29</v>
      </c>
      <c r="AA1002" s="17">
        <f t="shared" si="117"/>
        <v>29</v>
      </c>
      <c r="AB1002" s="31" t="s">
        <v>403</v>
      </c>
    </row>
    <row r="1003" spans="2:28" x14ac:dyDescent="0.3">
      <c r="B1003" s="74" t="s">
        <v>843</v>
      </c>
      <c r="C1003" s="20" t="str">
        <f t="shared" si="111"/>
        <v>Freight Wagon (L) HQAL Construction Materials</v>
      </c>
      <c r="D1003" s="21" t="s">
        <v>4</v>
      </c>
      <c r="E1003" s="21" t="s">
        <v>399</v>
      </c>
      <c r="F1003" s="22" t="s">
        <v>534</v>
      </c>
      <c r="G1003" s="21" t="s">
        <v>331</v>
      </c>
      <c r="H1003" s="23"/>
      <c r="I1003" s="24"/>
      <c r="J1003" s="25" t="s">
        <v>31</v>
      </c>
      <c r="K1003" s="26">
        <v>5</v>
      </c>
      <c r="L1003" s="27" t="s">
        <v>812</v>
      </c>
      <c r="M1003" s="25">
        <v>0.93799999999999994</v>
      </c>
      <c r="N1003" s="43" t="s">
        <v>31</v>
      </c>
      <c r="O1003" s="25">
        <f t="shared" si="112"/>
        <v>0.93799999999999994</v>
      </c>
      <c r="P1003" s="25">
        <f t="shared" si="113"/>
        <v>0.93799999999999994</v>
      </c>
      <c r="Q1003" s="28">
        <v>87.654274509803926</v>
      </c>
      <c r="R1003" s="29">
        <v>4</v>
      </c>
      <c r="S1003" s="18">
        <f t="shared" si="114"/>
        <v>21.913568627450982</v>
      </c>
      <c r="T1003" s="28">
        <v>1.764</v>
      </c>
      <c r="U1003" s="26" t="s">
        <v>31</v>
      </c>
      <c r="V1003" s="26" t="s">
        <v>31</v>
      </c>
      <c r="W1003" s="17" t="str">
        <f t="shared" si="115"/>
        <v>n/a</v>
      </c>
      <c r="X1003" s="30" t="s">
        <v>31</v>
      </c>
      <c r="Y1003" s="17" t="str">
        <f t="shared" si="116"/>
        <v>n/a</v>
      </c>
      <c r="Z1003" s="17">
        <v>29</v>
      </c>
      <c r="AA1003" s="17">
        <f t="shared" si="117"/>
        <v>29</v>
      </c>
      <c r="AB1003" s="31" t="s">
        <v>401</v>
      </c>
    </row>
    <row r="1004" spans="2:28" x14ac:dyDescent="0.3">
      <c r="B1004" s="74" t="s">
        <v>843</v>
      </c>
      <c r="C1004" s="20" t="str">
        <f t="shared" si="111"/>
        <v>Freight Wagon (T) HQAL Construction Materials</v>
      </c>
      <c r="D1004" s="21" t="s">
        <v>4</v>
      </c>
      <c r="E1004" s="21" t="s">
        <v>402</v>
      </c>
      <c r="F1004" s="22" t="s">
        <v>534</v>
      </c>
      <c r="G1004" s="21" t="s">
        <v>331</v>
      </c>
      <c r="H1004" s="23"/>
      <c r="I1004" s="24"/>
      <c r="J1004" s="25" t="s">
        <v>31</v>
      </c>
      <c r="K1004" s="26">
        <v>5</v>
      </c>
      <c r="L1004" s="27" t="s">
        <v>812</v>
      </c>
      <c r="M1004" s="25">
        <v>0.93799999999999994</v>
      </c>
      <c r="N1004" s="43" t="s">
        <v>31</v>
      </c>
      <c r="O1004" s="25">
        <f t="shared" si="112"/>
        <v>0.93799999999999994</v>
      </c>
      <c r="P1004" s="25">
        <f t="shared" si="113"/>
        <v>0.93799999999999994</v>
      </c>
      <c r="Q1004" s="28">
        <v>26</v>
      </c>
      <c r="R1004" s="29">
        <v>4</v>
      </c>
      <c r="S1004" s="18">
        <f t="shared" si="114"/>
        <v>6.5</v>
      </c>
      <c r="T1004" s="28">
        <v>1.764</v>
      </c>
      <c r="U1004" s="26" t="s">
        <v>31</v>
      </c>
      <c r="V1004" s="26" t="s">
        <v>31</v>
      </c>
      <c r="W1004" s="17" t="str">
        <f t="shared" si="115"/>
        <v>n/a</v>
      </c>
      <c r="X1004" s="30" t="s">
        <v>31</v>
      </c>
      <c r="Y1004" s="17" t="str">
        <f t="shared" si="116"/>
        <v>n/a</v>
      </c>
      <c r="Z1004" s="17">
        <v>29</v>
      </c>
      <c r="AA1004" s="17">
        <f t="shared" si="117"/>
        <v>29</v>
      </c>
      <c r="AB1004" s="31" t="s">
        <v>403</v>
      </c>
    </row>
    <row r="1005" spans="2:28" x14ac:dyDescent="0.3">
      <c r="B1005" s="74" t="s">
        <v>843</v>
      </c>
      <c r="C1005" s="20" t="str">
        <f t="shared" si="111"/>
        <v>Freight Wagon (L) HQAM Construction Materials</v>
      </c>
      <c r="D1005" s="21" t="s">
        <v>4</v>
      </c>
      <c r="E1005" s="21" t="s">
        <v>399</v>
      </c>
      <c r="F1005" s="22" t="s">
        <v>535</v>
      </c>
      <c r="G1005" s="21" t="s">
        <v>331</v>
      </c>
      <c r="H1005" s="23"/>
      <c r="I1005" s="24"/>
      <c r="J1005" s="25" t="s">
        <v>31</v>
      </c>
      <c r="K1005" s="26">
        <v>5</v>
      </c>
      <c r="L1005" s="27" t="s">
        <v>812</v>
      </c>
      <c r="M1005" s="25">
        <v>0.93799999999999994</v>
      </c>
      <c r="N1005" s="43" t="s">
        <v>31</v>
      </c>
      <c r="O1005" s="25">
        <f t="shared" si="112"/>
        <v>0.93799999999999994</v>
      </c>
      <c r="P1005" s="25">
        <f t="shared" si="113"/>
        <v>0.93799999999999994</v>
      </c>
      <c r="Q1005" s="28">
        <v>87.760941176470595</v>
      </c>
      <c r="R1005" s="29">
        <v>4</v>
      </c>
      <c r="S1005" s="18">
        <f t="shared" si="114"/>
        <v>21.940235294117649</v>
      </c>
      <c r="T1005" s="28">
        <v>1.764</v>
      </c>
      <c r="U1005" s="26" t="s">
        <v>31</v>
      </c>
      <c r="V1005" s="26" t="s">
        <v>31</v>
      </c>
      <c r="W1005" s="17" t="str">
        <f t="shared" si="115"/>
        <v>n/a</v>
      </c>
      <c r="X1005" s="30" t="s">
        <v>31</v>
      </c>
      <c r="Y1005" s="17" t="str">
        <f t="shared" si="116"/>
        <v>n/a</v>
      </c>
      <c r="Z1005" s="17">
        <v>29</v>
      </c>
      <c r="AA1005" s="17">
        <f t="shared" si="117"/>
        <v>29</v>
      </c>
      <c r="AB1005" s="31" t="s">
        <v>401</v>
      </c>
    </row>
    <row r="1006" spans="2:28" x14ac:dyDescent="0.3">
      <c r="B1006" s="74" t="s">
        <v>843</v>
      </c>
      <c r="C1006" s="20" t="str">
        <f t="shared" si="111"/>
        <v>Freight Wagon (T) HQAM Construction Materials</v>
      </c>
      <c r="D1006" s="21" t="s">
        <v>4</v>
      </c>
      <c r="E1006" s="21" t="s">
        <v>402</v>
      </c>
      <c r="F1006" s="22" t="s">
        <v>535</v>
      </c>
      <c r="G1006" s="21" t="s">
        <v>331</v>
      </c>
      <c r="H1006" s="23"/>
      <c r="I1006" s="24"/>
      <c r="J1006" s="25" t="s">
        <v>31</v>
      </c>
      <c r="K1006" s="26">
        <v>5</v>
      </c>
      <c r="L1006" s="27" t="s">
        <v>812</v>
      </c>
      <c r="M1006" s="25">
        <v>0.93799999999999994</v>
      </c>
      <c r="N1006" s="43" t="s">
        <v>31</v>
      </c>
      <c r="O1006" s="25">
        <f t="shared" si="112"/>
        <v>0.93799999999999994</v>
      </c>
      <c r="P1006" s="25">
        <f t="shared" si="113"/>
        <v>0.93799999999999994</v>
      </c>
      <c r="Q1006" s="28">
        <v>26</v>
      </c>
      <c r="R1006" s="29">
        <v>4</v>
      </c>
      <c r="S1006" s="18">
        <f t="shared" si="114"/>
        <v>6.5</v>
      </c>
      <c r="T1006" s="28">
        <v>1.764</v>
      </c>
      <c r="U1006" s="26" t="s">
        <v>31</v>
      </c>
      <c r="V1006" s="26" t="s">
        <v>31</v>
      </c>
      <c r="W1006" s="17" t="str">
        <f t="shared" si="115"/>
        <v>n/a</v>
      </c>
      <c r="X1006" s="30" t="s">
        <v>31</v>
      </c>
      <c r="Y1006" s="17" t="str">
        <f t="shared" si="116"/>
        <v>n/a</v>
      </c>
      <c r="Z1006" s="17">
        <v>29</v>
      </c>
      <c r="AA1006" s="17">
        <f t="shared" si="117"/>
        <v>29</v>
      </c>
      <c r="AB1006" s="31" t="s">
        <v>403</v>
      </c>
    </row>
    <row r="1007" spans="2:28" x14ac:dyDescent="0.3">
      <c r="B1007" s="74" t="s">
        <v>843</v>
      </c>
      <c r="C1007" s="20" t="str">
        <f t="shared" si="111"/>
        <v>Freight Wagon (L) HRAI Construction Materials</v>
      </c>
      <c r="D1007" s="21" t="s">
        <v>4</v>
      </c>
      <c r="E1007" s="21" t="s">
        <v>399</v>
      </c>
      <c r="F1007" s="21" t="s">
        <v>536</v>
      </c>
      <c r="G1007" s="21" t="s">
        <v>331</v>
      </c>
      <c r="H1007" s="23"/>
      <c r="I1007" s="24"/>
      <c r="J1007" s="25" t="s">
        <v>31</v>
      </c>
      <c r="K1007" s="26">
        <v>4</v>
      </c>
      <c r="L1007" s="27" t="s">
        <v>810</v>
      </c>
      <c r="M1007" s="25">
        <v>0.97799999999999998</v>
      </c>
      <c r="N1007" s="43" t="s">
        <v>31</v>
      </c>
      <c r="O1007" s="25">
        <f t="shared" si="112"/>
        <v>0.97799999999999998</v>
      </c>
      <c r="P1007" s="25">
        <f t="shared" si="113"/>
        <v>0.97799999999999998</v>
      </c>
      <c r="Q1007" s="28">
        <v>99.83</v>
      </c>
      <c r="R1007" s="29">
        <v>4</v>
      </c>
      <c r="S1007" s="18">
        <f t="shared" si="114"/>
        <v>24.9575</v>
      </c>
      <c r="T1007" s="28">
        <v>2.0619999999999998</v>
      </c>
      <c r="U1007" s="26" t="s">
        <v>31</v>
      </c>
      <c r="V1007" s="26" t="s">
        <v>31</v>
      </c>
      <c r="W1007" s="17" t="str">
        <f t="shared" si="115"/>
        <v>n/a</v>
      </c>
      <c r="X1007" s="30" t="s">
        <v>31</v>
      </c>
      <c r="Y1007" s="17" t="str">
        <f t="shared" si="116"/>
        <v>n/a</v>
      </c>
      <c r="Z1007" s="17">
        <v>29</v>
      </c>
      <c r="AA1007" s="17">
        <f t="shared" si="117"/>
        <v>29</v>
      </c>
      <c r="AB1007" s="31" t="s">
        <v>406</v>
      </c>
    </row>
    <row r="1008" spans="2:28" x14ac:dyDescent="0.3">
      <c r="B1008" s="74" t="s">
        <v>843</v>
      </c>
      <c r="C1008" s="20" t="str">
        <f t="shared" si="111"/>
        <v>Freight Wagon (T) HRAI Construction Materials</v>
      </c>
      <c r="D1008" s="21" t="s">
        <v>4</v>
      </c>
      <c r="E1008" s="21" t="s">
        <v>402</v>
      </c>
      <c r="F1008" s="21" t="s">
        <v>536</v>
      </c>
      <c r="G1008" s="21" t="s">
        <v>331</v>
      </c>
      <c r="H1008" s="23"/>
      <c r="I1008" s="24"/>
      <c r="J1008" s="25" t="s">
        <v>31</v>
      </c>
      <c r="K1008" s="26">
        <v>4</v>
      </c>
      <c r="L1008" s="27" t="s">
        <v>810</v>
      </c>
      <c r="M1008" s="25">
        <v>0.97799999999999998</v>
      </c>
      <c r="N1008" s="43" t="s">
        <v>31</v>
      </c>
      <c r="O1008" s="25">
        <f t="shared" si="112"/>
        <v>0.97799999999999998</v>
      </c>
      <c r="P1008" s="25">
        <f t="shared" si="113"/>
        <v>0.97799999999999998</v>
      </c>
      <c r="Q1008" s="28">
        <v>24.7</v>
      </c>
      <c r="R1008" s="29">
        <v>4</v>
      </c>
      <c r="S1008" s="18">
        <f t="shared" si="114"/>
        <v>6.1749999999999998</v>
      </c>
      <c r="T1008" s="28">
        <v>2.0619999999999998</v>
      </c>
      <c r="U1008" s="26" t="s">
        <v>31</v>
      </c>
      <c r="V1008" s="26" t="s">
        <v>31</v>
      </c>
      <c r="W1008" s="17" t="str">
        <f t="shared" si="115"/>
        <v>n/a</v>
      </c>
      <c r="X1008" s="30" t="s">
        <v>31</v>
      </c>
      <c r="Y1008" s="17" t="str">
        <f t="shared" si="116"/>
        <v>n/a</v>
      </c>
      <c r="Z1008" s="17">
        <v>29</v>
      </c>
      <c r="AA1008" s="17">
        <f t="shared" si="117"/>
        <v>29</v>
      </c>
      <c r="AB1008" s="31" t="s">
        <v>407</v>
      </c>
    </row>
    <row r="1009" spans="2:28" x14ac:dyDescent="0.3">
      <c r="B1009" s="74" t="s">
        <v>843</v>
      </c>
      <c r="C1009" s="20" t="str">
        <f t="shared" si="111"/>
        <v>Freight Wagon (L) HRAO Construction Materials</v>
      </c>
      <c r="D1009" s="21" t="s">
        <v>4</v>
      </c>
      <c r="E1009" s="21" t="s">
        <v>399</v>
      </c>
      <c r="F1009" s="21" t="s">
        <v>537</v>
      </c>
      <c r="G1009" s="21" t="s">
        <v>331</v>
      </c>
      <c r="H1009" s="23"/>
      <c r="I1009" s="24"/>
      <c r="J1009" s="25" t="s">
        <v>31</v>
      </c>
      <c r="K1009" s="26">
        <v>4</v>
      </c>
      <c r="L1009" s="27" t="s">
        <v>810</v>
      </c>
      <c r="M1009" s="25">
        <v>0.97799999999999998</v>
      </c>
      <c r="N1009" s="43" t="s">
        <v>31</v>
      </c>
      <c r="O1009" s="25">
        <f t="shared" si="112"/>
        <v>0.97799999999999998</v>
      </c>
      <c r="P1009" s="25">
        <f t="shared" si="113"/>
        <v>0.97799999999999998</v>
      </c>
      <c r="Q1009" s="28">
        <v>98.74</v>
      </c>
      <c r="R1009" s="29">
        <v>4</v>
      </c>
      <c r="S1009" s="18">
        <f t="shared" si="114"/>
        <v>24.684999999999999</v>
      </c>
      <c r="T1009" s="28">
        <v>2.0619999999999998</v>
      </c>
      <c r="U1009" s="26" t="s">
        <v>31</v>
      </c>
      <c r="V1009" s="26" t="s">
        <v>31</v>
      </c>
      <c r="W1009" s="17" t="str">
        <f t="shared" si="115"/>
        <v>n/a</v>
      </c>
      <c r="X1009" s="30" t="s">
        <v>31</v>
      </c>
      <c r="Y1009" s="17" t="str">
        <f t="shared" si="116"/>
        <v>n/a</v>
      </c>
      <c r="Z1009" s="17">
        <v>29</v>
      </c>
      <c r="AA1009" s="17">
        <f t="shared" si="117"/>
        <v>29</v>
      </c>
      <c r="AB1009" s="31" t="s">
        <v>406</v>
      </c>
    </row>
    <row r="1010" spans="2:28" x14ac:dyDescent="0.3">
      <c r="B1010" s="74" t="s">
        <v>843</v>
      </c>
      <c r="C1010" s="20" t="str">
        <f t="shared" si="111"/>
        <v>Freight Wagon (T) HRAO Construction Materials</v>
      </c>
      <c r="D1010" s="21" t="s">
        <v>4</v>
      </c>
      <c r="E1010" s="21" t="s">
        <v>402</v>
      </c>
      <c r="F1010" s="21" t="s">
        <v>537</v>
      </c>
      <c r="G1010" s="21" t="s">
        <v>331</v>
      </c>
      <c r="H1010" s="23"/>
      <c r="I1010" s="24"/>
      <c r="J1010" s="25" t="s">
        <v>31</v>
      </c>
      <c r="K1010" s="26">
        <v>4</v>
      </c>
      <c r="L1010" s="27" t="s">
        <v>810</v>
      </c>
      <c r="M1010" s="25">
        <v>0.97799999999999998</v>
      </c>
      <c r="N1010" s="43" t="s">
        <v>31</v>
      </c>
      <c r="O1010" s="25">
        <f t="shared" si="112"/>
        <v>0.97799999999999998</v>
      </c>
      <c r="P1010" s="25">
        <f t="shared" si="113"/>
        <v>0.97799999999999998</v>
      </c>
      <c r="Q1010" s="28">
        <v>24.7</v>
      </c>
      <c r="R1010" s="29">
        <v>4</v>
      </c>
      <c r="S1010" s="18">
        <f t="shared" si="114"/>
        <v>6.1749999999999998</v>
      </c>
      <c r="T1010" s="28">
        <v>2.0619999999999998</v>
      </c>
      <c r="U1010" s="26" t="s">
        <v>31</v>
      </c>
      <c r="V1010" s="26" t="s">
        <v>31</v>
      </c>
      <c r="W1010" s="17" t="str">
        <f t="shared" si="115"/>
        <v>n/a</v>
      </c>
      <c r="X1010" s="30" t="s">
        <v>31</v>
      </c>
      <c r="Y1010" s="17" t="str">
        <f t="shared" si="116"/>
        <v>n/a</v>
      </c>
      <c r="Z1010" s="17">
        <v>29</v>
      </c>
      <c r="AA1010" s="17">
        <f t="shared" si="117"/>
        <v>29</v>
      </c>
      <c r="AB1010" s="31" t="s">
        <v>407</v>
      </c>
    </row>
    <row r="1011" spans="2:28" x14ac:dyDescent="0.3">
      <c r="B1011" s="74" t="s">
        <v>843</v>
      </c>
      <c r="C1011" s="20" t="str">
        <f t="shared" si="111"/>
        <v>Freight Wagon (L) HTAB Coal ESI</v>
      </c>
      <c r="D1011" s="21" t="s">
        <v>4</v>
      </c>
      <c r="E1011" s="21" t="s">
        <v>399</v>
      </c>
      <c r="F1011" s="22" t="s">
        <v>538</v>
      </c>
      <c r="G1011" s="21" t="s">
        <v>336</v>
      </c>
      <c r="H1011" s="23"/>
      <c r="I1011" s="24"/>
      <c r="J1011" s="25" t="s">
        <v>31</v>
      </c>
      <c r="K1011" s="26">
        <v>4</v>
      </c>
      <c r="L1011" s="27" t="s">
        <v>810</v>
      </c>
      <c r="M1011" s="25">
        <v>0.97799999999999998</v>
      </c>
      <c r="N1011" s="43" t="s">
        <v>31</v>
      </c>
      <c r="O1011" s="25">
        <f t="shared" si="112"/>
        <v>0.97799999999999998</v>
      </c>
      <c r="P1011" s="25">
        <f t="shared" si="113"/>
        <v>0.97799999999999998</v>
      </c>
      <c r="Q1011" s="28">
        <v>97.541177822646759</v>
      </c>
      <c r="R1011" s="29">
        <v>4</v>
      </c>
      <c r="S1011" s="18">
        <f t="shared" si="114"/>
        <v>24.38529445566169</v>
      </c>
      <c r="T1011" s="28">
        <v>2.0619999999999998</v>
      </c>
      <c r="U1011" s="26" t="s">
        <v>31</v>
      </c>
      <c r="V1011" s="26" t="s">
        <v>31</v>
      </c>
      <c r="W1011" s="17" t="str">
        <f t="shared" si="115"/>
        <v>n/a</v>
      </c>
      <c r="X1011" s="30" t="s">
        <v>31</v>
      </c>
      <c r="Y1011" s="17" t="str">
        <f t="shared" si="116"/>
        <v>n/a</v>
      </c>
      <c r="Z1011" s="17">
        <v>24</v>
      </c>
      <c r="AA1011" s="17">
        <f t="shared" si="117"/>
        <v>24</v>
      </c>
      <c r="AB1011" s="31" t="s">
        <v>406</v>
      </c>
    </row>
    <row r="1012" spans="2:28" x14ac:dyDescent="0.3">
      <c r="B1012" s="74" t="s">
        <v>843</v>
      </c>
      <c r="C1012" s="20" t="str">
        <f t="shared" si="111"/>
        <v>Freight Wagon (T) HTAB Coal ESI</v>
      </c>
      <c r="D1012" s="21" t="s">
        <v>4</v>
      </c>
      <c r="E1012" s="21" t="s">
        <v>402</v>
      </c>
      <c r="F1012" s="22" t="s">
        <v>538</v>
      </c>
      <c r="G1012" s="21" t="s">
        <v>336</v>
      </c>
      <c r="H1012" s="23"/>
      <c r="I1012" s="24"/>
      <c r="J1012" s="25" t="s">
        <v>31</v>
      </c>
      <c r="K1012" s="26">
        <v>4</v>
      </c>
      <c r="L1012" s="27" t="s">
        <v>810</v>
      </c>
      <c r="M1012" s="25">
        <v>0.97799999999999998</v>
      </c>
      <c r="N1012" s="43" t="s">
        <v>31</v>
      </c>
      <c r="O1012" s="25">
        <f t="shared" si="112"/>
        <v>0.97799999999999998</v>
      </c>
      <c r="P1012" s="25">
        <f t="shared" si="113"/>
        <v>0.97799999999999998</v>
      </c>
      <c r="Q1012" s="28">
        <v>26.999060387745036</v>
      </c>
      <c r="R1012" s="29">
        <v>4</v>
      </c>
      <c r="S1012" s="18">
        <f t="shared" si="114"/>
        <v>6.749765096936259</v>
      </c>
      <c r="T1012" s="28">
        <v>2.0619999999999998</v>
      </c>
      <c r="U1012" s="26" t="s">
        <v>31</v>
      </c>
      <c r="V1012" s="26" t="s">
        <v>31</v>
      </c>
      <c r="W1012" s="17" t="str">
        <f t="shared" si="115"/>
        <v>n/a</v>
      </c>
      <c r="X1012" s="30" t="s">
        <v>31</v>
      </c>
      <c r="Y1012" s="17" t="str">
        <f t="shared" si="116"/>
        <v>n/a</v>
      </c>
      <c r="Z1012" s="17">
        <v>24</v>
      </c>
      <c r="AA1012" s="17">
        <f t="shared" si="117"/>
        <v>24</v>
      </c>
      <c r="AB1012" s="31" t="s">
        <v>407</v>
      </c>
    </row>
    <row r="1013" spans="2:28" x14ac:dyDescent="0.3">
      <c r="B1013" s="74" t="s">
        <v>843</v>
      </c>
      <c r="C1013" s="20" t="str">
        <f t="shared" si="111"/>
        <v>Freight Wagon (L) HTAB Coal Other</v>
      </c>
      <c r="D1013" s="21" t="s">
        <v>4</v>
      </c>
      <c r="E1013" s="21" t="s">
        <v>399</v>
      </c>
      <c r="F1013" s="22" t="s">
        <v>538</v>
      </c>
      <c r="G1013" s="21" t="s">
        <v>358</v>
      </c>
      <c r="H1013" s="23"/>
      <c r="I1013" s="24"/>
      <c r="J1013" s="25" t="s">
        <v>31</v>
      </c>
      <c r="K1013" s="26">
        <v>4</v>
      </c>
      <c r="L1013" s="27" t="s">
        <v>810</v>
      </c>
      <c r="M1013" s="25">
        <v>0.97799999999999998</v>
      </c>
      <c r="N1013" s="43" t="s">
        <v>31</v>
      </c>
      <c r="O1013" s="25">
        <f t="shared" si="112"/>
        <v>0.97799999999999998</v>
      </c>
      <c r="P1013" s="25">
        <f t="shared" si="113"/>
        <v>0.97799999999999998</v>
      </c>
      <c r="Q1013" s="28">
        <v>96.099960716511433</v>
      </c>
      <c r="R1013" s="29">
        <v>4</v>
      </c>
      <c r="S1013" s="18">
        <f t="shared" si="114"/>
        <v>24.024990179127858</v>
      </c>
      <c r="T1013" s="28">
        <v>2.0619999999999998</v>
      </c>
      <c r="U1013" s="26" t="s">
        <v>31</v>
      </c>
      <c r="V1013" s="26" t="s">
        <v>31</v>
      </c>
      <c r="W1013" s="17" t="str">
        <f t="shared" si="115"/>
        <v>n/a</v>
      </c>
      <c r="X1013" s="30" t="s">
        <v>31</v>
      </c>
      <c r="Y1013" s="17" t="str">
        <f t="shared" si="116"/>
        <v>n/a</v>
      </c>
      <c r="Z1013" s="17">
        <v>25</v>
      </c>
      <c r="AA1013" s="17">
        <f t="shared" si="117"/>
        <v>25</v>
      </c>
      <c r="AB1013" s="31" t="s">
        <v>406</v>
      </c>
    </row>
    <row r="1014" spans="2:28" x14ac:dyDescent="0.3">
      <c r="B1014" s="74" t="s">
        <v>843</v>
      </c>
      <c r="C1014" s="20" t="str">
        <f t="shared" si="111"/>
        <v>Freight Wagon (T) HTAB Coal Other</v>
      </c>
      <c r="D1014" s="21" t="s">
        <v>4</v>
      </c>
      <c r="E1014" s="21" t="s">
        <v>402</v>
      </c>
      <c r="F1014" s="22" t="s">
        <v>538</v>
      </c>
      <c r="G1014" s="21" t="s">
        <v>358</v>
      </c>
      <c r="H1014" s="23"/>
      <c r="I1014" s="24"/>
      <c r="J1014" s="25" t="s">
        <v>31</v>
      </c>
      <c r="K1014" s="26">
        <v>4</v>
      </c>
      <c r="L1014" s="27" t="s">
        <v>810</v>
      </c>
      <c r="M1014" s="25">
        <v>0.97799999999999998</v>
      </c>
      <c r="N1014" s="43" t="s">
        <v>31</v>
      </c>
      <c r="O1014" s="25">
        <f t="shared" si="112"/>
        <v>0.97799999999999998</v>
      </c>
      <c r="P1014" s="25">
        <f t="shared" si="113"/>
        <v>0.97799999999999998</v>
      </c>
      <c r="Q1014" s="28">
        <v>26.998854290226877</v>
      </c>
      <c r="R1014" s="29">
        <v>4</v>
      </c>
      <c r="S1014" s="18">
        <f t="shared" si="114"/>
        <v>6.7497135725567192</v>
      </c>
      <c r="T1014" s="28">
        <v>2.0619999999999998</v>
      </c>
      <c r="U1014" s="26" t="s">
        <v>31</v>
      </c>
      <c r="V1014" s="26" t="s">
        <v>31</v>
      </c>
      <c r="W1014" s="17" t="str">
        <f t="shared" si="115"/>
        <v>n/a</v>
      </c>
      <c r="X1014" s="30" t="s">
        <v>31</v>
      </c>
      <c r="Y1014" s="17" t="str">
        <f t="shared" si="116"/>
        <v>n/a</v>
      </c>
      <c r="Z1014" s="17">
        <v>25</v>
      </c>
      <c r="AA1014" s="17">
        <f t="shared" si="117"/>
        <v>25</v>
      </c>
      <c r="AB1014" s="31" t="s">
        <v>407</v>
      </c>
    </row>
    <row r="1015" spans="2:28" x14ac:dyDescent="0.3">
      <c r="B1015" s="74" t="s">
        <v>843</v>
      </c>
      <c r="C1015" s="20" t="str">
        <f t="shared" si="111"/>
        <v>Freight Wagon (L) HTAB Construction Materials</v>
      </c>
      <c r="D1015" s="21" t="s">
        <v>4</v>
      </c>
      <c r="E1015" s="21" t="s">
        <v>399</v>
      </c>
      <c r="F1015" s="22" t="s">
        <v>538</v>
      </c>
      <c r="G1015" s="21" t="s">
        <v>331</v>
      </c>
      <c r="H1015" s="23"/>
      <c r="I1015" s="24"/>
      <c r="J1015" s="25" t="s">
        <v>31</v>
      </c>
      <c r="K1015" s="26">
        <v>4</v>
      </c>
      <c r="L1015" s="27" t="s">
        <v>810</v>
      </c>
      <c r="M1015" s="25">
        <v>0.97799999999999998</v>
      </c>
      <c r="N1015" s="43" t="s">
        <v>31</v>
      </c>
      <c r="O1015" s="25">
        <f t="shared" si="112"/>
        <v>0.97799999999999998</v>
      </c>
      <c r="P1015" s="25">
        <f t="shared" si="113"/>
        <v>0.97799999999999998</v>
      </c>
      <c r="Q1015" s="28">
        <v>95.943382352941185</v>
      </c>
      <c r="R1015" s="29">
        <v>4</v>
      </c>
      <c r="S1015" s="18">
        <f t="shared" si="114"/>
        <v>23.985845588235296</v>
      </c>
      <c r="T1015" s="28">
        <v>2.0619999999999998</v>
      </c>
      <c r="U1015" s="26" t="s">
        <v>31</v>
      </c>
      <c r="V1015" s="26" t="s">
        <v>31</v>
      </c>
      <c r="W1015" s="17" t="str">
        <f t="shared" si="115"/>
        <v>n/a</v>
      </c>
      <c r="X1015" s="30" t="s">
        <v>31</v>
      </c>
      <c r="Y1015" s="17" t="str">
        <f t="shared" si="116"/>
        <v>n/a</v>
      </c>
      <c r="Z1015" s="17">
        <v>29</v>
      </c>
      <c r="AA1015" s="17">
        <f t="shared" si="117"/>
        <v>29</v>
      </c>
      <c r="AB1015" s="31" t="s">
        <v>406</v>
      </c>
    </row>
    <row r="1016" spans="2:28" x14ac:dyDescent="0.3">
      <c r="B1016" s="74" t="s">
        <v>843</v>
      </c>
      <c r="C1016" s="20" t="str">
        <f t="shared" si="111"/>
        <v>Freight Wagon (T) HTAB Construction Materials</v>
      </c>
      <c r="D1016" s="21" t="s">
        <v>4</v>
      </c>
      <c r="E1016" s="21" t="s">
        <v>402</v>
      </c>
      <c r="F1016" s="22" t="s">
        <v>538</v>
      </c>
      <c r="G1016" s="21" t="s">
        <v>331</v>
      </c>
      <c r="H1016" s="23"/>
      <c r="I1016" s="24"/>
      <c r="J1016" s="25" t="s">
        <v>31</v>
      </c>
      <c r="K1016" s="26">
        <v>4</v>
      </c>
      <c r="L1016" s="27" t="s">
        <v>810</v>
      </c>
      <c r="M1016" s="25">
        <v>0.97799999999999998</v>
      </c>
      <c r="N1016" s="43" t="s">
        <v>31</v>
      </c>
      <c r="O1016" s="25">
        <f t="shared" si="112"/>
        <v>0.97799999999999998</v>
      </c>
      <c r="P1016" s="25">
        <f t="shared" si="113"/>
        <v>0.97799999999999998</v>
      </c>
      <c r="Q1016" s="28">
        <v>27</v>
      </c>
      <c r="R1016" s="29">
        <v>4</v>
      </c>
      <c r="S1016" s="18">
        <f t="shared" si="114"/>
        <v>6.75</v>
      </c>
      <c r="T1016" s="28">
        <v>2.0619999999999998</v>
      </c>
      <c r="U1016" s="26" t="s">
        <v>31</v>
      </c>
      <c r="V1016" s="26" t="s">
        <v>31</v>
      </c>
      <c r="W1016" s="17" t="str">
        <f t="shared" si="115"/>
        <v>n/a</v>
      </c>
      <c r="X1016" s="30" t="s">
        <v>31</v>
      </c>
      <c r="Y1016" s="17" t="str">
        <f t="shared" si="116"/>
        <v>n/a</v>
      </c>
      <c r="Z1016" s="17">
        <v>29</v>
      </c>
      <c r="AA1016" s="17">
        <f t="shared" si="117"/>
        <v>29</v>
      </c>
      <c r="AB1016" s="31" t="s">
        <v>407</v>
      </c>
    </row>
    <row r="1017" spans="2:28" x14ac:dyDescent="0.3">
      <c r="B1017" s="74" t="s">
        <v>843</v>
      </c>
      <c r="C1017" s="20" t="str">
        <f t="shared" si="111"/>
        <v>Freight Wagon (T) HTAB Enterprise</v>
      </c>
      <c r="D1017" s="21" t="s">
        <v>4</v>
      </c>
      <c r="E1017" s="21" t="s">
        <v>402</v>
      </c>
      <c r="F1017" s="22" t="s">
        <v>538</v>
      </c>
      <c r="G1017" s="21" t="s">
        <v>338</v>
      </c>
      <c r="H1017" s="23"/>
      <c r="I1017" s="24"/>
      <c r="J1017" s="25" t="s">
        <v>31</v>
      </c>
      <c r="K1017" s="26">
        <v>4</v>
      </c>
      <c r="L1017" s="27" t="s">
        <v>810</v>
      </c>
      <c r="M1017" s="25">
        <v>0.97799999999999998</v>
      </c>
      <c r="N1017" s="43" t="s">
        <v>31</v>
      </c>
      <c r="O1017" s="25">
        <f t="shared" si="112"/>
        <v>0.97799999999999998</v>
      </c>
      <c r="P1017" s="25">
        <f t="shared" si="113"/>
        <v>0.97799999999999998</v>
      </c>
      <c r="Q1017" s="28">
        <v>27.009828009828013</v>
      </c>
      <c r="R1017" s="29">
        <v>4</v>
      </c>
      <c r="S1017" s="18">
        <f t="shared" si="114"/>
        <v>6.7524570024570032</v>
      </c>
      <c r="T1017" s="28">
        <v>2.0619999999999998</v>
      </c>
      <c r="U1017" s="26" t="s">
        <v>31</v>
      </c>
      <c r="V1017" s="26" t="s">
        <v>31</v>
      </c>
      <c r="W1017" s="17" t="str">
        <f t="shared" si="115"/>
        <v>n/a</v>
      </c>
      <c r="X1017" s="30" t="s">
        <v>31</v>
      </c>
      <c r="Y1017" s="17" t="str">
        <f t="shared" si="116"/>
        <v>n/a</v>
      </c>
      <c r="Z1017" s="17">
        <v>27</v>
      </c>
      <c r="AA1017" s="17">
        <f t="shared" si="117"/>
        <v>27</v>
      </c>
      <c r="AB1017" s="31" t="s">
        <v>407</v>
      </c>
    </row>
    <row r="1018" spans="2:28" x14ac:dyDescent="0.3">
      <c r="B1018" s="74" t="s">
        <v>843</v>
      </c>
      <c r="C1018" s="20" t="str">
        <f t="shared" si="111"/>
        <v>Freight Wagon (L) HTAB Industrial Minerals</v>
      </c>
      <c r="D1018" s="21" t="s">
        <v>4</v>
      </c>
      <c r="E1018" s="21" t="s">
        <v>399</v>
      </c>
      <c r="F1018" s="22" t="s">
        <v>538</v>
      </c>
      <c r="G1018" s="21" t="s">
        <v>364</v>
      </c>
      <c r="H1018" s="23"/>
      <c r="I1018" s="24"/>
      <c r="J1018" s="25" t="s">
        <v>31</v>
      </c>
      <c r="K1018" s="26">
        <v>4</v>
      </c>
      <c r="L1018" s="27" t="s">
        <v>810</v>
      </c>
      <c r="M1018" s="25">
        <v>0.97799999999999998</v>
      </c>
      <c r="N1018" s="43" t="s">
        <v>31</v>
      </c>
      <c r="O1018" s="25">
        <f t="shared" si="112"/>
        <v>0.97799999999999998</v>
      </c>
      <c r="P1018" s="25">
        <f t="shared" si="113"/>
        <v>0.97799999999999998</v>
      </c>
      <c r="Q1018" s="28">
        <v>84.614136732329086</v>
      </c>
      <c r="R1018" s="29">
        <v>4</v>
      </c>
      <c r="S1018" s="18">
        <f t="shared" si="114"/>
        <v>21.153534183082272</v>
      </c>
      <c r="T1018" s="28">
        <v>2.0619999999999998</v>
      </c>
      <c r="U1018" s="26" t="s">
        <v>31</v>
      </c>
      <c r="V1018" s="26" t="s">
        <v>31</v>
      </c>
      <c r="W1018" s="17" t="str">
        <f t="shared" si="115"/>
        <v>n/a</v>
      </c>
      <c r="X1018" s="30" t="s">
        <v>31</v>
      </c>
      <c r="Y1018" s="17" t="str">
        <f t="shared" si="116"/>
        <v>n/a</v>
      </c>
      <c r="Z1018" s="17">
        <v>18</v>
      </c>
      <c r="AA1018" s="17">
        <f t="shared" si="117"/>
        <v>18</v>
      </c>
      <c r="AB1018" s="31" t="s">
        <v>406</v>
      </c>
    </row>
    <row r="1019" spans="2:28" x14ac:dyDescent="0.3">
      <c r="B1019" s="74" t="s">
        <v>843</v>
      </c>
      <c r="C1019" s="20" t="str">
        <f t="shared" si="111"/>
        <v>Freight Wagon (T) HTAB Industrial Minerals</v>
      </c>
      <c r="D1019" s="21" t="s">
        <v>4</v>
      </c>
      <c r="E1019" s="21" t="s">
        <v>402</v>
      </c>
      <c r="F1019" s="22" t="s">
        <v>538</v>
      </c>
      <c r="G1019" s="21" t="s">
        <v>364</v>
      </c>
      <c r="H1019" s="23"/>
      <c r="I1019" s="24"/>
      <c r="J1019" s="25" t="s">
        <v>31</v>
      </c>
      <c r="K1019" s="26">
        <v>4</v>
      </c>
      <c r="L1019" s="27" t="s">
        <v>810</v>
      </c>
      <c r="M1019" s="25">
        <v>0.97799999999999998</v>
      </c>
      <c r="N1019" s="43" t="s">
        <v>31</v>
      </c>
      <c r="O1019" s="25">
        <f t="shared" si="112"/>
        <v>0.97799999999999998</v>
      </c>
      <c r="P1019" s="25">
        <f t="shared" si="113"/>
        <v>0.97799999999999998</v>
      </c>
      <c r="Q1019" s="28">
        <v>27</v>
      </c>
      <c r="R1019" s="29">
        <v>4</v>
      </c>
      <c r="S1019" s="18">
        <f t="shared" si="114"/>
        <v>6.75</v>
      </c>
      <c r="T1019" s="28">
        <v>2.0619999999999998</v>
      </c>
      <c r="U1019" s="26" t="s">
        <v>31</v>
      </c>
      <c r="V1019" s="26" t="s">
        <v>31</v>
      </c>
      <c r="W1019" s="17" t="str">
        <f t="shared" si="115"/>
        <v>n/a</v>
      </c>
      <c r="X1019" s="30" t="s">
        <v>31</v>
      </c>
      <c r="Y1019" s="17" t="str">
        <f t="shared" si="116"/>
        <v>n/a</v>
      </c>
      <c r="Z1019" s="17">
        <v>18</v>
      </c>
      <c r="AA1019" s="17">
        <f t="shared" si="117"/>
        <v>18</v>
      </c>
      <c r="AB1019" s="31" t="s">
        <v>407</v>
      </c>
    </row>
    <row r="1020" spans="2:28" x14ac:dyDescent="0.3">
      <c r="B1020" s="74" t="s">
        <v>843</v>
      </c>
      <c r="C1020" s="20" t="str">
        <f t="shared" si="111"/>
        <v>Freight Wagon (T) HTAB Other</v>
      </c>
      <c r="D1020" s="21" t="s">
        <v>4</v>
      </c>
      <c r="E1020" s="21" t="s">
        <v>402</v>
      </c>
      <c r="F1020" s="22" t="s">
        <v>538</v>
      </c>
      <c r="G1020" s="21" t="s">
        <v>333</v>
      </c>
      <c r="H1020" s="23"/>
      <c r="I1020" s="24"/>
      <c r="J1020" s="25" t="s">
        <v>31</v>
      </c>
      <c r="K1020" s="26">
        <v>4</v>
      </c>
      <c r="L1020" s="27" t="s">
        <v>810</v>
      </c>
      <c r="M1020" s="25">
        <v>0.97799999999999998</v>
      </c>
      <c r="N1020" s="43" t="s">
        <v>31</v>
      </c>
      <c r="O1020" s="25">
        <f t="shared" si="112"/>
        <v>0.97799999999999998</v>
      </c>
      <c r="P1020" s="25">
        <f t="shared" si="113"/>
        <v>0.97799999999999998</v>
      </c>
      <c r="Q1020" s="28">
        <v>27</v>
      </c>
      <c r="R1020" s="29">
        <v>4</v>
      </c>
      <c r="S1020" s="18">
        <f t="shared" si="114"/>
        <v>6.75</v>
      </c>
      <c r="T1020" s="28">
        <v>2.0619999999999998</v>
      </c>
      <c r="U1020" s="26" t="s">
        <v>31</v>
      </c>
      <c r="V1020" s="26" t="s">
        <v>31</v>
      </c>
      <c r="W1020" s="17" t="str">
        <f t="shared" si="115"/>
        <v>n/a</v>
      </c>
      <c r="X1020" s="30" t="s">
        <v>31</v>
      </c>
      <c r="Y1020" s="17" t="str">
        <f t="shared" si="116"/>
        <v>n/a</v>
      </c>
      <c r="Z1020" s="17">
        <v>25</v>
      </c>
      <c r="AA1020" s="17">
        <f t="shared" si="117"/>
        <v>25</v>
      </c>
      <c r="AB1020" s="31" t="s">
        <v>407</v>
      </c>
    </row>
    <row r="1021" spans="2:28" x14ac:dyDescent="0.3">
      <c r="B1021" s="74" t="s">
        <v>843</v>
      </c>
      <c r="C1021" s="20" t="str">
        <f t="shared" si="111"/>
        <v>Freight Wagon (L) HTAB Steel</v>
      </c>
      <c r="D1021" s="21" t="s">
        <v>4</v>
      </c>
      <c r="E1021" s="21" t="s">
        <v>399</v>
      </c>
      <c r="F1021" s="22" t="s">
        <v>538</v>
      </c>
      <c r="G1021" s="21" t="s">
        <v>342</v>
      </c>
      <c r="H1021" s="23"/>
      <c r="I1021" s="24"/>
      <c r="J1021" s="25" t="s">
        <v>31</v>
      </c>
      <c r="K1021" s="26">
        <v>4</v>
      </c>
      <c r="L1021" s="27" t="s">
        <v>810</v>
      </c>
      <c r="M1021" s="25">
        <v>0.97799999999999998</v>
      </c>
      <c r="N1021" s="43" t="s">
        <v>31</v>
      </c>
      <c r="O1021" s="25">
        <f t="shared" si="112"/>
        <v>0.97799999999999998</v>
      </c>
      <c r="P1021" s="25">
        <f t="shared" si="113"/>
        <v>0.97799999999999998</v>
      </c>
      <c r="Q1021" s="28">
        <v>71.46595862706522</v>
      </c>
      <c r="R1021" s="29">
        <v>4</v>
      </c>
      <c r="S1021" s="18">
        <f t="shared" si="114"/>
        <v>17.866489656766305</v>
      </c>
      <c r="T1021" s="28">
        <v>2.0619999999999998</v>
      </c>
      <c r="U1021" s="26" t="s">
        <v>31</v>
      </c>
      <c r="V1021" s="26" t="s">
        <v>31</v>
      </c>
      <c r="W1021" s="17" t="str">
        <f t="shared" si="115"/>
        <v>n/a</v>
      </c>
      <c r="X1021" s="30" t="s">
        <v>31</v>
      </c>
      <c r="Y1021" s="17" t="str">
        <f t="shared" si="116"/>
        <v>n/a</v>
      </c>
      <c r="Z1021" s="17">
        <v>25</v>
      </c>
      <c r="AA1021" s="17">
        <f t="shared" si="117"/>
        <v>25</v>
      </c>
      <c r="AB1021" s="31" t="s">
        <v>406</v>
      </c>
    </row>
    <row r="1022" spans="2:28" x14ac:dyDescent="0.3">
      <c r="B1022" s="74" t="s">
        <v>843</v>
      </c>
      <c r="C1022" s="20" t="str">
        <f t="shared" si="111"/>
        <v>Freight Wagon (T) HTAB Steel</v>
      </c>
      <c r="D1022" s="21" t="s">
        <v>4</v>
      </c>
      <c r="E1022" s="21" t="s">
        <v>402</v>
      </c>
      <c r="F1022" s="22" t="s">
        <v>538</v>
      </c>
      <c r="G1022" s="21" t="s">
        <v>342</v>
      </c>
      <c r="H1022" s="23"/>
      <c r="I1022" s="24"/>
      <c r="J1022" s="25" t="s">
        <v>31</v>
      </c>
      <c r="K1022" s="26">
        <v>4</v>
      </c>
      <c r="L1022" s="27" t="s">
        <v>810</v>
      </c>
      <c r="M1022" s="25">
        <v>0.97799999999999998</v>
      </c>
      <c r="N1022" s="43" t="s">
        <v>31</v>
      </c>
      <c r="O1022" s="25">
        <f t="shared" si="112"/>
        <v>0.97799999999999998</v>
      </c>
      <c r="P1022" s="25">
        <f t="shared" si="113"/>
        <v>0.97799999999999998</v>
      </c>
      <c r="Q1022" s="28">
        <v>27</v>
      </c>
      <c r="R1022" s="29">
        <v>4</v>
      </c>
      <c r="S1022" s="18">
        <f t="shared" si="114"/>
        <v>6.75</v>
      </c>
      <c r="T1022" s="28">
        <v>2.0619999999999998</v>
      </c>
      <c r="U1022" s="26" t="s">
        <v>31</v>
      </c>
      <c r="V1022" s="26" t="s">
        <v>31</v>
      </c>
      <c r="W1022" s="17" t="str">
        <f t="shared" si="115"/>
        <v>n/a</v>
      </c>
      <c r="X1022" s="30" t="s">
        <v>31</v>
      </c>
      <c r="Y1022" s="17" t="str">
        <f t="shared" si="116"/>
        <v>n/a</v>
      </c>
      <c r="Z1022" s="17">
        <v>25</v>
      </c>
      <c r="AA1022" s="17">
        <f t="shared" si="117"/>
        <v>25</v>
      </c>
      <c r="AB1022" s="31" t="s">
        <v>407</v>
      </c>
    </row>
    <row r="1023" spans="2:28" x14ac:dyDescent="0.3">
      <c r="B1023" s="74" t="s">
        <v>843</v>
      </c>
      <c r="C1023" s="20" t="str">
        <f t="shared" si="111"/>
        <v>Freight Wagon (L) HTAD Coal ESI</v>
      </c>
      <c r="D1023" s="21" t="s">
        <v>4</v>
      </c>
      <c r="E1023" s="21" t="s">
        <v>399</v>
      </c>
      <c r="F1023" s="22" t="s">
        <v>539</v>
      </c>
      <c r="G1023" s="21" t="s">
        <v>336</v>
      </c>
      <c r="H1023" s="23"/>
      <c r="I1023" s="24"/>
      <c r="J1023" s="25" t="s">
        <v>31</v>
      </c>
      <c r="K1023" s="26">
        <v>4</v>
      </c>
      <c r="L1023" s="27" t="s">
        <v>810</v>
      </c>
      <c r="M1023" s="25">
        <v>0.97799999999999998</v>
      </c>
      <c r="N1023" s="43" t="s">
        <v>31</v>
      </c>
      <c r="O1023" s="25">
        <f t="shared" si="112"/>
        <v>0.97799999999999998</v>
      </c>
      <c r="P1023" s="25">
        <f t="shared" si="113"/>
        <v>0.97799999999999998</v>
      </c>
      <c r="Q1023" s="28">
        <v>97.682259459459459</v>
      </c>
      <c r="R1023" s="29">
        <v>4</v>
      </c>
      <c r="S1023" s="18">
        <f t="shared" si="114"/>
        <v>24.420564864864865</v>
      </c>
      <c r="T1023" s="28">
        <v>2.0619999999999998</v>
      </c>
      <c r="U1023" s="26" t="s">
        <v>31</v>
      </c>
      <c r="V1023" s="26" t="s">
        <v>31</v>
      </c>
      <c r="W1023" s="17" t="str">
        <f t="shared" si="115"/>
        <v>n/a</v>
      </c>
      <c r="X1023" s="30" t="s">
        <v>31</v>
      </c>
      <c r="Y1023" s="17" t="str">
        <f t="shared" si="116"/>
        <v>n/a</v>
      </c>
      <c r="Z1023" s="17">
        <v>24</v>
      </c>
      <c r="AA1023" s="17">
        <f t="shared" si="117"/>
        <v>24</v>
      </c>
      <c r="AB1023" s="31" t="s">
        <v>406</v>
      </c>
    </row>
    <row r="1024" spans="2:28" x14ac:dyDescent="0.3">
      <c r="B1024" s="74" t="s">
        <v>843</v>
      </c>
      <c r="C1024" s="20" t="str">
        <f t="shared" si="111"/>
        <v>Freight Wagon (T) HTAD Coal ESI</v>
      </c>
      <c r="D1024" s="21" t="s">
        <v>4</v>
      </c>
      <c r="E1024" s="21" t="s">
        <v>402</v>
      </c>
      <c r="F1024" s="22" t="s">
        <v>539</v>
      </c>
      <c r="G1024" s="21" t="s">
        <v>336</v>
      </c>
      <c r="H1024" s="23"/>
      <c r="I1024" s="24"/>
      <c r="J1024" s="25" t="s">
        <v>31</v>
      </c>
      <c r="K1024" s="26">
        <v>4</v>
      </c>
      <c r="L1024" s="27" t="s">
        <v>810</v>
      </c>
      <c r="M1024" s="25">
        <v>0.97799999999999998</v>
      </c>
      <c r="N1024" s="43" t="s">
        <v>31</v>
      </c>
      <c r="O1024" s="25">
        <f t="shared" si="112"/>
        <v>0.97799999999999998</v>
      </c>
      <c r="P1024" s="25">
        <f t="shared" si="113"/>
        <v>0.97799999999999998</v>
      </c>
      <c r="Q1024" s="28">
        <v>27</v>
      </c>
      <c r="R1024" s="29">
        <v>4</v>
      </c>
      <c r="S1024" s="18">
        <f t="shared" si="114"/>
        <v>6.75</v>
      </c>
      <c r="T1024" s="28">
        <v>2.0619999999999998</v>
      </c>
      <c r="U1024" s="26" t="s">
        <v>31</v>
      </c>
      <c r="V1024" s="26" t="s">
        <v>31</v>
      </c>
      <c r="W1024" s="17" t="str">
        <f t="shared" si="115"/>
        <v>n/a</v>
      </c>
      <c r="X1024" s="30" t="s">
        <v>31</v>
      </c>
      <c r="Y1024" s="17" t="str">
        <f t="shared" si="116"/>
        <v>n/a</v>
      </c>
      <c r="Z1024" s="17">
        <v>24</v>
      </c>
      <c r="AA1024" s="17">
        <f t="shared" si="117"/>
        <v>24</v>
      </c>
      <c r="AB1024" s="31" t="s">
        <v>407</v>
      </c>
    </row>
    <row r="1025" spans="2:28" x14ac:dyDescent="0.3">
      <c r="B1025" s="74" t="s">
        <v>843</v>
      </c>
      <c r="C1025" s="20" t="str">
        <f t="shared" si="111"/>
        <v>Freight Wagon (L) HTAD Coal Other</v>
      </c>
      <c r="D1025" s="21" t="s">
        <v>4</v>
      </c>
      <c r="E1025" s="21" t="s">
        <v>399</v>
      </c>
      <c r="F1025" s="22" t="s">
        <v>539</v>
      </c>
      <c r="G1025" s="21" t="s">
        <v>358</v>
      </c>
      <c r="H1025" s="23"/>
      <c r="I1025" s="24"/>
      <c r="J1025" s="25" t="s">
        <v>31</v>
      </c>
      <c r="K1025" s="26">
        <v>4</v>
      </c>
      <c r="L1025" s="27" t="s">
        <v>810</v>
      </c>
      <c r="M1025" s="25">
        <v>0.97799999999999998</v>
      </c>
      <c r="N1025" s="43" t="s">
        <v>31</v>
      </c>
      <c r="O1025" s="25">
        <f t="shared" si="112"/>
        <v>0.97799999999999998</v>
      </c>
      <c r="P1025" s="25">
        <f t="shared" si="113"/>
        <v>0.97799999999999998</v>
      </c>
      <c r="Q1025" s="28">
        <v>96.239998210637765</v>
      </c>
      <c r="R1025" s="29">
        <v>4</v>
      </c>
      <c r="S1025" s="18">
        <f t="shared" si="114"/>
        <v>24.059999552659441</v>
      </c>
      <c r="T1025" s="28">
        <v>2.0619999999999998</v>
      </c>
      <c r="U1025" s="26" t="s">
        <v>31</v>
      </c>
      <c r="V1025" s="26" t="s">
        <v>31</v>
      </c>
      <c r="W1025" s="17" t="str">
        <f t="shared" si="115"/>
        <v>n/a</v>
      </c>
      <c r="X1025" s="30" t="s">
        <v>31</v>
      </c>
      <c r="Y1025" s="17" t="str">
        <f t="shared" si="116"/>
        <v>n/a</v>
      </c>
      <c r="Z1025" s="17">
        <v>25</v>
      </c>
      <c r="AA1025" s="17">
        <f t="shared" si="117"/>
        <v>25</v>
      </c>
      <c r="AB1025" s="31" t="s">
        <v>406</v>
      </c>
    </row>
    <row r="1026" spans="2:28" x14ac:dyDescent="0.3">
      <c r="B1026" s="74" t="s">
        <v>843</v>
      </c>
      <c r="C1026" s="20" t="str">
        <f t="shared" si="111"/>
        <v>Freight Wagon (T) HTAD Coal Other</v>
      </c>
      <c r="D1026" s="21" t="s">
        <v>4</v>
      </c>
      <c r="E1026" s="21" t="s">
        <v>402</v>
      </c>
      <c r="F1026" s="22" t="s">
        <v>539</v>
      </c>
      <c r="G1026" s="21" t="s">
        <v>358</v>
      </c>
      <c r="H1026" s="23"/>
      <c r="I1026" s="24"/>
      <c r="J1026" s="25" t="s">
        <v>31</v>
      </c>
      <c r="K1026" s="26">
        <v>4</v>
      </c>
      <c r="L1026" s="27" t="s">
        <v>810</v>
      </c>
      <c r="M1026" s="25">
        <v>0.97799999999999998</v>
      </c>
      <c r="N1026" s="43" t="s">
        <v>31</v>
      </c>
      <c r="O1026" s="25">
        <f t="shared" si="112"/>
        <v>0.97799999999999998</v>
      </c>
      <c r="P1026" s="25">
        <f t="shared" si="113"/>
        <v>0.97799999999999998</v>
      </c>
      <c r="Q1026" s="28">
        <v>27</v>
      </c>
      <c r="R1026" s="29">
        <v>4</v>
      </c>
      <c r="S1026" s="18">
        <f t="shared" si="114"/>
        <v>6.75</v>
      </c>
      <c r="T1026" s="28">
        <v>2.0619999999999998</v>
      </c>
      <c r="U1026" s="26" t="s">
        <v>31</v>
      </c>
      <c r="V1026" s="26" t="s">
        <v>31</v>
      </c>
      <c r="W1026" s="17" t="str">
        <f t="shared" si="115"/>
        <v>n/a</v>
      </c>
      <c r="X1026" s="30" t="s">
        <v>31</v>
      </c>
      <c r="Y1026" s="17" t="str">
        <f t="shared" si="116"/>
        <v>n/a</v>
      </c>
      <c r="Z1026" s="17">
        <v>25</v>
      </c>
      <c r="AA1026" s="17">
        <f t="shared" si="117"/>
        <v>25</v>
      </c>
      <c r="AB1026" s="31" t="s">
        <v>407</v>
      </c>
    </row>
    <row r="1027" spans="2:28" x14ac:dyDescent="0.3">
      <c r="B1027" s="74" t="s">
        <v>843</v>
      </c>
      <c r="C1027" s="20" t="str">
        <f t="shared" si="111"/>
        <v>Freight Wagon (L) HTAD Construction Materials</v>
      </c>
      <c r="D1027" s="21" t="s">
        <v>4</v>
      </c>
      <c r="E1027" s="21" t="s">
        <v>399</v>
      </c>
      <c r="F1027" s="22" t="s">
        <v>539</v>
      </c>
      <c r="G1027" s="21" t="s">
        <v>331</v>
      </c>
      <c r="H1027" s="23"/>
      <c r="I1027" s="24"/>
      <c r="J1027" s="25" t="s">
        <v>31</v>
      </c>
      <c r="K1027" s="26">
        <v>4</v>
      </c>
      <c r="L1027" s="27" t="s">
        <v>810</v>
      </c>
      <c r="M1027" s="25">
        <v>0.97799999999999998</v>
      </c>
      <c r="N1027" s="43" t="s">
        <v>31</v>
      </c>
      <c r="O1027" s="25">
        <f t="shared" si="112"/>
        <v>0.97799999999999998</v>
      </c>
      <c r="P1027" s="25">
        <f t="shared" si="113"/>
        <v>0.97799999999999998</v>
      </c>
      <c r="Q1027" s="28">
        <v>97</v>
      </c>
      <c r="R1027" s="29">
        <v>4</v>
      </c>
      <c r="S1027" s="18">
        <f t="shared" si="114"/>
        <v>24.25</v>
      </c>
      <c r="T1027" s="28">
        <v>2.0619999999999998</v>
      </c>
      <c r="U1027" s="26" t="s">
        <v>31</v>
      </c>
      <c r="V1027" s="26" t="s">
        <v>31</v>
      </c>
      <c r="W1027" s="17" t="str">
        <f t="shared" si="115"/>
        <v>n/a</v>
      </c>
      <c r="X1027" s="30" t="s">
        <v>31</v>
      </c>
      <c r="Y1027" s="17" t="str">
        <f t="shared" si="116"/>
        <v>n/a</v>
      </c>
      <c r="Z1027" s="17">
        <v>29</v>
      </c>
      <c r="AA1027" s="17">
        <f t="shared" si="117"/>
        <v>29</v>
      </c>
      <c r="AB1027" s="31" t="s">
        <v>406</v>
      </c>
    </row>
    <row r="1028" spans="2:28" x14ac:dyDescent="0.3">
      <c r="B1028" s="74" t="s">
        <v>843</v>
      </c>
      <c r="C1028" s="20" t="str">
        <f t="shared" si="111"/>
        <v>Freight Wagon (T) HTAD Construction Materials</v>
      </c>
      <c r="D1028" s="21" t="s">
        <v>4</v>
      </c>
      <c r="E1028" s="21" t="s">
        <v>402</v>
      </c>
      <c r="F1028" s="22" t="s">
        <v>539</v>
      </c>
      <c r="G1028" s="21" t="s">
        <v>331</v>
      </c>
      <c r="H1028" s="23"/>
      <c r="I1028" s="24"/>
      <c r="J1028" s="25" t="s">
        <v>31</v>
      </c>
      <c r="K1028" s="26">
        <v>4</v>
      </c>
      <c r="L1028" s="27" t="s">
        <v>810</v>
      </c>
      <c r="M1028" s="25">
        <v>0.97799999999999998</v>
      </c>
      <c r="N1028" s="43" t="s">
        <v>31</v>
      </c>
      <c r="O1028" s="25">
        <f t="shared" si="112"/>
        <v>0.97799999999999998</v>
      </c>
      <c r="P1028" s="25">
        <f t="shared" si="113"/>
        <v>0.97799999999999998</v>
      </c>
      <c r="Q1028" s="28">
        <v>27</v>
      </c>
      <c r="R1028" s="29">
        <v>4</v>
      </c>
      <c r="S1028" s="18">
        <f t="shared" si="114"/>
        <v>6.75</v>
      </c>
      <c r="T1028" s="28">
        <v>2.0619999999999998</v>
      </c>
      <c r="U1028" s="26" t="s">
        <v>31</v>
      </c>
      <c r="V1028" s="26" t="s">
        <v>31</v>
      </c>
      <c r="W1028" s="17" t="str">
        <f t="shared" si="115"/>
        <v>n/a</v>
      </c>
      <c r="X1028" s="30" t="s">
        <v>31</v>
      </c>
      <c r="Y1028" s="17" t="str">
        <f t="shared" si="116"/>
        <v>n/a</v>
      </c>
      <c r="Z1028" s="17">
        <v>29</v>
      </c>
      <c r="AA1028" s="17">
        <f t="shared" si="117"/>
        <v>29</v>
      </c>
      <c r="AB1028" s="31" t="s">
        <v>540</v>
      </c>
    </row>
    <row r="1029" spans="2:28" x14ac:dyDescent="0.3">
      <c r="B1029" s="74" t="s">
        <v>843</v>
      </c>
      <c r="C1029" s="20" t="str">
        <f t="shared" si="111"/>
        <v>Freight Wagon (T) HTAD Enterprise</v>
      </c>
      <c r="D1029" s="21" t="s">
        <v>4</v>
      </c>
      <c r="E1029" s="21" t="s">
        <v>402</v>
      </c>
      <c r="F1029" s="22" t="s">
        <v>539</v>
      </c>
      <c r="G1029" s="21" t="s">
        <v>338</v>
      </c>
      <c r="H1029" s="23"/>
      <c r="I1029" s="24"/>
      <c r="J1029" s="25" t="s">
        <v>31</v>
      </c>
      <c r="K1029" s="26">
        <v>4</v>
      </c>
      <c r="L1029" s="27" t="s">
        <v>810</v>
      </c>
      <c r="M1029" s="25">
        <v>0.97799999999999998</v>
      </c>
      <c r="N1029" s="43" t="s">
        <v>31</v>
      </c>
      <c r="O1029" s="25">
        <f t="shared" si="112"/>
        <v>0.97799999999999998</v>
      </c>
      <c r="P1029" s="25">
        <f t="shared" si="113"/>
        <v>0.97799999999999998</v>
      </c>
      <c r="Q1029" s="28">
        <v>27</v>
      </c>
      <c r="R1029" s="29">
        <v>4</v>
      </c>
      <c r="S1029" s="18">
        <f t="shared" si="114"/>
        <v>6.75</v>
      </c>
      <c r="T1029" s="28">
        <v>2.0619999999999998</v>
      </c>
      <c r="U1029" s="26" t="s">
        <v>31</v>
      </c>
      <c r="V1029" s="26" t="s">
        <v>31</v>
      </c>
      <c r="W1029" s="17" t="str">
        <f t="shared" si="115"/>
        <v>n/a</v>
      </c>
      <c r="X1029" s="30" t="s">
        <v>31</v>
      </c>
      <c r="Y1029" s="17" t="str">
        <f t="shared" si="116"/>
        <v>n/a</v>
      </c>
      <c r="Z1029" s="17">
        <v>27</v>
      </c>
      <c r="AA1029" s="17">
        <f t="shared" si="117"/>
        <v>27</v>
      </c>
      <c r="AB1029" s="31" t="s">
        <v>407</v>
      </c>
    </row>
    <row r="1030" spans="2:28" x14ac:dyDescent="0.3">
      <c r="B1030" s="74" t="s">
        <v>843</v>
      </c>
      <c r="C1030" s="20" t="str">
        <f t="shared" si="111"/>
        <v>Freight Wagon (T) HTAD Other</v>
      </c>
      <c r="D1030" s="21" t="s">
        <v>4</v>
      </c>
      <c r="E1030" s="21" t="s">
        <v>402</v>
      </c>
      <c r="F1030" s="22" t="s">
        <v>539</v>
      </c>
      <c r="G1030" s="21" t="s">
        <v>333</v>
      </c>
      <c r="H1030" s="23"/>
      <c r="I1030" s="24"/>
      <c r="J1030" s="25" t="s">
        <v>31</v>
      </c>
      <c r="K1030" s="26">
        <v>4</v>
      </c>
      <c r="L1030" s="27" t="s">
        <v>810</v>
      </c>
      <c r="M1030" s="25">
        <v>0.97799999999999998</v>
      </c>
      <c r="N1030" s="43" t="s">
        <v>31</v>
      </c>
      <c r="O1030" s="25">
        <f t="shared" si="112"/>
        <v>0.97799999999999998</v>
      </c>
      <c r="P1030" s="25">
        <f t="shared" si="113"/>
        <v>0.97799999999999998</v>
      </c>
      <c r="Q1030" s="28">
        <v>27</v>
      </c>
      <c r="R1030" s="29">
        <v>4</v>
      </c>
      <c r="S1030" s="18">
        <f t="shared" si="114"/>
        <v>6.75</v>
      </c>
      <c r="T1030" s="28">
        <v>2.0619999999999998</v>
      </c>
      <c r="U1030" s="26" t="s">
        <v>31</v>
      </c>
      <c r="V1030" s="26" t="s">
        <v>31</v>
      </c>
      <c r="W1030" s="17" t="str">
        <f t="shared" si="115"/>
        <v>n/a</v>
      </c>
      <c r="X1030" s="30" t="s">
        <v>31</v>
      </c>
      <c r="Y1030" s="17" t="str">
        <f t="shared" si="116"/>
        <v>n/a</v>
      </c>
      <c r="Z1030" s="17">
        <v>25</v>
      </c>
      <c r="AA1030" s="17">
        <f t="shared" si="117"/>
        <v>25</v>
      </c>
      <c r="AB1030" s="31" t="s">
        <v>407</v>
      </c>
    </row>
    <row r="1031" spans="2:28" x14ac:dyDescent="0.3">
      <c r="B1031" s="74" t="s">
        <v>843</v>
      </c>
      <c r="C1031" s="20" t="str">
        <f t="shared" si="111"/>
        <v>Freight Wagon (L) HTAD Steel</v>
      </c>
      <c r="D1031" s="21" t="s">
        <v>4</v>
      </c>
      <c r="E1031" s="21" t="s">
        <v>399</v>
      </c>
      <c r="F1031" s="22" t="s">
        <v>539</v>
      </c>
      <c r="G1031" s="21" t="s">
        <v>342</v>
      </c>
      <c r="H1031" s="23"/>
      <c r="I1031" s="24"/>
      <c r="J1031" s="25" t="s">
        <v>31</v>
      </c>
      <c r="K1031" s="26">
        <v>4</v>
      </c>
      <c r="L1031" s="27" t="s">
        <v>810</v>
      </c>
      <c r="M1031" s="25">
        <v>0.97799999999999998</v>
      </c>
      <c r="N1031" s="43" t="s">
        <v>31</v>
      </c>
      <c r="O1031" s="25">
        <f t="shared" si="112"/>
        <v>0.97799999999999998</v>
      </c>
      <c r="P1031" s="25">
        <f t="shared" si="113"/>
        <v>0.97799999999999998</v>
      </c>
      <c r="Q1031" s="28">
        <v>71</v>
      </c>
      <c r="R1031" s="29">
        <v>4</v>
      </c>
      <c r="S1031" s="18">
        <f t="shared" si="114"/>
        <v>17.75</v>
      </c>
      <c r="T1031" s="28">
        <v>2.0619999999999998</v>
      </c>
      <c r="U1031" s="26" t="s">
        <v>31</v>
      </c>
      <c r="V1031" s="26" t="s">
        <v>31</v>
      </c>
      <c r="W1031" s="17" t="str">
        <f t="shared" si="115"/>
        <v>n/a</v>
      </c>
      <c r="X1031" s="30" t="s">
        <v>31</v>
      </c>
      <c r="Y1031" s="17" t="str">
        <f t="shared" si="116"/>
        <v>n/a</v>
      </c>
      <c r="Z1031" s="17">
        <v>25</v>
      </c>
      <c r="AA1031" s="17">
        <f t="shared" si="117"/>
        <v>25</v>
      </c>
      <c r="AB1031" s="31" t="s">
        <v>406</v>
      </c>
    </row>
    <row r="1032" spans="2:28" x14ac:dyDescent="0.3">
      <c r="B1032" s="74" t="s">
        <v>843</v>
      </c>
      <c r="C1032" s="20" t="str">
        <f t="shared" si="111"/>
        <v>Freight Wagon (T) HTAD Steel</v>
      </c>
      <c r="D1032" s="21" t="s">
        <v>4</v>
      </c>
      <c r="E1032" s="21" t="s">
        <v>402</v>
      </c>
      <c r="F1032" s="22" t="s">
        <v>539</v>
      </c>
      <c r="G1032" s="21" t="s">
        <v>342</v>
      </c>
      <c r="H1032" s="23"/>
      <c r="I1032" s="24"/>
      <c r="J1032" s="25" t="s">
        <v>31</v>
      </c>
      <c r="K1032" s="26">
        <v>4</v>
      </c>
      <c r="L1032" s="27" t="s">
        <v>810</v>
      </c>
      <c r="M1032" s="25">
        <v>0.97799999999999998</v>
      </c>
      <c r="N1032" s="43" t="s">
        <v>31</v>
      </c>
      <c r="O1032" s="25">
        <f t="shared" si="112"/>
        <v>0.97799999999999998</v>
      </c>
      <c r="P1032" s="25">
        <f t="shared" si="113"/>
        <v>0.97799999999999998</v>
      </c>
      <c r="Q1032" s="28">
        <v>27</v>
      </c>
      <c r="R1032" s="29">
        <v>4</v>
      </c>
      <c r="S1032" s="18">
        <f t="shared" si="114"/>
        <v>6.75</v>
      </c>
      <c r="T1032" s="28">
        <v>2.0619999999999998</v>
      </c>
      <c r="U1032" s="26" t="s">
        <v>31</v>
      </c>
      <c r="V1032" s="26" t="s">
        <v>31</v>
      </c>
      <c r="W1032" s="17" t="str">
        <f t="shared" si="115"/>
        <v>n/a</v>
      </c>
      <c r="X1032" s="30" t="s">
        <v>31</v>
      </c>
      <c r="Y1032" s="17" t="str">
        <f t="shared" si="116"/>
        <v>n/a</v>
      </c>
      <c r="Z1032" s="17">
        <v>25</v>
      </c>
      <c r="AA1032" s="17">
        <f t="shared" si="117"/>
        <v>25</v>
      </c>
      <c r="AB1032" s="31" t="s">
        <v>407</v>
      </c>
    </row>
    <row r="1033" spans="2:28" x14ac:dyDescent="0.3">
      <c r="B1033" s="74" t="s">
        <v>843</v>
      </c>
      <c r="C1033" s="20" t="str">
        <f t="shared" si="111"/>
        <v>Freight Wagon (L) HTAE Coal ESI</v>
      </c>
      <c r="D1033" s="21" t="s">
        <v>4</v>
      </c>
      <c r="E1033" s="21" t="s">
        <v>399</v>
      </c>
      <c r="F1033" s="22" t="s">
        <v>541</v>
      </c>
      <c r="G1033" s="21" t="s">
        <v>336</v>
      </c>
      <c r="H1033" s="23"/>
      <c r="I1033" s="24"/>
      <c r="J1033" s="25" t="s">
        <v>31</v>
      </c>
      <c r="K1033" s="26">
        <v>4</v>
      </c>
      <c r="L1033" s="27" t="s">
        <v>810</v>
      </c>
      <c r="M1033" s="25">
        <v>0.97799999999999998</v>
      </c>
      <c r="N1033" s="43" t="s">
        <v>31</v>
      </c>
      <c r="O1033" s="25">
        <f t="shared" si="112"/>
        <v>0.97799999999999998</v>
      </c>
      <c r="P1033" s="25">
        <f t="shared" si="113"/>
        <v>0.97799999999999998</v>
      </c>
      <c r="Q1033" s="28">
        <v>97.682299999999998</v>
      </c>
      <c r="R1033" s="29">
        <v>4</v>
      </c>
      <c r="S1033" s="18">
        <f t="shared" si="114"/>
        <v>24.420574999999999</v>
      </c>
      <c r="T1033" s="28">
        <v>2.0619999999999998</v>
      </c>
      <c r="U1033" s="26" t="s">
        <v>31</v>
      </c>
      <c r="V1033" s="26" t="s">
        <v>31</v>
      </c>
      <c r="W1033" s="17" t="str">
        <f t="shared" si="115"/>
        <v>n/a</v>
      </c>
      <c r="X1033" s="30" t="s">
        <v>31</v>
      </c>
      <c r="Y1033" s="17" t="str">
        <f t="shared" si="116"/>
        <v>n/a</v>
      </c>
      <c r="Z1033" s="17">
        <v>24</v>
      </c>
      <c r="AA1033" s="17">
        <f t="shared" si="117"/>
        <v>24</v>
      </c>
      <c r="AB1033" s="31" t="s">
        <v>406</v>
      </c>
    </row>
    <row r="1034" spans="2:28" x14ac:dyDescent="0.3">
      <c r="B1034" s="74" t="s">
        <v>843</v>
      </c>
      <c r="C1034" s="20" t="str">
        <f t="shared" si="111"/>
        <v>Freight Wagon (T) HTAE Coal ESI</v>
      </c>
      <c r="D1034" s="21" t="s">
        <v>4</v>
      </c>
      <c r="E1034" s="21" t="s">
        <v>402</v>
      </c>
      <c r="F1034" s="22" t="s">
        <v>541</v>
      </c>
      <c r="G1034" s="21" t="s">
        <v>336</v>
      </c>
      <c r="H1034" s="23"/>
      <c r="I1034" s="24"/>
      <c r="J1034" s="25" t="s">
        <v>31</v>
      </c>
      <c r="K1034" s="26">
        <v>4</v>
      </c>
      <c r="L1034" s="27" t="s">
        <v>810</v>
      </c>
      <c r="M1034" s="25">
        <v>0.97799999999999998</v>
      </c>
      <c r="N1034" s="43" t="s">
        <v>31</v>
      </c>
      <c r="O1034" s="25">
        <f t="shared" si="112"/>
        <v>0.97799999999999998</v>
      </c>
      <c r="P1034" s="25">
        <f t="shared" si="113"/>
        <v>0.97799999999999998</v>
      </c>
      <c r="Q1034" s="28">
        <v>27</v>
      </c>
      <c r="R1034" s="29">
        <v>4</v>
      </c>
      <c r="S1034" s="18">
        <f t="shared" si="114"/>
        <v>6.75</v>
      </c>
      <c r="T1034" s="28">
        <v>2.0619999999999998</v>
      </c>
      <c r="U1034" s="26" t="s">
        <v>31</v>
      </c>
      <c r="V1034" s="26" t="s">
        <v>31</v>
      </c>
      <c r="W1034" s="17" t="str">
        <f t="shared" si="115"/>
        <v>n/a</v>
      </c>
      <c r="X1034" s="30" t="s">
        <v>31</v>
      </c>
      <c r="Y1034" s="17" t="str">
        <f t="shared" si="116"/>
        <v>n/a</v>
      </c>
      <c r="Z1034" s="17">
        <v>24</v>
      </c>
      <c r="AA1034" s="17">
        <f t="shared" si="117"/>
        <v>24</v>
      </c>
      <c r="AB1034" s="31" t="s">
        <v>407</v>
      </c>
    </row>
    <row r="1035" spans="2:28" x14ac:dyDescent="0.3">
      <c r="B1035" s="74" t="s">
        <v>843</v>
      </c>
      <c r="C1035" s="20" t="str">
        <f t="shared" ref="C1035:C1098" si="118">D1035&amp;" "&amp;E1035&amp;" "&amp;F1035&amp;IF(D1035="Freight"," "&amp;G1035,"")</f>
        <v>Freight Wagon (L) HTAE Coal Other</v>
      </c>
      <c r="D1035" s="21" t="s">
        <v>4</v>
      </c>
      <c r="E1035" s="21" t="s">
        <v>399</v>
      </c>
      <c r="F1035" s="22" t="s">
        <v>541</v>
      </c>
      <c r="G1035" s="21" t="s">
        <v>358</v>
      </c>
      <c r="H1035" s="23"/>
      <c r="I1035" s="24"/>
      <c r="J1035" s="25" t="s">
        <v>31</v>
      </c>
      <c r="K1035" s="26">
        <v>4</v>
      </c>
      <c r="L1035" s="27" t="s">
        <v>810</v>
      </c>
      <c r="M1035" s="25">
        <v>0.97799999999999998</v>
      </c>
      <c r="N1035" s="43" t="s">
        <v>31</v>
      </c>
      <c r="O1035" s="25">
        <f t="shared" si="112"/>
        <v>0.97799999999999998</v>
      </c>
      <c r="P1035" s="25">
        <f t="shared" si="113"/>
        <v>0.97799999999999998</v>
      </c>
      <c r="Q1035" s="28">
        <v>97.682299999999998</v>
      </c>
      <c r="R1035" s="29">
        <v>4</v>
      </c>
      <c r="S1035" s="18">
        <f t="shared" si="114"/>
        <v>24.420574999999999</v>
      </c>
      <c r="T1035" s="28">
        <v>2.0619999999999998</v>
      </c>
      <c r="U1035" s="26" t="s">
        <v>31</v>
      </c>
      <c r="V1035" s="26" t="s">
        <v>31</v>
      </c>
      <c r="W1035" s="17" t="str">
        <f t="shared" si="115"/>
        <v>n/a</v>
      </c>
      <c r="X1035" s="30" t="s">
        <v>31</v>
      </c>
      <c r="Y1035" s="17" t="str">
        <f t="shared" si="116"/>
        <v>n/a</v>
      </c>
      <c r="Z1035" s="17">
        <v>25</v>
      </c>
      <c r="AA1035" s="17">
        <f t="shared" si="117"/>
        <v>25</v>
      </c>
      <c r="AB1035" s="31" t="s">
        <v>406</v>
      </c>
    </row>
    <row r="1036" spans="2:28" x14ac:dyDescent="0.3">
      <c r="B1036" s="74" t="s">
        <v>843</v>
      </c>
      <c r="C1036" s="20" t="str">
        <f t="shared" si="118"/>
        <v>Freight Wagon (T) HTAE Coal Other</v>
      </c>
      <c r="D1036" s="21" t="s">
        <v>4</v>
      </c>
      <c r="E1036" s="21" t="s">
        <v>402</v>
      </c>
      <c r="F1036" s="22" t="s">
        <v>541</v>
      </c>
      <c r="G1036" s="21" t="s">
        <v>358</v>
      </c>
      <c r="H1036" s="23"/>
      <c r="I1036" s="24"/>
      <c r="J1036" s="25" t="s">
        <v>31</v>
      </c>
      <c r="K1036" s="26">
        <v>4</v>
      </c>
      <c r="L1036" s="27" t="s">
        <v>810</v>
      </c>
      <c r="M1036" s="25">
        <v>0.97799999999999998</v>
      </c>
      <c r="N1036" s="43" t="s">
        <v>31</v>
      </c>
      <c r="O1036" s="25">
        <f t="shared" si="112"/>
        <v>0.97799999999999998</v>
      </c>
      <c r="P1036" s="25">
        <f t="shared" si="113"/>
        <v>0.97799999999999998</v>
      </c>
      <c r="Q1036" s="28">
        <v>27</v>
      </c>
      <c r="R1036" s="29">
        <v>4</v>
      </c>
      <c r="S1036" s="18">
        <f t="shared" si="114"/>
        <v>6.75</v>
      </c>
      <c r="T1036" s="28">
        <v>2.0619999999999998</v>
      </c>
      <c r="U1036" s="26" t="s">
        <v>31</v>
      </c>
      <c r="V1036" s="26" t="s">
        <v>31</v>
      </c>
      <c r="W1036" s="17" t="str">
        <f t="shared" si="115"/>
        <v>n/a</v>
      </c>
      <c r="X1036" s="30" t="s">
        <v>31</v>
      </c>
      <c r="Y1036" s="17" t="str">
        <f t="shared" si="116"/>
        <v>n/a</v>
      </c>
      <c r="Z1036" s="17">
        <v>25</v>
      </c>
      <c r="AA1036" s="17">
        <f t="shared" si="117"/>
        <v>25</v>
      </c>
      <c r="AB1036" s="31" t="s">
        <v>407</v>
      </c>
    </row>
    <row r="1037" spans="2:28" x14ac:dyDescent="0.3">
      <c r="B1037" s="74" t="s">
        <v>843</v>
      </c>
      <c r="C1037" s="20" t="str">
        <f t="shared" si="118"/>
        <v>Freight Wagon (L) HTAE Construction Materials</v>
      </c>
      <c r="D1037" s="21" t="s">
        <v>4</v>
      </c>
      <c r="E1037" s="21" t="s">
        <v>399</v>
      </c>
      <c r="F1037" s="22" t="s">
        <v>541</v>
      </c>
      <c r="G1037" s="21" t="s">
        <v>331</v>
      </c>
      <c r="H1037" s="23"/>
      <c r="I1037" s="24"/>
      <c r="J1037" s="25" t="s">
        <v>31</v>
      </c>
      <c r="K1037" s="26">
        <v>4</v>
      </c>
      <c r="L1037" s="27" t="s">
        <v>810</v>
      </c>
      <c r="M1037" s="25">
        <v>0.97799999999999998</v>
      </c>
      <c r="N1037" s="43" t="s">
        <v>31</v>
      </c>
      <c r="O1037" s="25">
        <f t="shared" si="112"/>
        <v>0.97799999999999998</v>
      </c>
      <c r="P1037" s="25">
        <f t="shared" si="113"/>
        <v>0.97799999999999998</v>
      </c>
      <c r="Q1037" s="28">
        <v>98.422499999999999</v>
      </c>
      <c r="R1037" s="29">
        <v>4</v>
      </c>
      <c r="S1037" s="18">
        <f t="shared" si="114"/>
        <v>24.605625</v>
      </c>
      <c r="T1037" s="28">
        <v>2.0619999999999998</v>
      </c>
      <c r="U1037" s="26" t="s">
        <v>31</v>
      </c>
      <c r="V1037" s="26" t="s">
        <v>31</v>
      </c>
      <c r="W1037" s="17" t="str">
        <f t="shared" si="115"/>
        <v>n/a</v>
      </c>
      <c r="X1037" s="30" t="s">
        <v>31</v>
      </c>
      <c r="Y1037" s="17" t="str">
        <f t="shared" si="116"/>
        <v>n/a</v>
      </c>
      <c r="Z1037" s="17">
        <v>29</v>
      </c>
      <c r="AA1037" s="17">
        <f t="shared" si="117"/>
        <v>29</v>
      </c>
      <c r="AB1037" s="31" t="s">
        <v>406</v>
      </c>
    </row>
    <row r="1038" spans="2:28" x14ac:dyDescent="0.3">
      <c r="B1038" s="74" t="s">
        <v>843</v>
      </c>
      <c r="C1038" s="20" t="str">
        <f t="shared" si="118"/>
        <v>Freight Wagon (T) HTAE Construction Materials</v>
      </c>
      <c r="D1038" s="21" t="s">
        <v>4</v>
      </c>
      <c r="E1038" s="21" t="s">
        <v>402</v>
      </c>
      <c r="F1038" s="22" t="s">
        <v>541</v>
      </c>
      <c r="G1038" s="21" t="s">
        <v>331</v>
      </c>
      <c r="H1038" s="23"/>
      <c r="I1038" s="24"/>
      <c r="J1038" s="25" t="s">
        <v>31</v>
      </c>
      <c r="K1038" s="26">
        <v>4</v>
      </c>
      <c r="L1038" s="27" t="s">
        <v>810</v>
      </c>
      <c r="M1038" s="25">
        <v>0.97799999999999998</v>
      </c>
      <c r="N1038" s="43" t="s">
        <v>31</v>
      </c>
      <c r="O1038" s="25">
        <f t="shared" si="112"/>
        <v>0.97799999999999998</v>
      </c>
      <c r="P1038" s="25">
        <f t="shared" si="113"/>
        <v>0.97799999999999998</v>
      </c>
      <c r="Q1038" s="28">
        <v>27.001000000000001</v>
      </c>
      <c r="R1038" s="29">
        <v>4</v>
      </c>
      <c r="S1038" s="18">
        <f t="shared" si="114"/>
        <v>6.7502500000000003</v>
      </c>
      <c r="T1038" s="28">
        <v>2.0619999999999998</v>
      </c>
      <c r="U1038" s="26" t="s">
        <v>31</v>
      </c>
      <c r="V1038" s="26" t="s">
        <v>31</v>
      </c>
      <c r="W1038" s="17" t="str">
        <f t="shared" si="115"/>
        <v>n/a</v>
      </c>
      <c r="X1038" s="30" t="s">
        <v>31</v>
      </c>
      <c r="Y1038" s="17" t="str">
        <f t="shared" si="116"/>
        <v>n/a</v>
      </c>
      <c r="Z1038" s="17">
        <v>29</v>
      </c>
      <c r="AA1038" s="17">
        <f t="shared" si="117"/>
        <v>29</v>
      </c>
      <c r="AB1038" s="31" t="s">
        <v>407</v>
      </c>
    </row>
    <row r="1039" spans="2:28" x14ac:dyDescent="0.3">
      <c r="B1039" s="74" t="s">
        <v>843</v>
      </c>
      <c r="C1039" s="20" t="str">
        <f t="shared" si="118"/>
        <v>Freight Wagon (L) HTAF Coal ESI</v>
      </c>
      <c r="D1039" s="21" t="s">
        <v>4</v>
      </c>
      <c r="E1039" s="21" t="s">
        <v>399</v>
      </c>
      <c r="F1039" s="22" t="s">
        <v>542</v>
      </c>
      <c r="G1039" s="21" t="s">
        <v>336</v>
      </c>
      <c r="H1039" s="23"/>
      <c r="I1039" s="24"/>
      <c r="J1039" s="25" t="s">
        <v>31</v>
      </c>
      <c r="K1039" s="26">
        <v>4</v>
      </c>
      <c r="L1039" s="27" t="s">
        <v>810</v>
      </c>
      <c r="M1039" s="25">
        <v>0.97799999999999998</v>
      </c>
      <c r="N1039" s="43" t="s">
        <v>31</v>
      </c>
      <c r="O1039" s="25">
        <f t="shared" si="112"/>
        <v>0.97799999999999998</v>
      </c>
      <c r="P1039" s="25">
        <f t="shared" si="113"/>
        <v>0.97799999999999998</v>
      </c>
      <c r="Q1039" s="28">
        <v>97.682299999999998</v>
      </c>
      <c r="R1039" s="29">
        <v>4</v>
      </c>
      <c r="S1039" s="18">
        <f t="shared" si="114"/>
        <v>24.420574999999999</v>
      </c>
      <c r="T1039" s="28">
        <v>2.0619999999999998</v>
      </c>
      <c r="U1039" s="26" t="s">
        <v>31</v>
      </c>
      <c r="V1039" s="26" t="s">
        <v>31</v>
      </c>
      <c r="W1039" s="17" t="str">
        <f t="shared" si="115"/>
        <v>n/a</v>
      </c>
      <c r="X1039" s="30" t="s">
        <v>31</v>
      </c>
      <c r="Y1039" s="17" t="str">
        <f t="shared" si="116"/>
        <v>n/a</v>
      </c>
      <c r="Z1039" s="17">
        <v>24</v>
      </c>
      <c r="AA1039" s="17">
        <f t="shared" si="117"/>
        <v>24</v>
      </c>
      <c r="AB1039" s="31" t="s">
        <v>406</v>
      </c>
    </row>
    <row r="1040" spans="2:28" x14ac:dyDescent="0.3">
      <c r="B1040" s="74" t="s">
        <v>843</v>
      </c>
      <c r="C1040" s="20" t="str">
        <f t="shared" si="118"/>
        <v>Freight Wagon (T) HTAF Coal ESI</v>
      </c>
      <c r="D1040" s="21" t="s">
        <v>4</v>
      </c>
      <c r="E1040" s="21" t="s">
        <v>402</v>
      </c>
      <c r="F1040" s="22" t="s">
        <v>542</v>
      </c>
      <c r="G1040" s="21" t="s">
        <v>336</v>
      </c>
      <c r="H1040" s="23"/>
      <c r="I1040" s="24"/>
      <c r="J1040" s="25" t="s">
        <v>31</v>
      </c>
      <c r="K1040" s="26">
        <v>4</v>
      </c>
      <c r="L1040" s="27" t="s">
        <v>810</v>
      </c>
      <c r="M1040" s="25">
        <v>0.97799999999999998</v>
      </c>
      <c r="N1040" s="43" t="s">
        <v>31</v>
      </c>
      <c r="O1040" s="25">
        <f t="shared" si="112"/>
        <v>0.97799999999999998</v>
      </c>
      <c r="P1040" s="25">
        <f t="shared" si="113"/>
        <v>0.97799999999999998</v>
      </c>
      <c r="Q1040" s="28">
        <v>27</v>
      </c>
      <c r="R1040" s="29">
        <v>4</v>
      </c>
      <c r="S1040" s="18">
        <f t="shared" si="114"/>
        <v>6.75</v>
      </c>
      <c r="T1040" s="28">
        <v>2.0619999999999998</v>
      </c>
      <c r="U1040" s="26" t="s">
        <v>31</v>
      </c>
      <c r="V1040" s="26" t="s">
        <v>31</v>
      </c>
      <c r="W1040" s="17" t="str">
        <f t="shared" si="115"/>
        <v>n/a</v>
      </c>
      <c r="X1040" s="30" t="s">
        <v>31</v>
      </c>
      <c r="Y1040" s="17" t="str">
        <f t="shared" si="116"/>
        <v>n/a</v>
      </c>
      <c r="Z1040" s="17">
        <v>24</v>
      </c>
      <c r="AA1040" s="17">
        <f t="shared" si="117"/>
        <v>24</v>
      </c>
      <c r="AB1040" s="31" t="s">
        <v>407</v>
      </c>
    </row>
    <row r="1041" spans="2:28" x14ac:dyDescent="0.3">
      <c r="B1041" s="74" t="s">
        <v>843</v>
      </c>
      <c r="C1041" s="20" t="str">
        <f t="shared" si="118"/>
        <v>Freight Wagon (L) HTAF Coal Other</v>
      </c>
      <c r="D1041" s="21" t="s">
        <v>4</v>
      </c>
      <c r="E1041" s="21" t="s">
        <v>399</v>
      </c>
      <c r="F1041" s="22" t="s">
        <v>542</v>
      </c>
      <c r="G1041" s="21" t="s">
        <v>358</v>
      </c>
      <c r="H1041" s="23"/>
      <c r="I1041" s="24"/>
      <c r="J1041" s="25" t="s">
        <v>31</v>
      </c>
      <c r="K1041" s="26">
        <v>4</v>
      </c>
      <c r="L1041" s="27" t="s">
        <v>810</v>
      </c>
      <c r="M1041" s="25">
        <v>0.97799999999999998</v>
      </c>
      <c r="N1041" s="43" t="s">
        <v>31</v>
      </c>
      <c r="O1041" s="25">
        <f t="shared" si="112"/>
        <v>0.97799999999999998</v>
      </c>
      <c r="P1041" s="25">
        <f t="shared" si="113"/>
        <v>0.97799999999999998</v>
      </c>
      <c r="Q1041" s="28">
        <v>97.682299999999998</v>
      </c>
      <c r="R1041" s="29">
        <v>4</v>
      </c>
      <c r="S1041" s="18">
        <f t="shared" si="114"/>
        <v>24.420574999999999</v>
      </c>
      <c r="T1041" s="28">
        <v>2.0619999999999998</v>
      </c>
      <c r="U1041" s="26" t="s">
        <v>31</v>
      </c>
      <c r="V1041" s="26" t="s">
        <v>31</v>
      </c>
      <c r="W1041" s="17" t="str">
        <f t="shared" si="115"/>
        <v>n/a</v>
      </c>
      <c r="X1041" s="30" t="s">
        <v>31</v>
      </c>
      <c r="Y1041" s="17" t="str">
        <f t="shared" si="116"/>
        <v>n/a</v>
      </c>
      <c r="Z1041" s="17">
        <v>25</v>
      </c>
      <c r="AA1041" s="17">
        <f t="shared" si="117"/>
        <v>25</v>
      </c>
      <c r="AB1041" s="31" t="s">
        <v>406</v>
      </c>
    </row>
    <row r="1042" spans="2:28" x14ac:dyDescent="0.3">
      <c r="B1042" s="74" t="s">
        <v>843</v>
      </c>
      <c r="C1042" s="20" t="str">
        <f t="shared" si="118"/>
        <v>Freight Wagon (T) HTAF Coal Other</v>
      </c>
      <c r="D1042" s="21" t="s">
        <v>4</v>
      </c>
      <c r="E1042" s="21" t="s">
        <v>402</v>
      </c>
      <c r="F1042" s="22" t="s">
        <v>542</v>
      </c>
      <c r="G1042" s="21" t="s">
        <v>358</v>
      </c>
      <c r="H1042" s="23"/>
      <c r="I1042" s="24"/>
      <c r="J1042" s="25" t="s">
        <v>31</v>
      </c>
      <c r="K1042" s="26">
        <v>4</v>
      </c>
      <c r="L1042" s="27" t="s">
        <v>810</v>
      </c>
      <c r="M1042" s="25">
        <v>0.97799999999999998</v>
      </c>
      <c r="N1042" s="43" t="s">
        <v>31</v>
      </c>
      <c r="O1042" s="25">
        <f t="shared" si="112"/>
        <v>0.97799999999999998</v>
      </c>
      <c r="P1042" s="25">
        <f t="shared" si="113"/>
        <v>0.97799999999999998</v>
      </c>
      <c r="Q1042" s="28">
        <v>27</v>
      </c>
      <c r="R1042" s="29">
        <v>4</v>
      </c>
      <c r="S1042" s="18">
        <f t="shared" si="114"/>
        <v>6.75</v>
      </c>
      <c r="T1042" s="28">
        <v>2.0619999999999998</v>
      </c>
      <c r="U1042" s="26" t="s">
        <v>31</v>
      </c>
      <c r="V1042" s="26" t="s">
        <v>31</v>
      </c>
      <c r="W1042" s="17" t="str">
        <f t="shared" si="115"/>
        <v>n/a</v>
      </c>
      <c r="X1042" s="30" t="s">
        <v>31</v>
      </c>
      <c r="Y1042" s="17" t="str">
        <f t="shared" si="116"/>
        <v>n/a</v>
      </c>
      <c r="Z1042" s="17">
        <v>25</v>
      </c>
      <c r="AA1042" s="17">
        <f t="shared" si="117"/>
        <v>25</v>
      </c>
      <c r="AB1042" s="31" t="s">
        <v>407</v>
      </c>
    </row>
    <row r="1043" spans="2:28" x14ac:dyDescent="0.3">
      <c r="B1043" s="74" t="s">
        <v>843</v>
      </c>
      <c r="C1043" s="20" t="str">
        <f t="shared" si="118"/>
        <v>Freight Wagon (L) HTAF Construction Materials</v>
      </c>
      <c r="D1043" s="21" t="s">
        <v>4</v>
      </c>
      <c r="E1043" s="21" t="s">
        <v>399</v>
      </c>
      <c r="F1043" s="22" t="s">
        <v>542</v>
      </c>
      <c r="G1043" s="21" t="s">
        <v>331</v>
      </c>
      <c r="H1043" s="23"/>
      <c r="I1043" s="24"/>
      <c r="J1043" s="25" t="s">
        <v>31</v>
      </c>
      <c r="K1043" s="26">
        <v>4</v>
      </c>
      <c r="L1043" s="27" t="s">
        <v>810</v>
      </c>
      <c r="M1043" s="25">
        <v>0.97799999999999998</v>
      </c>
      <c r="N1043" s="43" t="s">
        <v>31</v>
      </c>
      <c r="O1043" s="25">
        <f t="shared" si="112"/>
        <v>0.97799999999999998</v>
      </c>
      <c r="P1043" s="25">
        <f t="shared" si="113"/>
        <v>0.97799999999999998</v>
      </c>
      <c r="Q1043" s="28">
        <v>97.682299999999998</v>
      </c>
      <c r="R1043" s="29">
        <v>4</v>
      </c>
      <c r="S1043" s="18">
        <f t="shared" si="114"/>
        <v>24.420574999999999</v>
      </c>
      <c r="T1043" s="28">
        <v>2.0619999999999998</v>
      </c>
      <c r="U1043" s="26" t="s">
        <v>31</v>
      </c>
      <c r="V1043" s="26" t="s">
        <v>31</v>
      </c>
      <c r="W1043" s="17" t="str">
        <f t="shared" si="115"/>
        <v>n/a</v>
      </c>
      <c r="X1043" s="30" t="s">
        <v>31</v>
      </c>
      <c r="Y1043" s="17" t="str">
        <f t="shared" si="116"/>
        <v>n/a</v>
      </c>
      <c r="Z1043" s="17">
        <v>29</v>
      </c>
      <c r="AA1043" s="17">
        <f t="shared" si="117"/>
        <v>29</v>
      </c>
      <c r="AB1043" s="31" t="s">
        <v>406</v>
      </c>
    </row>
    <row r="1044" spans="2:28" x14ac:dyDescent="0.3">
      <c r="B1044" s="74" t="s">
        <v>843</v>
      </c>
      <c r="C1044" s="20" t="str">
        <f t="shared" si="118"/>
        <v>Freight Wagon (T) HTAF Construction Materials</v>
      </c>
      <c r="D1044" s="21" t="s">
        <v>4</v>
      </c>
      <c r="E1044" s="21" t="s">
        <v>402</v>
      </c>
      <c r="F1044" s="22" t="s">
        <v>542</v>
      </c>
      <c r="G1044" s="21" t="s">
        <v>331</v>
      </c>
      <c r="H1044" s="23"/>
      <c r="I1044" s="24"/>
      <c r="J1044" s="25" t="s">
        <v>31</v>
      </c>
      <c r="K1044" s="26">
        <v>4</v>
      </c>
      <c r="L1044" s="27" t="s">
        <v>810</v>
      </c>
      <c r="M1044" s="25">
        <v>0.97799999999999998</v>
      </c>
      <c r="N1044" s="43" t="s">
        <v>31</v>
      </c>
      <c r="O1044" s="25">
        <f t="shared" si="112"/>
        <v>0.97799999999999998</v>
      </c>
      <c r="P1044" s="25">
        <f t="shared" si="113"/>
        <v>0.97799999999999998</v>
      </c>
      <c r="Q1044" s="28">
        <v>27</v>
      </c>
      <c r="R1044" s="29">
        <v>4</v>
      </c>
      <c r="S1044" s="18">
        <f t="shared" si="114"/>
        <v>6.75</v>
      </c>
      <c r="T1044" s="28">
        <v>2.0619999999999998</v>
      </c>
      <c r="U1044" s="26" t="s">
        <v>31</v>
      </c>
      <c r="V1044" s="26" t="s">
        <v>31</v>
      </c>
      <c r="W1044" s="17" t="str">
        <f t="shared" si="115"/>
        <v>n/a</v>
      </c>
      <c r="X1044" s="30" t="s">
        <v>31</v>
      </c>
      <c r="Y1044" s="17" t="str">
        <f t="shared" si="116"/>
        <v>n/a</v>
      </c>
      <c r="Z1044" s="17">
        <v>29</v>
      </c>
      <c r="AA1044" s="17">
        <f t="shared" si="117"/>
        <v>29</v>
      </c>
      <c r="AB1044" s="31" t="s">
        <v>407</v>
      </c>
    </row>
    <row r="1045" spans="2:28" x14ac:dyDescent="0.3">
      <c r="B1045" s="74" t="s">
        <v>843</v>
      </c>
      <c r="C1045" s="20" t="str">
        <f t="shared" si="118"/>
        <v>Freight Wagon (L) HXAA Coal ESI</v>
      </c>
      <c r="D1045" s="21" t="s">
        <v>4</v>
      </c>
      <c r="E1045" s="21" t="s">
        <v>399</v>
      </c>
      <c r="F1045" s="22" t="s">
        <v>543</v>
      </c>
      <c r="G1045" s="21" t="s">
        <v>336</v>
      </c>
      <c r="H1045" s="23"/>
      <c r="I1045" s="24"/>
      <c r="J1045" s="25" t="s">
        <v>31</v>
      </c>
      <c r="K1045" s="26">
        <v>6</v>
      </c>
      <c r="L1045" s="27" t="s">
        <v>814</v>
      </c>
      <c r="M1045" s="25">
        <v>0.89800000000000002</v>
      </c>
      <c r="N1045" s="43" t="s">
        <v>31</v>
      </c>
      <c r="O1045" s="25">
        <f t="shared" si="112"/>
        <v>0.89800000000000002</v>
      </c>
      <c r="P1045" s="25">
        <f t="shared" si="113"/>
        <v>0.89800000000000002</v>
      </c>
      <c r="Q1045" s="28">
        <v>96.439743816853635</v>
      </c>
      <c r="R1045" s="29">
        <v>4</v>
      </c>
      <c r="S1045" s="18">
        <f t="shared" si="114"/>
        <v>24.109935954213409</v>
      </c>
      <c r="T1045" s="28">
        <v>1.4450000000000001</v>
      </c>
      <c r="U1045" s="26" t="s">
        <v>31</v>
      </c>
      <c r="V1045" s="26" t="s">
        <v>31</v>
      </c>
      <c r="W1045" s="17" t="str">
        <f t="shared" si="115"/>
        <v>n/a</v>
      </c>
      <c r="X1045" s="30" t="s">
        <v>31</v>
      </c>
      <c r="Y1045" s="17" t="str">
        <f t="shared" si="116"/>
        <v>n/a</v>
      </c>
      <c r="Z1045" s="17">
        <v>24</v>
      </c>
      <c r="AA1045" s="17">
        <f t="shared" si="117"/>
        <v>24</v>
      </c>
      <c r="AB1045" s="31" t="s">
        <v>401</v>
      </c>
    </row>
    <row r="1046" spans="2:28" x14ac:dyDescent="0.3">
      <c r="B1046" s="74" t="s">
        <v>843</v>
      </c>
      <c r="C1046" s="20" t="str">
        <f t="shared" si="118"/>
        <v>Freight Wagon (T) HXAA Coal ESI</v>
      </c>
      <c r="D1046" s="21" t="s">
        <v>4</v>
      </c>
      <c r="E1046" s="21" t="s">
        <v>402</v>
      </c>
      <c r="F1046" s="22" t="s">
        <v>543</v>
      </c>
      <c r="G1046" s="21" t="s">
        <v>336</v>
      </c>
      <c r="H1046" s="23"/>
      <c r="I1046" s="24"/>
      <c r="J1046" s="25" t="s">
        <v>31</v>
      </c>
      <c r="K1046" s="26">
        <v>6</v>
      </c>
      <c r="L1046" s="27" t="s">
        <v>814</v>
      </c>
      <c r="M1046" s="25">
        <v>0.89800000000000002</v>
      </c>
      <c r="N1046" s="43" t="s">
        <v>31</v>
      </c>
      <c r="O1046" s="25">
        <f t="shared" si="112"/>
        <v>0.89800000000000002</v>
      </c>
      <c r="P1046" s="25">
        <f t="shared" si="113"/>
        <v>0.89800000000000002</v>
      </c>
      <c r="Q1046" s="28">
        <v>27</v>
      </c>
      <c r="R1046" s="29">
        <v>4</v>
      </c>
      <c r="S1046" s="18">
        <f t="shared" si="114"/>
        <v>6.75</v>
      </c>
      <c r="T1046" s="28">
        <v>1.4450000000000001</v>
      </c>
      <c r="U1046" s="26" t="s">
        <v>31</v>
      </c>
      <c r="V1046" s="26" t="s">
        <v>31</v>
      </c>
      <c r="W1046" s="17" t="str">
        <f t="shared" si="115"/>
        <v>n/a</v>
      </c>
      <c r="X1046" s="30" t="s">
        <v>31</v>
      </c>
      <c r="Y1046" s="17" t="str">
        <f t="shared" si="116"/>
        <v>n/a</v>
      </c>
      <c r="Z1046" s="17">
        <v>24</v>
      </c>
      <c r="AA1046" s="17">
        <f t="shared" si="117"/>
        <v>24</v>
      </c>
      <c r="AB1046" s="31" t="s">
        <v>403</v>
      </c>
    </row>
    <row r="1047" spans="2:28" x14ac:dyDescent="0.3">
      <c r="B1047" s="74" t="s">
        <v>843</v>
      </c>
      <c r="C1047" s="20" t="str">
        <f t="shared" si="118"/>
        <v>Freight Wagon (L) HXAA Coal Other</v>
      </c>
      <c r="D1047" s="21" t="s">
        <v>4</v>
      </c>
      <c r="E1047" s="21" t="s">
        <v>399</v>
      </c>
      <c r="F1047" s="22" t="s">
        <v>543</v>
      </c>
      <c r="G1047" s="21" t="s">
        <v>358</v>
      </c>
      <c r="H1047" s="23"/>
      <c r="I1047" s="24"/>
      <c r="J1047" s="25" t="s">
        <v>31</v>
      </c>
      <c r="K1047" s="26">
        <v>6</v>
      </c>
      <c r="L1047" s="27" t="s">
        <v>814</v>
      </c>
      <c r="M1047" s="25">
        <v>0.89800000000000002</v>
      </c>
      <c r="N1047" s="43" t="s">
        <v>31</v>
      </c>
      <c r="O1047" s="25">
        <f t="shared" si="112"/>
        <v>0.89800000000000002</v>
      </c>
      <c r="P1047" s="25">
        <f t="shared" si="113"/>
        <v>0.89800000000000002</v>
      </c>
      <c r="Q1047" s="28">
        <v>96.399878229750314</v>
      </c>
      <c r="R1047" s="29">
        <v>4</v>
      </c>
      <c r="S1047" s="18">
        <f t="shared" si="114"/>
        <v>24.099969557437579</v>
      </c>
      <c r="T1047" s="28">
        <v>1.4450000000000001</v>
      </c>
      <c r="U1047" s="26" t="s">
        <v>31</v>
      </c>
      <c r="V1047" s="26" t="s">
        <v>31</v>
      </c>
      <c r="W1047" s="17" t="str">
        <f t="shared" si="115"/>
        <v>n/a</v>
      </c>
      <c r="X1047" s="30" t="s">
        <v>31</v>
      </c>
      <c r="Y1047" s="17" t="str">
        <f t="shared" si="116"/>
        <v>n/a</v>
      </c>
      <c r="Z1047" s="17">
        <v>25</v>
      </c>
      <c r="AA1047" s="17">
        <f t="shared" si="117"/>
        <v>25</v>
      </c>
      <c r="AB1047" s="31" t="s">
        <v>401</v>
      </c>
    </row>
    <row r="1048" spans="2:28" x14ac:dyDescent="0.3">
      <c r="B1048" s="74" t="s">
        <v>843</v>
      </c>
      <c r="C1048" s="20" t="str">
        <f t="shared" si="118"/>
        <v>Freight Wagon (T) HXAA Coal Other</v>
      </c>
      <c r="D1048" s="21" t="s">
        <v>4</v>
      </c>
      <c r="E1048" s="21" t="s">
        <v>402</v>
      </c>
      <c r="F1048" s="22" t="s">
        <v>543</v>
      </c>
      <c r="G1048" s="21" t="s">
        <v>358</v>
      </c>
      <c r="H1048" s="23"/>
      <c r="I1048" s="24"/>
      <c r="J1048" s="25" t="s">
        <v>31</v>
      </c>
      <c r="K1048" s="26">
        <v>6</v>
      </c>
      <c r="L1048" s="27" t="s">
        <v>814</v>
      </c>
      <c r="M1048" s="25">
        <v>0.89800000000000002</v>
      </c>
      <c r="N1048" s="43" t="s">
        <v>31</v>
      </c>
      <c r="O1048" s="25">
        <f t="shared" si="112"/>
        <v>0.89800000000000002</v>
      </c>
      <c r="P1048" s="25">
        <f t="shared" si="113"/>
        <v>0.89800000000000002</v>
      </c>
      <c r="Q1048" s="28">
        <v>27</v>
      </c>
      <c r="R1048" s="29">
        <v>4</v>
      </c>
      <c r="S1048" s="18">
        <f t="shared" si="114"/>
        <v>6.75</v>
      </c>
      <c r="T1048" s="28">
        <v>1.4450000000000001</v>
      </c>
      <c r="U1048" s="26" t="s">
        <v>31</v>
      </c>
      <c r="V1048" s="26" t="s">
        <v>31</v>
      </c>
      <c r="W1048" s="17" t="str">
        <f t="shared" si="115"/>
        <v>n/a</v>
      </c>
      <c r="X1048" s="30" t="s">
        <v>31</v>
      </c>
      <c r="Y1048" s="17" t="str">
        <f t="shared" si="116"/>
        <v>n/a</v>
      </c>
      <c r="Z1048" s="17">
        <v>25</v>
      </c>
      <c r="AA1048" s="17">
        <f t="shared" si="117"/>
        <v>25</v>
      </c>
      <c r="AB1048" s="31" t="s">
        <v>403</v>
      </c>
    </row>
    <row r="1049" spans="2:28" x14ac:dyDescent="0.3">
      <c r="B1049" s="74" t="s">
        <v>843</v>
      </c>
      <c r="C1049" s="20" t="str">
        <f t="shared" si="118"/>
        <v>Freight Wagon (T) HXAA Construction Materials</v>
      </c>
      <c r="D1049" s="21" t="s">
        <v>4</v>
      </c>
      <c r="E1049" s="21" t="s">
        <v>402</v>
      </c>
      <c r="F1049" s="22" t="s">
        <v>543</v>
      </c>
      <c r="G1049" s="21" t="s">
        <v>331</v>
      </c>
      <c r="H1049" s="23"/>
      <c r="I1049" s="24"/>
      <c r="J1049" s="25" t="s">
        <v>31</v>
      </c>
      <c r="K1049" s="26">
        <v>6</v>
      </c>
      <c r="L1049" s="27" t="s">
        <v>814</v>
      </c>
      <c r="M1049" s="25">
        <v>0.89800000000000002</v>
      </c>
      <c r="N1049" s="43" t="s">
        <v>31</v>
      </c>
      <c r="O1049" s="25">
        <f t="shared" si="112"/>
        <v>0.89800000000000002</v>
      </c>
      <c r="P1049" s="25">
        <f t="shared" si="113"/>
        <v>0.89800000000000002</v>
      </c>
      <c r="Q1049" s="28">
        <v>27</v>
      </c>
      <c r="R1049" s="29">
        <v>4</v>
      </c>
      <c r="S1049" s="18">
        <f t="shared" si="114"/>
        <v>6.75</v>
      </c>
      <c r="T1049" s="28">
        <v>1.4450000000000001</v>
      </c>
      <c r="U1049" s="26" t="s">
        <v>31</v>
      </c>
      <c r="V1049" s="26" t="s">
        <v>31</v>
      </c>
      <c r="W1049" s="17" t="str">
        <f t="shared" si="115"/>
        <v>n/a</v>
      </c>
      <c r="X1049" s="30" t="s">
        <v>31</v>
      </c>
      <c r="Y1049" s="17" t="str">
        <f t="shared" si="116"/>
        <v>n/a</v>
      </c>
      <c r="Z1049" s="17">
        <v>29</v>
      </c>
      <c r="AA1049" s="17">
        <f t="shared" si="117"/>
        <v>29</v>
      </c>
      <c r="AB1049" s="31" t="s">
        <v>403</v>
      </c>
    </row>
    <row r="1050" spans="2:28" x14ac:dyDescent="0.3">
      <c r="B1050" s="74" t="s">
        <v>843</v>
      </c>
      <c r="C1050" s="20" t="str">
        <f t="shared" si="118"/>
        <v>Freight Wagon (T) HXAA Other</v>
      </c>
      <c r="D1050" s="21" t="s">
        <v>4</v>
      </c>
      <c r="E1050" s="21" t="s">
        <v>402</v>
      </c>
      <c r="F1050" s="22" t="s">
        <v>543</v>
      </c>
      <c r="G1050" s="21" t="s">
        <v>333</v>
      </c>
      <c r="H1050" s="23"/>
      <c r="I1050" s="24"/>
      <c r="J1050" s="25" t="s">
        <v>31</v>
      </c>
      <c r="K1050" s="26">
        <v>6</v>
      </c>
      <c r="L1050" s="27" t="s">
        <v>814</v>
      </c>
      <c r="M1050" s="25">
        <v>0.89800000000000002</v>
      </c>
      <c r="N1050" s="43" t="s">
        <v>31</v>
      </c>
      <c r="O1050" s="25">
        <f t="shared" si="112"/>
        <v>0.89800000000000002</v>
      </c>
      <c r="P1050" s="25">
        <f t="shared" si="113"/>
        <v>0.89800000000000002</v>
      </c>
      <c r="Q1050" s="28">
        <v>27</v>
      </c>
      <c r="R1050" s="29">
        <v>4</v>
      </c>
      <c r="S1050" s="18">
        <f t="shared" si="114"/>
        <v>6.75</v>
      </c>
      <c r="T1050" s="28">
        <v>1.4450000000000001</v>
      </c>
      <c r="U1050" s="26" t="s">
        <v>31</v>
      </c>
      <c r="V1050" s="26" t="s">
        <v>31</v>
      </c>
      <c r="W1050" s="17" t="str">
        <f t="shared" si="115"/>
        <v>n/a</v>
      </c>
      <c r="X1050" s="30" t="s">
        <v>31</v>
      </c>
      <c r="Y1050" s="17" t="str">
        <f t="shared" si="116"/>
        <v>n/a</v>
      </c>
      <c r="Z1050" s="17">
        <v>25</v>
      </c>
      <c r="AA1050" s="17">
        <f t="shared" si="117"/>
        <v>25</v>
      </c>
      <c r="AB1050" s="31" t="s">
        <v>403</v>
      </c>
    </row>
    <row r="1051" spans="2:28" x14ac:dyDescent="0.3">
      <c r="B1051" s="74" t="s">
        <v>843</v>
      </c>
      <c r="C1051" s="20" t="str">
        <f t="shared" si="118"/>
        <v>Freight Wagon (L) HXAB Coal ESI</v>
      </c>
      <c r="D1051" s="21" t="s">
        <v>4</v>
      </c>
      <c r="E1051" s="21" t="s">
        <v>399</v>
      </c>
      <c r="F1051" s="22" t="s">
        <v>544</v>
      </c>
      <c r="G1051" s="21" t="s">
        <v>336</v>
      </c>
      <c r="H1051" s="23"/>
      <c r="I1051" s="24"/>
      <c r="J1051" s="25" t="s">
        <v>31</v>
      </c>
      <c r="K1051" s="26">
        <v>6</v>
      </c>
      <c r="L1051" s="27" t="s">
        <v>814</v>
      </c>
      <c r="M1051" s="25">
        <v>0.89800000000000002</v>
      </c>
      <c r="N1051" s="43" t="s">
        <v>31</v>
      </c>
      <c r="O1051" s="25">
        <f t="shared" si="112"/>
        <v>0.89800000000000002</v>
      </c>
      <c r="P1051" s="25">
        <f t="shared" si="113"/>
        <v>0.89800000000000002</v>
      </c>
      <c r="Q1051" s="28">
        <v>96.519222704416251</v>
      </c>
      <c r="R1051" s="29">
        <v>4</v>
      </c>
      <c r="S1051" s="18">
        <f t="shared" si="114"/>
        <v>24.129805676104063</v>
      </c>
      <c r="T1051" s="28">
        <v>1.4450000000000001</v>
      </c>
      <c r="U1051" s="26" t="s">
        <v>31</v>
      </c>
      <c r="V1051" s="26" t="s">
        <v>31</v>
      </c>
      <c r="W1051" s="17" t="str">
        <f t="shared" si="115"/>
        <v>n/a</v>
      </c>
      <c r="X1051" s="30" t="s">
        <v>31</v>
      </c>
      <c r="Y1051" s="17" t="str">
        <f t="shared" si="116"/>
        <v>n/a</v>
      </c>
      <c r="Z1051" s="17">
        <v>24</v>
      </c>
      <c r="AA1051" s="17">
        <f t="shared" si="117"/>
        <v>24</v>
      </c>
      <c r="AB1051" s="31" t="s">
        <v>401</v>
      </c>
    </row>
    <row r="1052" spans="2:28" x14ac:dyDescent="0.3">
      <c r="B1052" s="74" t="s">
        <v>843</v>
      </c>
      <c r="C1052" s="20" t="str">
        <f t="shared" si="118"/>
        <v>Freight Wagon (T) HXAB Coal ESI</v>
      </c>
      <c r="D1052" s="21" t="s">
        <v>4</v>
      </c>
      <c r="E1052" s="21" t="s">
        <v>402</v>
      </c>
      <c r="F1052" s="22" t="s">
        <v>544</v>
      </c>
      <c r="G1052" s="21" t="s">
        <v>336</v>
      </c>
      <c r="H1052" s="23"/>
      <c r="I1052" s="24"/>
      <c r="J1052" s="25" t="s">
        <v>31</v>
      </c>
      <c r="K1052" s="26">
        <v>6</v>
      </c>
      <c r="L1052" s="27" t="s">
        <v>814</v>
      </c>
      <c r="M1052" s="25">
        <v>0.89800000000000002</v>
      </c>
      <c r="N1052" s="43" t="s">
        <v>31</v>
      </c>
      <c r="O1052" s="25">
        <f t="shared" si="112"/>
        <v>0.89800000000000002</v>
      </c>
      <c r="P1052" s="25">
        <f t="shared" si="113"/>
        <v>0.89800000000000002</v>
      </c>
      <c r="Q1052" s="28">
        <v>27</v>
      </c>
      <c r="R1052" s="29">
        <v>4</v>
      </c>
      <c r="S1052" s="18">
        <f t="shared" si="114"/>
        <v>6.75</v>
      </c>
      <c r="T1052" s="28">
        <v>1.4450000000000001</v>
      </c>
      <c r="U1052" s="26" t="s">
        <v>31</v>
      </c>
      <c r="V1052" s="26" t="s">
        <v>31</v>
      </c>
      <c r="W1052" s="17" t="str">
        <f t="shared" si="115"/>
        <v>n/a</v>
      </c>
      <c r="X1052" s="30" t="s">
        <v>31</v>
      </c>
      <c r="Y1052" s="17" t="str">
        <f t="shared" si="116"/>
        <v>n/a</v>
      </c>
      <c r="Z1052" s="17">
        <v>24</v>
      </c>
      <c r="AA1052" s="17">
        <f t="shared" si="117"/>
        <v>24</v>
      </c>
      <c r="AB1052" s="31" t="s">
        <v>403</v>
      </c>
    </row>
    <row r="1053" spans="2:28" x14ac:dyDescent="0.3">
      <c r="B1053" s="74" t="s">
        <v>843</v>
      </c>
      <c r="C1053" s="20" t="str">
        <f t="shared" si="118"/>
        <v>Freight Wagon (L) HXAB Coal Other</v>
      </c>
      <c r="D1053" s="21" t="s">
        <v>4</v>
      </c>
      <c r="E1053" s="21" t="s">
        <v>399</v>
      </c>
      <c r="F1053" s="22" t="s">
        <v>544</v>
      </c>
      <c r="G1053" s="21" t="s">
        <v>358</v>
      </c>
      <c r="H1053" s="23"/>
      <c r="I1053" s="24"/>
      <c r="J1053" s="25" t="s">
        <v>31</v>
      </c>
      <c r="K1053" s="26">
        <v>6</v>
      </c>
      <c r="L1053" s="27" t="s">
        <v>814</v>
      </c>
      <c r="M1053" s="25">
        <v>0.89800000000000002</v>
      </c>
      <c r="N1053" s="43" t="s">
        <v>31</v>
      </c>
      <c r="O1053" s="25">
        <f t="shared" si="112"/>
        <v>0.89800000000000002</v>
      </c>
      <c r="P1053" s="25">
        <f t="shared" si="113"/>
        <v>0.89800000000000002</v>
      </c>
      <c r="Q1053" s="28">
        <v>96.401784678728831</v>
      </c>
      <c r="R1053" s="29">
        <v>4</v>
      </c>
      <c r="S1053" s="18">
        <f t="shared" si="114"/>
        <v>24.100446169682208</v>
      </c>
      <c r="T1053" s="28">
        <v>1.4450000000000001</v>
      </c>
      <c r="U1053" s="26" t="s">
        <v>31</v>
      </c>
      <c r="V1053" s="26" t="s">
        <v>31</v>
      </c>
      <c r="W1053" s="17" t="str">
        <f t="shared" si="115"/>
        <v>n/a</v>
      </c>
      <c r="X1053" s="30" t="s">
        <v>31</v>
      </c>
      <c r="Y1053" s="17" t="str">
        <f t="shared" si="116"/>
        <v>n/a</v>
      </c>
      <c r="Z1053" s="17">
        <v>25</v>
      </c>
      <c r="AA1053" s="17">
        <f t="shared" si="117"/>
        <v>25</v>
      </c>
      <c r="AB1053" s="31" t="s">
        <v>401</v>
      </c>
    </row>
    <row r="1054" spans="2:28" x14ac:dyDescent="0.3">
      <c r="B1054" s="74" t="s">
        <v>843</v>
      </c>
      <c r="C1054" s="20" t="str">
        <f t="shared" si="118"/>
        <v>Freight Wagon (T) HXAB Coal Other</v>
      </c>
      <c r="D1054" s="21" t="s">
        <v>4</v>
      </c>
      <c r="E1054" s="21" t="s">
        <v>402</v>
      </c>
      <c r="F1054" s="22" t="s">
        <v>544</v>
      </c>
      <c r="G1054" s="21" t="s">
        <v>358</v>
      </c>
      <c r="H1054" s="23"/>
      <c r="I1054" s="24"/>
      <c r="J1054" s="25" t="s">
        <v>31</v>
      </c>
      <c r="K1054" s="26">
        <v>6</v>
      </c>
      <c r="L1054" s="27" t="s">
        <v>814</v>
      </c>
      <c r="M1054" s="25">
        <v>0.89800000000000002</v>
      </c>
      <c r="N1054" s="43" t="s">
        <v>31</v>
      </c>
      <c r="O1054" s="25">
        <f t="shared" si="112"/>
        <v>0.89800000000000002</v>
      </c>
      <c r="P1054" s="25">
        <f t="shared" si="113"/>
        <v>0.89800000000000002</v>
      </c>
      <c r="Q1054" s="28">
        <v>27</v>
      </c>
      <c r="R1054" s="29">
        <v>4</v>
      </c>
      <c r="S1054" s="18">
        <f t="shared" si="114"/>
        <v>6.75</v>
      </c>
      <c r="T1054" s="28">
        <v>1.4450000000000001</v>
      </c>
      <c r="U1054" s="26" t="s">
        <v>31</v>
      </c>
      <c r="V1054" s="26" t="s">
        <v>31</v>
      </c>
      <c r="W1054" s="17" t="str">
        <f t="shared" si="115"/>
        <v>n/a</v>
      </c>
      <c r="X1054" s="30" t="s">
        <v>31</v>
      </c>
      <c r="Y1054" s="17" t="str">
        <f t="shared" si="116"/>
        <v>n/a</v>
      </c>
      <c r="Z1054" s="17">
        <v>25</v>
      </c>
      <c r="AA1054" s="17">
        <f t="shared" si="117"/>
        <v>25</v>
      </c>
      <c r="AB1054" s="31" t="s">
        <v>403</v>
      </c>
    </row>
    <row r="1055" spans="2:28" x14ac:dyDescent="0.3">
      <c r="B1055" s="74" t="s">
        <v>843</v>
      </c>
      <c r="C1055" s="20" t="str">
        <f t="shared" si="118"/>
        <v>Freight Wagon (T) HXAB Construction Materials</v>
      </c>
      <c r="D1055" s="21" t="s">
        <v>4</v>
      </c>
      <c r="E1055" s="21" t="s">
        <v>402</v>
      </c>
      <c r="F1055" s="22" t="s">
        <v>544</v>
      </c>
      <c r="G1055" s="21" t="s">
        <v>331</v>
      </c>
      <c r="H1055" s="23"/>
      <c r="I1055" s="24"/>
      <c r="J1055" s="25" t="s">
        <v>31</v>
      </c>
      <c r="K1055" s="26">
        <v>6</v>
      </c>
      <c r="L1055" s="27" t="s">
        <v>814</v>
      </c>
      <c r="M1055" s="25">
        <v>0.89800000000000002</v>
      </c>
      <c r="N1055" s="43" t="s">
        <v>31</v>
      </c>
      <c r="O1055" s="25">
        <f t="shared" si="112"/>
        <v>0.89800000000000002</v>
      </c>
      <c r="P1055" s="25">
        <f t="shared" si="113"/>
        <v>0.89800000000000002</v>
      </c>
      <c r="Q1055" s="28">
        <v>27</v>
      </c>
      <c r="R1055" s="29">
        <v>4</v>
      </c>
      <c r="S1055" s="18">
        <f t="shared" si="114"/>
        <v>6.75</v>
      </c>
      <c r="T1055" s="28">
        <v>1.4450000000000001</v>
      </c>
      <c r="U1055" s="26" t="s">
        <v>31</v>
      </c>
      <c r="V1055" s="26" t="s">
        <v>31</v>
      </c>
      <c r="W1055" s="17" t="str">
        <f t="shared" si="115"/>
        <v>n/a</v>
      </c>
      <c r="X1055" s="30" t="s">
        <v>31</v>
      </c>
      <c r="Y1055" s="17" t="str">
        <f t="shared" si="116"/>
        <v>n/a</v>
      </c>
      <c r="Z1055" s="17">
        <v>29</v>
      </c>
      <c r="AA1055" s="17">
        <f t="shared" si="117"/>
        <v>29</v>
      </c>
      <c r="AB1055" s="31" t="s">
        <v>403</v>
      </c>
    </row>
    <row r="1056" spans="2:28" x14ac:dyDescent="0.3">
      <c r="B1056" s="74" t="s">
        <v>843</v>
      </c>
      <c r="C1056" s="20" t="str">
        <f t="shared" si="118"/>
        <v>Freight Wagon (T) HXAB Other</v>
      </c>
      <c r="D1056" s="21" t="s">
        <v>4</v>
      </c>
      <c r="E1056" s="21" t="s">
        <v>402</v>
      </c>
      <c r="F1056" s="22" t="s">
        <v>544</v>
      </c>
      <c r="G1056" s="21" t="s">
        <v>333</v>
      </c>
      <c r="H1056" s="23"/>
      <c r="I1056" s="24"/>
      <c r="J1056" s="25" t="s">
        <v>31</v>
      </c>
      <c r="K1056" s="26">
        <v>6</v>
      </c>
      <c r="L1056" s="27" t="s">
        <v>814</v>
      </c>
      <c r="M1056" s="25">
        <v>0.89800000000000002</v>
      </c>
      <c r="N1056" s="43" t="s">
        <v>31</v>
      </c>
      <c r="O1056" s="25">
        <f t="shared" si="112"/>
        <v>0.89800000000000002</v>
      </c>
      <c r="P1056" s="25">
        <f t="shared" si="113"/>
        <v>0.89800000000000002</v>
      </c>
      <c r="Q1056" s="28">
        <v>27</v>
      </c>
      <c r="R1056" s="29">
        <v>4</v>
      </c>
      <c r="S1056" s="18">
        <f t="shared" si="114"/>
        <v>6.75</v>
      </c>
      <c r="T1056" s="28">
        <v>1.4450000000000001</v>
      </c>
      <c r="U1056" s="26" t="s">
        <v>31</v>
      </c>
      <c r="V1056" s="26" t="s">
        <v>31</v>
      </c>
      <c r="W1056" s="17" t="str">
        <f t="shared" si="115"/>
        <v>n/a</v>
      </c>
      <c r="X1056" s="30" t="s">
        <v>31</v>
      </c>
      <c r="Y1056" s="17" t="str">
        <f t="shared" si="116"/>
        <v>n/a</v>
      </c>
      <c r="Z1056" s="17">
        <v>25</v>
      </c>
      <c r="AA1056" s="17">
        <f t="shared" si="117"/>
        <v>25</v>
      </c>
      <c r="AB1056" s="31" t="s">
        <v>403</v>
      </c>
    </row>
    <row r="1057" spans="2:28" x14ac:dyDescent="0.3">
      <c r="B1057" s="74" t="s">
        <v>843</v>
      </c>
      <c r="C1057" s="20" t="str">
        <f t="shared" si="118"/>
        <v>Freight Wagon (L) HYAA Biomass</v>
      </c>
      <c r="D1057" s="21" t="s">
        <v>4</v>
      </c>
      <c r="E1057" s="21" t="s">
        <v>399</v>
      </c>
      <c r="F1057" s="22" t="s">
        <v>545</v>
      </c>
      <c r="G1057" s="21" t="s">
        <v>351</v>
      </c>
      <c r="H1057" s="23"/>
      <c r="I1057" s="24"/>
      <c r="J1057" s="25" t="s">
        <v>31</v>
      </c>
      <c r="K1057" s="26" t="s">
        <v>31</v>
      </c>
      <c r="L1057" s="27" t="s">
        <v>31</v>
      </c>
      <c r="M1057" s="25" t="s">
        <v>31</v>
      </c>
      <c r="N1057" s="43">
        <v>0.86099999999999999</v>
      </c>
      <c r="O1057" s="25">
        <f t="shared" si="112"/>
        <v>0.86099999999999999</v>
      </c>
      <c r="P1057" s="25">
        <f t="shared" si="113"/>
        <v>0.86099999999999999</v>
      </c>
      <c r="Q1057" s="28">
        <v>96.032142588244966</v>
      </c>
      <c r="R1057" s="29">
        <v>4</v>
      </c>
      <c r="S1057" s="18">
        <f t="shared" si="114"/>
        <v>24.008035647061241</v>
      </c>
      <c r="T1057" s="28">
        <v>1.33</v>
      </c>
      <c r="U1057" s="26" t="s">
        <v>31</v>
      </c>
      <c r="V1057" s="26" t="s">
        <v>31</v>
      </c>
      <c r="W1057" s="17" t="str">
        <f t="shared" si="115"/>
        <v>n/a</v>
      </c>
      <c r="X1057" s="30" t="s">
        <v>31</v>
      </c>
      <c r="Y1057" s="17" t="str">
        <f t="shared" si="116"/>
        <v>n/a</v>
      </c>
      <c r="Z1057" s="17">
        <v>34</v>
      </c>
      <c r="AA1057" s="17">
        <f t="shared" si="117"/>
        <v>34</v>
      </c>
      <c r="AB1057" s="31" t="s">
        <v>525</v>
      </c>
    </row>
    <row r="1058" spans="2:28" x14ac:dyDescent="0.3">
      <c r="B1058" s="74" t="s">
        <v>843</v>
      </c>
      <c r="C1058" s="20" t="str">
        <f t="shared" si="118"/>
        <v>Freight Wagon (T) HYAA Biomass</v>
      </c>
      <c r="D1058" s="21" t="s">
        <v>4</v>
      </c>
      <c r="E1058" s="21" t="s">
        <v>402</v>
      </c>
      <c r="F1058" s="22" t="s">
        <v>545</v>
      </c>
      <c r="G1058" s="21" t="s">
        <v>351</v>
      </c>
      <c r="H1058" s="23"/>
      <c r="I1058" s="24"/>
      <c r="J1058" s="25" t="s">
        <v>31</v>
      </c>
      <c r="K1058" s="26" t="s">
        <v>31</v>
      </c>
      <c r="L1058" s="27" t="s">
        <v>31</v>
      </c>
      <c r="M1058" s="25" t="s">
        <v>31</v>
      </c>
      <c r="N1058" s="43">
        <v>0.93</v>
      </c>
      <c r="O1058" s="25">
        <f t="shared" si="112"/>
        <v>0.93</v>
      </c>
      <c r="P1058" s="25">
        <f t="shared" si="113"/>
        <v>0.93</v>
      </c>
      <c r="Q1058" s="28">
        <v>27</v>
      </c>
      <c r="R1058" s="29">
        <v>4</v>
      </c>
      <c r="S1058" s="18">
        <f t="shared" si="114"/>
        <v>6.75</v>
      </c>
      <c r="T1058" s="28">
        <v>1.33</v>
      </c>
      <c r="U1058" s="26" t="s">
        <v>31</v>
      </c>
      <c r="V1058" s="26" t="s">
        <v>31</v>
      </c>
      <c r="W1058" s="17" t="str">
        <f t="shared" si="115"/>
        <v>n/a</v>
      </c>
      <c r="X1058" s="30" t="s">
        <v>31</v>
      </c>
      <c r="Y1058" s="17" t="str">
        <f t="shared" si="116"/>
        <v>n/a</v>
      </c>
      <c r="Z1058" s="17">
        <v>34</v>
      </c>
      <c r="AA1058" s="17">
        <f t="shared" si="117"/>
        <v>34</v>
      </c>
      <c r="AB1058" s="31" t="s">
        <v>526</v>
      </c>
    </row>
    <row r="1059" spans="2:28" x14ac:dyDescent="0.3">
      <c r="B1059" s="74" t="s">
        <v>843</v>
      </c>
      <c r="C1059" s="20" t="str">
        <f t="shared" si="118"/>
        <v>Freight Wagon (L) HYAA Coal ESI</v>
      </c>
      <c r="D1059" s="21" t="s">
        <v>4</v>
      </c>
      <c r="E1059" s="21" t="s">
        <v>399</v>
      </c>
      <c r="F1059" s="22" t="s">
        <v>545</v>
      </c>
      <c r="G1059" s="21" t="s">
        <v>336</v>
      </c>
      <c r="H1059" s="23"/>
      <c r="I1059" s="24"/>
      <c r="J1059" s="25" t="s">
        <v>31</v>
      </c>
      <c r="K1059" s="26" t="s">
        <v>31</v>
      </c>
      <c r="L1059" s="27" t="s">
        <v>31</v>
      </c>
      <c r="M1059" s="25" t="s">
        <v>31</v>
      </c>
      <c r="N1059" s="43">
        <v>0.86799999999999999</v>
      </c>
      <c r="O1059" s="25">
        <f t="shared" ref="O1059:O1122" si="119">IF(N1059="n/a",M1059,N1059)</f>
        <v>0.86799999999999999</v>
      </c>
      <c r="P1059" s="25">
        <f t="shared" ref="P1059:P1122" si="120">IF($D1059="Passenger",J1059,O1059)</f>
        <v>0.86799999999999999</v>
      </c>
      <c r="Q1059" s="28">
        <v>101.02293405075126</v>
      </c>
      <c r="R1059" s="29">
        <v>4</v>
      </c>
      <c r="S1059" s="18">
        <f t="shared" ref="S1059:S1122" si="121">Q1059/R1059</f>
        <v>25.255733512687815</v>
      </c>
      <c r="T1059" s="28">
        <v>1.33</v>
      </c>
      <c r="U1059" s="26" t="s">
        <v>31</v>
      </c>
      <c r="V1059" s="26" t="s">
        <v>31</v>
      </c>
      <c r="W1059" s="17" t="str">
        <f t="shared" ref="W1059:W1122" si="122">IF($D1059="Passenger",0.021*(MIN(U1059,V1059)^1.71),"n/a")</f>
        <v>n/a</v>
      </c>
      <c r="X1059" s="30" t="s">
        <v>31</v>
      </c>
      <c r="Y1059" s="17" t="str">
        <f t="shared" ref="Y1059:Y1122" si="123">IF($D1059="Passenger",IF(X1059=0,W1059,X1059),"n/a")</f>
        <v>n/a</v>
      </c>
      <c r="Z1059" s="17">
        <v>24</v>
      </c>
      <c r="AA1059" s="17">
        <f t="shared" si="117"/>
        <v>24</v>
      </c>
      <c r="AB1059" s="31" t="s">
        <v>525</v>
      </c>
    </row>
    <row r="1060" spans="2:28" x14ac:dyDescent="0.3">
      <c r="B1060" s="74" t="s">
        <v>843</v>
      </c>
      <c r="C1060" s="20" t="str">
        <f t="shared" si="118"/>
        <v>Freight Wagon (T) HYAA Coal ESI</v>
      </c>
      <c r="D1060" s="21" t="s">
        <v>4</v>
      </c>
      <c r="E1060" s="21" t="s">
        <v>402</v>
      </c>
      <c r="F1060" s="22" t="s">
        <v>545</v>
      </c>
      <c r="G1060" s="21" t="s">
        <v>336</v>
      </c>
      <c r="H1060" s="23"/>
      <c r="I1060" s="24"/>
      <c r="J1060" s="25" t="s">
        <v>31</v>
      </c>
      <c r="K1060" s="26" t="s">
        <v>31</v>
      </c>
      <c r="L1060" s="27" t="s">
        <v>31</v>
      </c>
      <c r="M1060" s="25" t="s">
        <v>31</v>
      </c>
      <c r="N1060" s="43">
        <v>0.92900000000000005</v>
      </c>
      <c r="O1060" s="25">
        <f t="shared" si="119"/>
        <v>0.92900000000000005</v>
      </c>
      <c r="P1060" s="25">
        <f t="shared" si="120"/>
        <v>0.92900000000000005</v>
      </c>
      <c r="Q1060" s="28">
        <v>27</v>
      </c>
      <c r="R1060" s="29">
        <v>4</v>
      </c>
      <c r="S1060" s="18">
        <f t="shared" si="121"/>
        <v>6.75</v>
      </c>
      <c r="T1060" s="28">
        <v>1.33</v>
      </c>
      <c r="U1060" s="26" t="s">
        <v>31</v>
      </c>
      <c r="V1060" s="26" t="s">
        <v>31</v>
      </c>
      <c r="W1060" s="17" t="str">
        <f t="shared" si="122"/>
        <v>n/a</v>
      </c>
      <c r="X1060" s="30" t="s">
        <v>31</v>
      </c>
      <c r="Y1060" s="17" t="str">
        <f t="shared" si="123"/>
        <v>n/a</v>
      </c>
      <c r="Z1060" s="17">
        <v>24</v>
      </c>
      <c r="AA1060" s="17">
        <f t="shared" si="117"/>
        <v>24</v>
      </c>
      <c r="AB1060" s="31" t="s">
        <v>526</v>
      </c>
    </row>
    <row r="1061" spans="2:28" x14ac:dyDescent="0.3">
      <c r="B1061" s="74" t="s">
        <v>843</v>
      </c>
      <c r="C1061" s="20" t="str">
        <f t="shared" si="118"/>
        <v>Freight Wagon (L) HYAA Coal other</v>
      </c>
      <c r="D1061" s="21" t="s">
        <v>4</v>
      </c>
      <c r="E1061" s="21" t="s">
        <v>399</v>
      </c>
      <c r="F1061" s="22" t="s">
        <v>545</v>
      </c>
      <c r="G1061" s="21" t="s">
        <v>385</v>
      </c>
      <c r="H1061" s="23"/>
      <c r="I1061" s="24"/>
      <c r="J1061" s="25" t="s">
        <v>31</v>
      </c>
      <c r="K1061" s="26" t="s">
        <v>31</v>
      </c>
      <c r="L1061" s="27" t="s">
        <v>31</v>
      </c>
      <c r="M1061" s="25" t="s">
        <v>31</v>
      </c>
      <c r="N1061" s="43">
        <v>0.86799999999999999</v>
      </c>
      <c r="O1061" s="25">
        <f t="shared" si="119"/>
        <v>0.86799999999999999</v>
      </c>
      <c r="P1061" s="25">
        <f t="shared" si="120"/>
        <v>0.86799999999999999</v>
      </c>
      <c r="Q1061" s="28">
        <v>101.735</v>
      </c>
      <c r="R1061" s="29">
        <v>4</v>
      </c>
      <c r="S1061" s="18">
        <f t="shared" si="121"/>
        <v>25.43375</v>
      </c>
      <c r="T1061" s="28">
        <v>1.33</v>
      </c>
      <c r="U1061" s="26" t="s">
        <v>31</v>
      </c>
      <c r="V1061" s="26" t="s">
        <v>31</v>
      </c>
      <c r="W1061" s="17" t="str">
        <f t="shared" si="122"/>
        <v>n/a</v>
      </c>
      <c r="X1061" s="30" t="s">
        <v>31</v>
      </c>
      <c r="Y1061" s="17" t="str">
        <f t="shared" si="123"/>
        <v>n/a</v>
      </c>
      <c r="Z1061" s="17">
        <v>25</v>
      </c>
      <c r="AA1061" s="17">
        <f t="shared" si="117"/>
        <v>25</v>
      </c>
      <c r="AB1061" s="31" t="s">
        <v>525</v>
      </c>
    </row>
    <row r="1062" spans="2:28" x14ac:dyDescent="0.3">
      <c r="B1062" s="74" t="s">
        <v>843</v>
      </c>
      <c r="C1062" s="20" t="str">
        <f t="shared" si="118"/>
        <v>Freight Wagon (T) HYAA Coal other</v>
      </c>
      <c r="D1062" s="21" t="s">
        <v>4</v>
      </c>
      <c r="E1062" s="21" t="s">
        <v>402</v>
      </c>
      <c r="F1062" s="22" t="s">
        <v>545</v>
      </c>
      <c r="G1062" s="21" t="s">
        <v>385</v>
      </c>
      <c r="H1062" s="23"/>
      <c r="I1062" s="24"/>
      <c r="J1062" s="25" t="s">
        <v>31</v>
      </c>
      <c r="K1062" s="26" t="s">
        <v>31</v>
      </c>
      <c r="L1062" s="27" t="s">
        <v>31</v>
      </c>
      <c r="M1062" s="25" t="s">
        <v>31</v>
      </c>
      <c r="N1062" s="43">
        <v>0.92900000000000005</v>
      </c>
      <c r="O1062" s="25">
        <f t="shared" si="119"/>
        <v>0.92900000000000005</v>
      </c>
      <c r="P1062" s="25">
        <f t="shared" si="120"/>
        <v>0.92900000000000005</v>
      </c>
      <c r="Q1062" s="28">
        <v>27</v>
      </c>
      <c r="R1062" s="29">
        <v>4</v>
      </c>
      <c r="S1062" s="18">
        <f t="shared" si="121"/>
        <v>6.75</v>
      </c>
      <c r="T1062" s="28">
        <v>1.33</v>
      </c>
      <c r="U1062" s="26" t="s">
        <v>31</v>
      </c>
      <c r="V1062" s="26" t="s">
        <v>31</v>
      </c>
      <c r="W1062" s="17" t="str">
        <f t="shared" si="122"/>
        <v>n/a</v>
      </c>
      <c r="X1062" s="30" t="s">
        <v>31</v>
      </c>
      <c r="Y1062" s="17" t="str">
        <f t="shared" si="123"/>
        <v>n/a</v>
      </c>
      <c r="Z1062" s="17">
        <v>25</v>
      </c>
      <c r="AA1062" s="17">
        <f t="shared" si="117"/>
        <v>25</v>
      </c>
      <c r="AB1062" s="31" t="s">
        <v>526</v>
      </c>
    </row>
    <row r="1063" spans="2:28" x14ac:dyDescent="0.3">
      <c r="B1063" s="74" t="s">
        <v>843</v>
      </c>
      <c r="C1063" s="20" t="str">
        <f t="shared" si="118"/>
        <v>Freight Wagon (L) HYAA Construction Materials</v>
      </c>
      <c r="D1063" s="21" t="s">
        <v>4</v>
      </c>
      <c r="E1063" s="21" t="s">
        <v>399</v>
      </c>
      <c r="F1063" s="22" t="s">
        <v>545</v>
      </c>
      <c r="G1063" s="21" t="s">
        <v>331</v>
      </c>
      <c r="H1063" s="23"/>
      <c r="I1063" s="24"/>
      <c r="J1063" s="25" t="s">
        <v>31</v>
      </c>
      <c r="K1063" s="26" t="s">
        <v>31</v>
      </c>
      <c r="L1063" s="27" t="s">
        <v>31</v>
      </c>
      <c r="M1063" s="25" t="s">
        <v>31</v>
      </c>
      <c r="N1063" s="43">
        <v>0.86799999999999999</v>
      </c>
      <c r="O1063" s="25">
        <f t="shared" si="119"/>
        <v>0.86799999999999999</v>
      </c>
      <c r="P1063" s="25">
        <f t="shared" si="120"/>
        <v>0.86799999999999999</v>
      </c>
      <c r="Q1063" s="28">
        <v>101.73452157409295</v>
      </c>
      <c r="R1063" s="29">
        <v>4</v>
      </c>
      <c r="S1063" s="18">
        <f t="shared" si="121"/>
        <v>25.433630393523238</v>
      </c>
      <c r="T1063" s="28">
        <v>1.33</v>
      </c>
      <c r="U1063" s="26" t="s">
        <v>31</v>
      </c>
      <c r="V1063" s="26" t="s">
        <v>31</v>
      </c>
      <c r="W1063" s="17" t="str">
        <f t="shared" si="122"/>
        <v>n/a</v>
      </c>
      <c r="X1063" s="30" t="s">
        <v>31</v>
      </c>
      <c r="Y1063" s="17" t="str">
        <f t="shared" si="123"/>
        <v>n/a</v>
      </c>
      <c r="Z1063" s="17">
        <v>29</v>
      </c>
      <c r="AA1063" s="17">
        <f t="shared" si="117"/>
        <v>29</v>
      </c>
      <c r="AB1063" s="31" t="s">
        <v>525</v>
      </c>
    </row>
    <row r="1064" spans="2:28" x14ac:dyDescent="0.3">
      <c r="B1064" s="74" t="s">
        <v>843</v>
      </c>
      <c r="C1064" s="20" t="str">
        <f t="shared" si="118"/>
        <v>Freight Wagon (T) HYAA Construction Materials</v>
      </c>
      <c r="D1064" s="21" t="s">
        <v>4</v>
      </c>
      <c r="E1064" s="21" t="s">
        <v>402</v>
      </c>
      <c r="F1064" s="22" t="s">
        <v>545</v>
      </c>
      <c r="G1064" s="21" t="s">
        <v>331</v>
      </c>
      <c r="H1064" s="23"/>
      <c r="I1064" s="24"/>
      <c r="J1064" s="25" t="s">
        <v>31</v>
      </c>
      <c r="K1064" s="26" t="s">
        <v>31</v>
      </c>
      <c r="L1064" s="27" t="s">
        <v>31</v>
      </c>
      <c r="M1064" s="25" t="s">
        <v>31</v>
      </c>
      <c r="N1064" s="43">
        <v>0.92900000000000005</v>
      </c>
      <c r="O1064" s="25">
        <f t="shared" si="119"/>
        <v>0.92900000000000005</v>
      </c>
      <c r="P1064" s="25">
        <f t="shared" si="120"/>
        <v>0.92900000000000005</v>
      </c>
      <c r="Q1064" s="28">
        <v>27</v>
      </c>
      <c r="R1064" s="29">
        <v>4</v>
      </c>
      <c r="S1064" s="18">
        <f t="shared" si="121"/>
        <v>6.75</v>
      </c>
      <c r="T1064" s="28">
        <v>1.33</v>
      </c>
      <c r="U1064" s="26" t="s">
        <v>31</v>
      </c>
      <c r="V1064" s="26" t="s">
        <v>31</v>
      </c>
      <c r="W1064" s="17" t="str">
        <f t="shared" si="122"/>
        <v>n/a</v>
      </c>
      <c r="X1064" s="30" t="s">
        <v>31</v>
      </c>
      <c r="Y1064" s="17" t="str">
        <f t="shared" si="123"/>
        <v>n/a</v>
      </c>
      <c r="Z1064" s="17">
        <v>29</v>
      </c>
      <c r="AA1064" s="17">
        <f t="shared" si="117"/>
        <v>29</v>
      </c>
      <c r="AB1064" s="31" t="s">
        <v>526</v>
      </c>
    </row>
    <row r="1065" spans="2:28" x14ac:dyDescent="0.3">
      <c r="B1065" s="74" t="s">
        <v>843</v>
      </c>
      <c r="C1065" s="20" t="str">
        <f t="shared" si="118"/>
        <v>Freight Wagon (L) HYAA Industrial Minerals</v>
      </c>
      <c r="D1065" s="21" t="s">
        <v>4</v>
      </c>
      <c r="E1065" s="21" t="s">
        <v>399</v>
      </c>
      <c r="F1065" s="22" t="s">
        <v>545</v>
      </c>
      <c r="G1065" s="21" t="s">
        <v>364</v>
      </c>
      <c r="H1065" s="23"/>
      <c r="I1065" s="24"/>
      <c r="J1065" s="25" t="s">
        <v>31</v>
      </c>
      <c r="K1065" s="26" t="s">
        <v>31</v>
      </c>
      <c r="L1065" s="27" t="s">
        <v>31</v>
      </c>
      <c r="M1065" s="25" t="s">
        <v>31</v>
      </c>
      <c r="N1065" s="43">
        <v>0.86799999999999999</v>
      </c>
      <c r="O1065" s="25">
        <f t="shared" si="119"/>
        <v>0.86799999999999999</v>
      </c>
      <c r="P1065" s="25">
        <f t="shared" si="120"/>
        <v>0.86799999999999999</v>
      </c>
      <c r="Q1065" s="28">
        <v>101.735</v>
      </c>
      <c r="R1065" s="29">
        <v>4</v>
      </c>
      <c r="S1065" s="18">
        <f t="shared" si="121"/>
        <v>25.43375</v>
      </c>
      <c r="T1065" s="28">
        <v>1.33</v>
      </c>
      <c r="U1065" s="26" t="s">
        <v>31</v>
      </c>
      <c r="V1065" s="26" t="s">
        <v>31</v>
      </c>
      <c r="W1065" s="17" t="str">
        <f t="shared" si="122"/>
        <v>n/a</v>
      </c>
      <c r="X1065" s="30" t="s">
        <v>31</v>
      </c>
      <c r="Y1065" s="17" t="str">
        <f t="shared" si="123"/>
        <v>n/a</v>
      </c>
      <c r="Z1065" s="17">
        <v>18</v>
      </c>
      <c r="AA1065" s="17">
        <f t="shared" ref="AA1065:AA1132" si="124">IF($D1065="Passenger",Y1065,Z1065)</f>
        <v>18</v>
      </c>
      <c r="AB1065" s="31" t="s">
        <v>525</v>
      </c>
    </row>
    <row r="1066" spans="2:28" x14ac:dyDescent="0.3">
      <c r="B1066" s="74" t="s">
        <v>843</v>
      </c>
      <c r="C1066" s="20" t="str">
        <f t="shared" si="118"/>
        <v>Freight Wagon (T) HYAA Industrial Minerals</v>
      </c>
      <c r="D1066" s="21" t="s">
        <v>4</v>
      </c>
      <c r="E1066" s="21" t="s">
        <v>402</v>
      </c>
      <c r="F1066" s="22" t="s">
        <v>545</v>
      </c>
      <c r="G1066" s="21" t="s">
        <v>364</v>
      </c>
      <c r="H1066" s="23"/>
      <c r="I1066" s="24"/>
      <c r="J1066" s="25" t="s">
        <v>31</v>
      </c>
      <c r="K1066" s="26" t="s">
        <v>31</v>
      </c>
      <c r="L1066" s="27" t="s">
        <v>31</v>
      </c>
      <c r="M1066" s="25" t="s">
        <v>31</v>
      </c>
      <c r="N1066" s="43">
        <v>0.92900000000000005</v>
      </c>
      <c r="O1066" s="25">
        <f t="shared" si="119"/>
        <v>0.92900000000000005</v>
      </c>
      <c r="P1066" s="25">
        <f t="shared" si="120"/>
        <v>0.92900000000000005</v>
      </c>
      <c r="Q1066" s="28">
        <v>27</v>
      </c>
      <c r="R1066" s="29">
        <v>4</v>
      </c>
      <c r="S1066" s="18">
        <f t="shared" si="121"/>
        <v>6.75</v>
      </c>
      <c r="T1066" s="28">
        <v>1.33</v>
      </c>
      <c r="U1066" s="26" t="s">
        <v>31</v>
      </c>
      <c r="V1066" s="26" t="s">
        <v>31</v>
      </c>
      <c r="W1066" s="17" t="str">
        <f t="shared" si="122"/>
        <v>n/a</v>
      </c>
      <c r="X1066" s="30" t="s">
        <v>31</v>
      </c>
      <c r="Y1066" s="17" t="str">
        <f t="shared" si="123"/>
        <v>n/a</v>
      </c>
      <c r="Z1066" s="17">
        <v>18</v>
      </c>
      <c r="AA1066" s="17">
        <f t="shared" si="124"/>
        <v>18</v>
      </c>
      <c r="AB1066" s="31" t="s">
        <v>526</v>
      </c>
    </row>
    <row r="1067" spans="2:28" x14ac:dyDescent="0.3">
      <c r="B1067" s="74" t="s">
        <v>843</v>
      </c>
      <c r="C1067" s="20" t="str">
        <f t="shared" si="118"/>
        <v>Freight Wagon (T) HYAA Other</v>
      </c>
      <c r="D1067" s="21" t="s">
        <v>4</v>
      </c>
      <c r="E1067" s="21" t="s">
        <v>402</v>
      </c>
      <c r="F1067" s="22" t="s">
        <v>545</v>
      </c>
      <c r="G1067" s="21" t="s">
        <v>333</v>
      </c>
      <c r="H1067" s="23"/>
      <c r="I1067" s="24"/>
      <c r="J1067" s="25" t="s">
        <v>31</v>
      </c>
      <c r="K1067" s="26" t="s">
        <v>31</v>
      </c>
      <c r="L1067" s="27" t="s">
        <v>31</v>
      </c>
      <c r="M1067" s="25" t="s">
        <v>31</v>
      </c>
      <c r="N1067" s="43">
        <v>0.92900000000000005</v>
      </c>
      <c r="O1067" s="25">
        <f t="shared" si="119"/>
        <v>0.92900000000000005</v>
      </c>
      <c r="P1067" s="25">
        <f t="shared" si="120"/>
        <v>0.92900000000000005</v>
      </c>
      <c r="Q1067" s="28">
        <v>27</v>
      </c>
      <c r="R1067" s="29">
        <v>4</v>
      </c>
      <c r="S1067" s="18">
        <f t="shared" si="121"/>
        <v>6.75</v>
      </c>
      <c r="T1067" s="28">
        <v>1.33</v>
      </c>
      <c r="U1067" s="26" t="s">
        <v>31</v>
      </c>
      <c r="V1067" s="26" t="s">
        <v>31</v>
      </c>
      <c r="W1067" s="17" t="str">
        <f t="shared" si="122"/>
        <v>n/a</v>
      </c>
      <c r="X1067" s="30" t="s">
        <v>31</v>
      </c>
      <c r="Y1067" s="17" t="str">
        <f t="shared" si="123"/>
        <v>n/a</v>
      </c>
      <c r="Z1067" s="17">
        <v>25</v>
      </c>
      <c r="AA1067" s="17">
        <f t="shared" si="124"/>
        <v>25</v>
      </c>
      <c r="AB1067" s="31" t="s">
        <v>526</v>
      </c>
    </row>
    <row r="1068" spans="2:28" x14ac:dyDescent="0.3">
      <c r="B1068" s="74" t="s">
        <v>843</v>
      </c>
      <c r="C1068" s="20" t="str">
        <f t="shared" si="118"/>
        <v>Freight Wagon (L) HYAA Steel</v>
      </c>
      <c r="D1068" s="21" t="s">
        <v>4</v>
      </c>
      <c r="E1068" s="21" t="s">
        <v>399</v>
      </c>
      <c r="F1068" s="22" t="s">
        <v>545</v>
      </c>
      <c r="G1068" s="21" t="s">
        <v>342</v>
      </c>
      <c r="H1068" s="23"/>
      <c r="I1068" s="24"/>
      <c r="J1068" s="25" t="s">
        <v>31</v>
      </c>
      <c r="K1068" s="26" t="s">
        <v>31</v>
      </c>
      <c r="L1068" s="27" t="s">
        <v>31</v>
      </c>
      <c r="M1068" s="25" t="s">
        <v>31</v>
      </c>
      <c r="N1068" s="43">
        <v>0.86799999999999999</v>
      </c>
      <c r="O1068" s="25">
        <f t="shared" si="119"/>
        <v>0.86799999999999999</v>
      </c>
      <c r="P1068" s="25">
        <f t="shared" si="120"/>
        <v>0.86799999999999999</v>
      </c>
      <c r="Q1068" s="28">
        <v>101.93695682348358</v>
      </c>
      <c r="R1068" s="29">
        <v>4</v>
      </c>
      <c r="S1068" s="18">
        <f t="shared" si="121"/>
        <v>25.484239205870896</v>
      </c>
      <c r="T1068" s="28">
        <v>1.33</v>
      </c>
      <c r="U1068" s="26" t="s">
        <v>31</v>
      </c>
      <c r="V1068" s="26" t="s">
        <v>31</v>
      </c>
      <c r="W1068" s="17" t="str">
        <f t="shared" si="122"/>
        <v>n/a</v>
      </c>
      <c r="X1068" s="30" t="s">
        <v>31</v>
      </c>
      <c r="Y1068" s="17" t="str">
        <f t="shared" si="123"/>
        <v>n/a</v>
      </c>
      <c r="Z1068" s="17">
        <v>25</v>
      </c>
      <c r="AA1068" s="17">
        <f t="shared" si="124"/>
        <v>25</v>
      </c>
      <c r="AB1068" s="31" t="s">
        <v>525</v>
      </c>
    </row>
    <row r="1069" spans="2:28" x14ac:dyDescent="0.3">
      <c r="B1069" s="74" t="s">
        <v>843</v>
      </c>
      <c r="C1069" s="20" t="str">
        <f t="shared" si="118"/>
        <v>Freight Wagon (T) HYAA Steel</v>
      </c>
      <c r="D1069" s="21" t="s">
        <v>4</v>
      </c>
      <c r="E1069" s="21" t="s">
        <v>402</v>
      </c>
      <c r="F1069" s="22" t="s">
        <v>545</v>
      </c>
      <c r="G1069" s="21" t="s">
        <v>342</v>
      </c>
      <c r="H1069" s="23"/>
      <c r="I1069" s="24"/>
      <c r="J1069" s="25" t="s">
        <v>31</v>
      </c>
      <c r="K1069" s="26" t="s">
        <v>31</v>
      </c>
      <c r="L1069" s="27" t="s">
        <v>31</v>
      </c>
      <c r="M1069" s="25" t="s">
        <v>31</v>
      </c>
      <c r="N1069" s="43">
        <v>0.92900000000000005</v>
      </c>
      <c r="O1069" s="25">
        <f t="shared" si="119"/>
        <v>0.92900000000000005</v>
      </c>
      <c r="P1069" s="25">
        <f t="shared" si="120"/>
        <v>0.92900000000000005</v>
      </c>
      <c r="Q1069" s="28">
        <v>27</v>
      </c>
      <c r="R1069" s="29">
        <v>4</v>
      </c>
      <c r="S1069" s="18">
        <f t="shared" si="121"/>
        <v>6.75</v>
      </c>
      <c r="T1069" s="28">
        <v>1.33</v>
      </c>
      <c r="U1069" s="26" t="s">
        <v>31</v>
      </c>
      <c r="V1069" s="26" t="s">
        <v>31</v>
      </c>
      <c r="W1069" s="17" t="str">
        <f t="shared" si="122"/>
        <v>n/a</v>
      </c>
      <c r="X1069" s="30" t="s">
        <v>31</v>
      </c>
      <c r="Y1069" s="17" t="str">
        <f t="shared" si="123"/>
        <v>n/a</v>
      </c>
      <c r="Z1069" s="17">
        <v>25</v>
      </c>
      <c r="AA1069" s="17">
        <f t="shared" si="124"/>
        <v>25</v>
      </c>
      <c r="AB1069" s="31" t="s">
        <v>526</v>
      </c>
    </row>
    <row r="1070" spans="2:28" x14ac:dyDescent="0.3">
      <c r="B1070" s="74" t="s">
        <v>843</v>
      </c>
      <c r="C1070" s="20" t="str">
        <f t="shared" si="118"/>
        <v>Freight Wagon (L) HYAB Coal ESI</v>
      </c>
      <c r="D1070" s="21" t="s">
        <v>4</v>
      </c>
      <c r="E1070" s="21" t="s">
        <v>399</v>
      </c>
      <c r="F1070" s="22" t="s">
        <v>546</v>
      </c>
      <c r="G1070" s="21" t="s">
        <v>336</v>
      </c>
      <c r="H1070" s="23"/>
      <c r="I1070" s="24"/>
      <c r="J1070" s="25" t="s">
        <v>31</v>
      </c>
      <c r="K1070" s="26">
        <v>6</v>
      </c>
      <c r="L1070" s="27" t="s">
        <v>814</v>
      </c>
      <c r="M1070" s="25">
        <v>0.89800000000000002</v>
      </c>
      <c r="N1070" s="43" t="s">
        <v>31</v>
      </c>
      <c r="O1070" s="25">
        <f t="shared" si="119"/>
        <v>0.89800000000000002</v>
      </c>
      <c r="P1070" s="25">
        <f t="shared" si="120"/>
        <v>0.89800000000000002</v>
      </c>
      <c r="Q1070" s="28">
        <v>99.77</v>
      </c>
      <c r="R1070" s="29">
        <v>4</v>
      </c>
      <c r="S1070" s="18">
        <f t="shared" si="121"/>
        <v>24.942499999999999</v>
      </c>
      <c r="T1070" s="28">
        <v>1.33</v>
      </c>
      <c r="U1070" s="26" t="s">
        <v>31</v>
      </c>
      <c r="V1070" s="26" t="s">
        <v>31</v>
      </c>
      <c r="W1070" s="17" t="str">
        <f t="shared" si="122"/>
        <v>n/a</v>
      </c>
      <c r="X1070" s="30" t="s">
        <v>31</v>
      </c>
      <c r="Y1070" s="17" t="str">
        <f t="shared" si="123"/>
        <v>n/a</v>
      </c>
      <c r="Z1070" s="17">
        <v>24</v>
      </c>
      <c r="AA1070" s="17">
        <f t="shared" si="124"/>
        <v>24</v>
      </c>
      <c r="AB1070" s="31" t="s">
        <v>525</v>
      </c>
    </row>
    <row r="1071" spans="2:28" x14ac:dyDescent="0.3">
      <c r="B1071" s="74" t="s">
        <v>843</v>
      </c>
      <c r="C1071" s="20" t="str">
        <f t="shared" si="118"/>
        <v>Freight Wagon (T) HYAB Coal ESI</v>
      </c>
      <c r="D1071" s="21" t="s">
        <v>4</v>
      </c>
      <c r="E1071" s="21" t="s">
        <v>402</v>
      </c>
      <c r="F1071" s="22" t="s">
        <v>546</v>
      </c>
      <c r="G1071" s="21" t="s">
        <v>336</v>
      </c>
      <c r="H1071" s="23"/>
      <c r="I1071" s="24"/>
      <c r="J1071" s="25" t="s">
        <v>31</v>
      </c>
      <c r="K1071" s="26">
        <v>6</v>
      </c>
      <c r="L1071" s="27" t="s">
        <v>814</v>
      </c>
      <c r="M1071" s="25">
        <v>0.89800000000000002</v>
      </c>
      <c r="N1071" s="43" t="s">
        <v>31</v>
      </c>
      <c r="O1071" s="25">
        <f t="shared" si="119"/>
        <v>0.89800000000000002</v>
      </c>
      <c r="P1071" s="25">
        <f t="shared" si="120"/>
        <v>0.89800000000000002</v>
      </c>
      <c r="Q1071" s="28">
        <v>24</v>
      </c>
      <c r="R1071" s="29">
        <v>4</v>
      </c>
      <c r="S1071" s="18">
        <f t="shared" si="121"/>
        <v>6</v>
      </c>
      <c r="T1071" s="28">
        <v>1.33</v>
      </c>
      <c r="U1071" s="26" t="s">
        <v>31</v>
      </c>
      <c r="V1071" s="26" t="s">
        <v>31</v>
      </c>
      <c r="W1071" s="17" t="str">
        <f t="shared" si="122"/>
        <v>n/a</v>
      </c>
      <c r="X1071" s="30" t="s">
        <v>31</v>
      </c>
      <c r="Y1071" s="17" t="str">
        <f t="shared" si="123"/>
        <v>n/a</v>
      </c>
      <c r="Z1071" s="17">
        <v>24</v>
      </c>
      <c r="AA1071" s="17">
        <f t="shared" si="124"/>
        <v>24</v>
      </c>
      <c r="AB1071" s="31" t="s">
        <v>526</v>
      </c>
    </row>
    <row r="1072" spans="2:28" x14ac:dyDescent="0.3">
      <c r="B1072" s="74" t="s">
        <v>843</v>
      </c>
      <c r="C1072" s="20" t="str">
        <f t="shared" si="118"/>
        <v>Freight Wagon (L) HYAB Construction Materials</v>
      </c>
      <c r="D1072" s="21" t="s">
        <v>4</v>
      </c>
      <c r="E1072" s="21" t="s">
        <v>399</v>
      </c>
      <c r="F1072" s="22" t="s">
        <v>546</v>
      </c>
      <c r="G1072" s="21" t="s">
        <v>331</v>
      </c>
      <c r="H1072" s="23"/>
      <c r="I1072" s="24"/>
      <c r="J1072" s="25" t="s">
        <v>31</v>
      </c>
      <c r="K1072" s="26">
        <v>6</v>
      </c>
      <c r="L1072" s="27" t="s">
        <v>814</v>
      </c>
      <c r="M1072" s="25">
        <v>0.89800000000000002</v>
      </c>
      <c r="N1072" s="43" t="s">
        <v>31</v>
      </c>
      <c r="O1072" s="25">
        <f t="shared" si="119"/>
        <v>0.89800000000000002</v>
      </c>
      <c r="P1072" s="25">
        <f t="shared" si="120"/>
        <v>0.89800000000000002</v>
      </c>
      <c r="Q1072" s="28">
        <v>99.77</v>
      </c>
      <c r="R1072" s="29">
        <v>4</v>
      </c>
      <c r="S1072" s="18">
        <f t="shared" si="121"/>
        <v>24.942499999999999</v>
      </c>
      <c r="T1072" s="28">
        <v>1.33</v>
      </c>
      <c r="U1072" s="26" t="s">
        <v>31</v>
      </c>
      <c r="V1072" s="26" t="s">
        <v>31</v>
      </c>
      <c r="W1072" s="17" t="str">
        <f t="shared" si="122"/>
        <v>n/a</v>
      </c>
      <c r="X1072" s="30" t="s">
        <v>31</v>
      </c>
      <c r="Y1072" s="17" t="str">
        <f t="shared" si="123"/>
        <v>n/a</v>
      </c>
      <c r="Z1072" s="17">
        <v>29</v>
      </c>
      <c r="AA1072" s="17">
        <f t="shared" si="124"/>
        <v>29</v>
      </c>
      <c r="AB1072" s="31" t="s">
        <v>525</v>
      </c>
    </row>
    <row r="1073" spans="2:28" x14ac:dyDescent="0.3">
      <c r="B1073" s="74" t="s">
        <v>843</v>
      </c>
      <c r="C1073" s="20" t="str">
        <f t="shared" si="118"/>
        <v>Freight Wagon (T) HYAB Construction Materials</v>
      </c>
      <c r="D1073" s="21" t="s">
        <v>4</v>
      </c>
      <c r="E1073" s="21" t="s">
        <v>402</v>
      </c>
      <c r="F1073" s="22" t="s">
        <v>546</v>
      </c>
      <c r="G1073" s="21" t="s">
        <v>331</v>
      </c>
      <c r="H1073" s="23"/>
      <c r="I1073" s="24"/>
      <c r="J1073" s="25" t="s">
        <v>31</v>
      </c>
      <c r="K1073" s="26">
        <v>6</v>
      </c>
      <c r="L1073" s="27" t="s">
        <v>814</v>
      </c>
      <c r="M1073" s="25">
        <v>0.89800000000000002</v>
      </c>
      <c r="N1073" s="43" t="s">
        <v>31</v>
      </c>
      <c r="O1073" s="25">
        <f t="shared" si="119"/>
        <v>0.89800000000000002</v>
      </c>
      <c r="P1073" s="25">
        <f t="shared" si="120"/>
        <v>0.89800000000000002</v>
      </c>
      <c r="Q1073" s="28">
        <v>24</v>
      </c>
      <c r="R1073" s="29">
        <v>4</v>
      </c>
      <c r="S1073" s="18">
        <f t="shared" si="121"/>
        <v>6</v>
      </c>
      <c r="T1073" s="28">
        <v>1.33</v>
      </c>
      <c r="U1073" s="26" t="s">
        <v>31</v>
      </c>
      <c r="V1073" s="26" t="s">
        <v>31</v>
      </c>
      <c r="W1073" s="17" t="str">
        <f t="shared" si="122"/>
        <v>n/a</v>
      </c>
      <c r="X1073" s="30" t="s">
        <v>31</v>
      </c>
      <c r="Y1073" s="17" t="str">
        <f t="shared" si="123"/>
        <v>n/a</v>
      </c>
      <c r="Z1073" s="17">
        <v>29</v>
      </c>
      <c r="AA1073" s="17">
        <f t="shared" si="124"/>
        <v>29</v>
      </c>
      <c r="AB1073" s="31" t="s">
        <v>526</v>
      </c>
    </row>
    <row r="1074" spans="2:28" x14ac:dyDescent="0.3">
      <c r="B1074" s="74" t="s">
        <v>843</v>
      </c>
      <c r="C1074" s="20" t="str">
        <f t="shared" si="118"/>
        <v>Freight Wagon (L) HYAB Industrial Minerals</v>
      </c>
      <c r="D1074" s="21" t="s">
        <v>4</v>
      </c>
      <c r="E1074" s="21" t="s">
        <v>399</v>
      </c>
      <c r="F1074" s="22" t="s">
        <v>546</v>
      </c>
      <c r="G1074" s="21" t="s">
        <v>364</v>
      </c>
      <c r="H1074" s="23"/>
      <c r="I1074" s="24"/>
      <c r="J1074" s="25" t="s">
        <v>31</v>
      </c>
      <c r="K1074" s="26">
        <v>6</v>
      </c>
      <c r="L1074" s="27" t="s">
        <v>814</v>
      </c>
      <c r="M1074" s="25">
        <v>0.89800000000000002</v>
      </c>
      <c r="N1074" s="43" t="s">
        <v>31</v>
      </c>
      <c r="O1074" s="25">
        <f t="shared" si="119"/>
        <v>0.89800000000000002</v>
      </c>
      <c r="P1074" s="25">
        <f t="shared" si="120"/>
        <v>0.89800000000000002</v>
      </c>
      <c r="Q1074" s="28">
        <v>99.77</v>
      </c>
      <c r="R1074" s="29">
        <v>4</v>
      </c>
      <c r="S1074" s="18">
        <f t="shared" si="121"/>
        <v>24.942499999999999</v>
      </c>
      <c r="T1074" s="28">
        <v>1.33</v>
      </c>
      <c r="U1074" s="26" t="s">
        <v>31</v>
      </c>
      <c r="V1074" s="26" t="s">
        <v>31</v>
      </c>
      <c r="W1074" s="17" t="str">
        <f t="shared" si="122"/>
        <v>n/a</v>
      </c>
      <c r="X1074" s="30" t="s">
        <v>31</v>
      </c>
      <c r="Y1074" s="17" t="str">
        <f t="shared" si="123"/>
        <v>n/a</v>
      </c>
      <c r="Z1074" s="17">
        <v>18</v>
      </c>
      <c r="AA1074" s="17">
        <f t="shared" si="124"/>
        <v>18</v>
      </c>
      <c r="AB1074" s="31" t="s">
        <v>525</v>
      </c>
    </row>
    <row r="1075" spans="2:28" x14ac:dyDescent="0.3">
      <c r="B1075" s="74" t="s">
        <v>843</v>
      </c>
      <c r="C1075" s="20" t="str">
        <f t="shared" si="118"/>
        <v>Freight Wagon (T) HYAB Industrial Minerals</v>
      </c>
      <c r="D1075" s="21" t="s">
        <v>4</v>
      </c>
      <c r="E1075" s="21" t="s">
        <v>402</v>
      </c>
      <c r="F1075" s="22" t="s">
        <v>546</v>
      </c>
      <c r="G1075" s="21" t="s">
        <v>364</v>
      </c>
      <c r="H1075" s="23"/>
      <c r="I1075" s="24"/>
      <c r="J1075" s="25" t="s">
        <v>31</v>
      </c>
      <c r="K1075" s="26">
        <v>6</v>
      </c>
      <c r="L1075" s="27" t="s">
        <v>814</v>
      </c>
      <c r="M1075" s="25">
        <v>0.89800000000000002</v>
      </c>
      <c r="N1075" s="43" t="s">
        <v>31</v>
      </c>
      <c r="O1075" s="25">
        <f t="shared" si="119"/>
        <v>0.89800000000000002</v>
      </c>
      <c r="P1075" s="25">
        <f t="shared" si="120"/>
        <v>0.89800000000000002</v>
      </c>
      <c r="Q1075" s="28">
        <v>24</v>
      </c>
      <c r="R1075" s="29">
        <v>4</v>
      </c>
      <c r="S1075" s="18">
        <f t="shared" si="121"/>
        <v>6</v>
      </c>
      <c r="T1075" s="28">
        <v>1.33</v>
      </c>
      <c r="U1075" s="26" t="s">
        <v>31</v>
      </c>
      <c r="V1075" s="26" t="s">
        <v>31</v>
      </c>
      <c r="W1075" s="17" t="str">
        <f t="shared" si="122"/>
        <v>n/a</v>
      </c>
      <c r="X1075" s="30" t="s">
        <v>31</v>
      </c>
      <c r="Y1075" s="17" t="str">
        <f t="shared" si="123"/>
        <v>n/a</v>
      </c>
      <c r="Z1075" s="17">
        <v>18</v>
      </c>
      <c r="AA1075" s="17">
        <f t="shared" si="124"/>
        <v>18</v>
      </c>
      <c r="AB1075" s="31" t="s">
        <v>526</v>
      </c>
    </row>
    <row r="1076" spans="2:28" x14ac:dyDescent="0.3">
      <c r="B1076" s="74" t="s">
        <v>843</v>
      </c>
      <c r="C1076" s="20" t="str">
        <f t="shared" si="118"/>
        <v>Freight Wagon (T) ICAD Construction Materials</v>
      </c>
      <c r="D1076" s="21" t="s">
        <v>4</v>
      </c>
      <c r="E1076" s="21" t="s">
        <v>402</v>
      </c>
      <c r="F1076" s="22" t="s">
        <v>547</v>
      </c>
      <c r="G1076" s="21" t="s">
        <v>331</v>
      </c>
      <c r="H1076" s="23"/>
      <c r="I1076" s="24"/>
      <c r="J1076" s="25" t="s">
        <v>31</v>
      </c>
      <c r="K1076" s="26" t="s">
        <v>31</v>
      </c>
      <c r="L1076" s="27" t="s">
        <v>31</v>
      </c>
      <c r="M1076" s="25" t="s">
        <v>31</v>
      </c>
      <c r="N1076" s="43">
        <v>0.85599999999999998</v>
      </c>
      <c r="O1076" s="25">
        <f t="shared" si="119"/>
        <v>0.85599999999999998</v>
      </c>
      <c r="P1076" s="25">
        <f t="shared" si="120"/>
        <v>0.85599999999999998</v>
      </c>
      <c r="Q1076" s="28">
        <v>21</v>
      </c>
      <c r="R1076" s="29">
        <v>4</v>
      </c>
      <c r="S1076" s="18">
        <f t="shared" si="121"/>
        <v>5.25</v>
      </c>
      <c r="T1076" s="28">
        <v>1.3440000000000001</v>
      </c>
      <c r="U1076" s="26" t="s">
        <v>31</v>
      </c>
      <c r="V1076" s="26" t="s">
        <v>31</v>
      </c>
      <c r="W1076" s="17" t="str">
        <f t="shared" si="122"/>
        <v>n/a</v>
      </c>
      <c r="X1076" s="30" t="s">
        <v>31</v>
      </c>
      <c r="Y1076" s="17" t="str">
        <f t="shared" si="123"/>
        <v>n/a</v>
      </c>
      <c r="Z1076" s="17">
        <v>29</v>
      </c>
      <c r="AA1076" s="17">
        <f t="shared" si="124"/>
        <v>29</v>
      </c>
      <c r="AB1076" s="31" t="s">
        <v>403</v>
      </c>
    </row>
    <row r="1077" spans="2:28" x14ac:dyDescent="0.3">
      <c r="B1077" s="74" t="s">
        <v>843</v>
      </c>
      <c r="C1077" s="20" t="str">
        <f t="shared" si="118"/>
        <v>Freight Wagon (L) ICAD Enterprise</v>
      </c>
      <c r="D1077" s="21" t="s">
        <v>4</v>
      </c>
      <c r="E1077" s="21" t="s">
        <v>399</v>
      </c>
      <c r="F1077" s="22" t="s">
        <v>547</v>
      </c>
      <c r="G1077" s="21" t="s">
        <v>338</v>
      </c>
      <c r="H1077" s="23"/>
      <c r="I1077" s="24"/>
      <c r="J1077" s="25" t="s">
        <v>31</v>
      </c>
      <c r="K1077" s="26" t="s">
        <v>31</v>
      </c>
      <c r="L1077" s="27" t="s">
        <v>31</v>
      </c>
      <c r="M1077" s="25" t="s">
        <v>31</v>
      </c>
      <c r="N1077" s="43">
        <v>0.89300000000000002</v>
      </c>
      <c r="O1077" s="25">
        <f t="shared" si="119"/>
        <v>0.89300000000000002</v>
      </c>
      <c r="P1077" s="25">
        <f t="shared" si="120"/>
        <v>0.89300000000000002</v>
      </c>
      <c r="Q1077" s="28">
        <v>74.606870534368056</v>
      </c>
      <c r="R1077" s="29">
        <v>4</v>
      </c>
      <c r="S1077" s="18">
        <f t="shared" si="121"/>
        <v>18.651717633592014</v>
      </c>
      <c r="T1077" s="28">
        <v>1.3440000000000001</v>
      </c>
      <c r="U1077" s="26" t="s">
        <v>31</v>
      </c>
      <c r="V1077" s="26" t="s">
        <v>31</v>
      </c>
      <c r="W1077" s="17" t="str">
        <f t="shared" si="122"/>
        <v>n/a</v>
      </c>
      <c r="X1077" s="30" t="s">
        <v>31</v>
      </c>
      <c r="Y1077" s="17" t="str">
        <f t="shared" si="123"/>
        <v>n/a</v>
      </c>
      <c r="Z1077" s="17">
        <v>27</v>
      </c>
      <c r="AA1077" s="17">
        <f t="shared" si="124"/>
        <v>27</v>
      </c>
      <c r="AB1077" s="31" t="s">
        <v>401</v>
      </c>
    </row>
    <row r="1078" spans="2:28" x14ac:dyDescent="0.3">
      <c r="B1078" s="74" t="s">
        <v>843</v>
      </c>
      <c r="C1078" s="20" t="str">
        <f t="shared" si="118"/>
        <v>Freight Wagon (T) ICAD Enterprise</v>
      </c>
      <c r="D1078" s="21" t="s">
        <v>4</v>
      </c>
      <c r="E1078" s="21" t="s">
        <v>402</v>
      </c>
      <c r="F1078" s="22" t="s">
        <v>547</v>
      </c>
      <c r="G1078" s="21" t="s">
        <v>338</v>
      </c>
      <c r="H1078" s="23"/>
      <c r="I1078" s="24"/>
      <c r="J1078" s="25" t="s">
        <v>31</v>
      </c>
      <c r="K1078" s="26" t="s">
        <v>31</v>
      </c>
      <c r="L1078" s="27" t="s">
        <v>31</v>
      </c>
      <c r="M1078" s="25" t="s">
        <v>31</v>
      </c>
      <c r="N1078" s="43">
        <v>0.85599999999999998</v>
      </c>
      <c r="O1078" s="25">
        <f t="shared" si="119"/>
        <v>0.85599999999999998</v>
      </c>
      <c r="P1078" s="25">
        <f t="shared" si="120"/>
        <v>0.85599999999999998</v>
      </c>
      <c r="Q1078" s="28">
        <v>21</v>
      </c>
      <c r="R1078" s="29">
        <v>4</v>
      </c>
      <c r="S1078" s="18">
        <f t="shared" si="121"/>
        <v>5.25</v>
      </c>
      <c r="T1078" s="28">
        <v>1.3440000000000001</v>
      </c>
      <c r="U1078" s="26" t="s">
        <v>31</v>
      </c>
      <c r="V1078" s="26" t="s">
        <v>31</v>
      </c>
      <c r="W1078" s="17" t="str">
        <f t="shared" si="122"/>
        <v>n/a</v>
      </c>
      <c r="X1078" s="30" t="s">
        <v>31</v>
      </c>
      <c r="Y1078" s="17" t="str">
        <f t="shared" si="123"/>
        <v>n/a</v>
      </c>
      <c r="Z1078" s="17">
        <v>27</v>
      </c>
      <c r="AA1078" s="17">
        <f t="shared" si="124"/>
        <v>27</v>
      </c>
      <c r="AB1078" s="31" t="s">
        <v>403</v>
      </c>
    </row>
    <row r="1079" spans="2:28" x14ac:dyDescent="0.3">
      <c r="B1079" s="74" t="s">
        <v>843</v>
      </c>
      <c r="C1079" s="20" t="str">
        <f t="shared" si="118"/>
        <v>Freight Wagon (L) ICAD European Conventional</v>
      </c>
      <c r="D1079" s="21" t="s">
        <v>4</v>
      </c>
      <c r="E1079" s="21" t="s">
        <v>399</v>
      </c>
      <c r="F1079" s="22" t="s">
        <v>547</v>
      </c>
      <c r="G1079" s="21" t="s">
        <v>363</v>
      </c>
      <c r="H1079" s="23"/>
      <c r="I1079" s="24"/>
      <c r="J1079" s="25" t="s">
        <v>31</v>
      </c>
      <c r="K1079" s="26" t="s">
        <v>31</v>
      </c>
      <c r="L1079" s="27" t="s">
        <v>31</v>
      </c>
      <c r="M1079" s="25" t="s">
        <v>31</v>
      </c>
      <c r="N1079" s="43">
        <v>0.89300000000000002</v>
      </c>
      <c r="O1079" s="25">
        <f t="shared" si="119"/>
        <v>0.89300000000000002</v>
      </c>
      <c r="P1079" s="25">
        <f t="shared" si="120"/>
        <v>0.89300000000000002</v>
      </c>
      <c r="Q1079" s="28">
        <v>87.461123343068962</v>
      </c>
      <c r="R1079" s="29">
        <v>4</v>
      </c>
      <c r="S1079" s="18">
        <f t="shared" si="121"/>
        <v>21.865280835767241</v>
      </c>
      <c r="T1079" s="28">
        <v>1.3440000000000001</v>
      </c>
      <c r="U1079" s="26" t="s">
        <v>31</v>
      </c>
      <c r="V1079" s="26" t="s">
        <v>31</v>
      </c>
      <c r="W1079" s="17" t="str">
        <f t="shared" si="122"/>
        <v>n/a</v>
      </c>
      <c r="X1079" s="30" t="s">
        <v>31</v>
      </c>
      <c r="Y1079" s="17" t="str">
        <f t="shared" si="123"/>
        <v>n/a</v>
      </c>
      <c r="Z1079" s="17">
        <v>31</v>
      </c>
      <c r="AA1079" s="17">
        <f t="shared" si="124"/>
        <v>31</v>
      </c>
      <c r="AB1079" s="31" t="s">
        <v>401</v>
      </c>
    </row>
    <row r="1080" spans="2:28" x14ac:dyDescent="0.3">
      <c r="B1080" s="74" t="s">
        <v>843</v>
      </c>
      <c r="C1080" s="20" t="str">
        <f t="shared" si="118"/>
        <v>Freight Wagon (T) ICAD European Conventional</v>
      </c>
      <c r="D1080" s="21" t="s">
        <v>4</v>
      </c>
      <c r="E1080" s="21" t="s">
        <v>402</v>
      </c>
      <c r="F1080" s="22" t="s">
        <v>547</v>
      </c>
      <c r="G1080" s="21" t="s">
        <v>363</v>
      </c>
      <c r="H1080" s="23"/>
      <c r="I1080" s="24"/>
      <c r="J1080" s="25" t="s">
        <v>31</v>
      </c>
      <c r="K1080" s="26" t="s">
        <v>31</v>
      </c>
      <c r="L1080" s="27" t="s">
        <v>31</v>
      </c>
      <c r="M1080" s="25" t="s">
        <v>31</v>
      </c>
      <c r="N1080" s="43">
        <v>0.85599999999999998</v>
      </c>
      <c r="O1080" s="25">
        <f t="shared" si="119"/>
        <v>0.85599999999999998</v>
      </c>
      <c r="P1080" s="25">
        <f t="shared" si="120"/>
        <v>0.85599999999999998</v>
      </c>
      <c r="Q1080" s="28">
        <v>21</v>
      </c>
      <c r="R1080" s="29">
        <v>4</v>
      </c>
      <c r="S1080" s="18">
        <f t="shared" si="121"/>
        <v>5.25</v>
      </c>
      <c r="T1080" s="28">
        <v>1.3440000000000001</v>
      </c>
      <c r="U1080" s="26" t="s">
        <v>31</v>
      </c>
      <c r="V1080" s="26" t="s">
        <v>31</v>
      </c>
      <c r="W1080" s="17" t="str">
        <f t="shared" si="122"/>
        <v>n/a</v>
      </c>
      <c r="X1080" s="30" t="s">
        <v>31</v>
      </c>
      <c r="Y1080" s="17" t="str">
        <f t="shared" si="123"/>
        <v>n/a</v>
      </c>
      <c r="Z1080" s="17">
        <v>31</v>
      </c>
      <c r="AA1080" s="17">
        <f t="shared" si="124"/>
        <v>31</v>
      </c>
      <c r="AB1080" s="31" t="s">
        <v>403</v>
      </c>
    </row>
    <row r="1081" spans="2:28" x14ac:dyDescent="0.3">
      <c r="B1081" s="74" t="s">
        <v>843</v>
      </c>
      <c r="C1081" s="20" t="str">
        <f t="shared" si="118"/>
        <v>Freight Wagon (L) ICAD Industrial Minerals</v>
      </c>
      <c r="D1081" s="21" t="s">
        <v>4</v>
      </c>
      <c r="E1081" s="21" t="s">
        <v>399</v>
      </c>
      <c r="F1081" s="21" t="s">
        <v>547</v>
      </c>
      <c r="G1081" s="21" t="s">
        <v>364</v>
      </c>
      <c r="H1081" s="23"/>
      <c r="I1081" s="24"/>
      <c r="J1081" s="25" t="s">
        <v>31</v>
      </c>
      <c r="K1081" s="26" t="s">
        <v>31</v>
      </c>
      <c r="L1081" s="27" t="s">
        <v>31</v>
      </c>
      <c r="M1081" s="25" t="s">
        <v>31</v>
      </c>
      <c r="N1081" s="45">
        <v>0.89300000000000002</v>
      </c>
      <c r="O1081" s="25">
        <f t="shared" si="119"/>
        <v>0.89300000000000002</v>
      </c>
      <c r="P1081" s="25">
        <f t="shared" si="120"/>
        <v>0.89300000000000002</v>
      </c>
      <c r="Q1081" s="28">
        <v>88.95</v>
      </c>
      <c r="R1081" s="29">
        <v>4</v>
      </c>
      <c r="S1081" s="18">
        <f t="shared" si="121"/>
        <v>22.237500000000001</v>
      </c>
      <c r="T1081" s="28">
        <v>1.3440000000000001</v>
      </c>
      <c r="U1081" s="26" t="s">
        <v>31</v>
      </c>
      <c r="V1081" s="26" t="s">
        <v>31</v>
      </c>
      <c r="W1081" s="17" t="str">
        <f t="shared" si="122"/>
        <v>n/a</v>
      </c>
      <c r="X1081" s="30" t="s">
        <v>31</v>
      </c>
      <c r="Y1081" s="17" t="str">
        <f t="shared" si="123"/>
        <v>n/a</v>
      </c>
      <c r="Z1081" s="17">
        <v>18</v>
      </c>
      <c r="AA1081" s="17">
        <f t="shared" si="124"/>
        <v>18</v>
      </c>
      <c r="AB1081" s="31" t="s">
        <v>401</v>
      </c>
    </row>
    <row r="1082" spans="2:28" x14ac:dyDescent="0.3">
      <c r="B1082" s="74" t="s">
        <v>843</v>
      </c>
      <c r="C1082" s="20" t="str">
        <f t="shared" si="118"/>
        <v>Freight Wagon (T) ICAD Industrial Minerals</v>
      </c>
      <c r="D1082" s="21" t="s">
        <v>4</v>
      </c>
      <c r="E1082" s="21" t="s">
        <v>402</v>
      </c>
      <c r="F1082" s="21" t="s">
        <v>547</v>
      </c>
      <c r="G1082" s="21" t="s">
        <v>364</v>
      </c>
      <c r="H1082" s="23"/>
      <c r="I1082" s="24"/>
      <c r="J1082" s="25" t="s">
        <v>31</v>
      </c>
      <c r="K1082" s="26" t="s">
        <v>31</v>
      </c>
      <c r="L1082" s="27" t="s">
        <v>31</v>
      </c>
      <c r="M1082" s="25" t="s">
        <v>31</v>
      </c>
      <c r="N1082" s="43">
        <v>0.85599999999999998</v>
      </c>
      <c r="O1082" s="25">
        <f t="shared" si="119"/>
        <v>0.85599999999999998</v>
      </c>
      <c r="P1082" s="25">
        <f t="shared" si="120"/>
        <v>0.85599999999999998</v>
      </c>
      <c r="Q1082" s="28">
        <v>21.4</v>
      </c>
      <c r="R1082" s="29">
        <v>4</v>
      </c>
      <c r="S1082" s="18">
        <f t="shared" si="121"/>
        <v>5.35</v>
      </c>
      <c r="T1082" s="28">
        <v>1.3440000000000001</v>
      </c>
      <c r="U1082" s="26" t="s">
        <v>31</v>
      </c>
      <c r="V1082" s="26" t="s">
        <v>31</v>
      </c>
      <c r="W1082" s="17" t="str">
        <f t="shared" si="122"/>
        <v>n/a</v>
      </c>
      <c r="X1082" s="30" t="s">
        <v>31</v>
      </c>
      <c r="Y1082" s="17" t="str">
        <f t="shared" si="123"/>
        <v>n/a</v>
      </c>
      <c r="Z1082" s="17">
        <v>18</v>
      </c>
      <c r="AA1082" s="17">
        <f t="shared" si="124"/>
        <v>18</v>
      </c>
      <c r="AB1082" s="31" t="s">
        <v>403</v>
      </c>
    </row>
    <row r="1083" spans="2:28" x14ac:dyDescent="0.3">
      <c r="B1083" s="74" t="s">
        <v>843</v>
      </c>
      <c r="C1083" s="20" t="str">
        <f t="shared" si="118"/>
        <v>Freight Wagon (L) ICAD Other</v>
      </c>
      <c r="D1083" s="21" t="s">
        <v>4</v>
      </c>
      <c r="E1083" s="21" t="s">
        <v>399</v>
      </c>
      <c r="F1083" s="22" t="s">
        <v>547</v>
      </c>
      <c r="G1083" s="21" t="s">
        <v>333</v>
      </c>
      <c r="H1083" s="23"/>
      <c r="I1083" s="24"/>
      <c r="J1083" s="25" t="s">
        <v>31</v>
      </c>
      <c r="K1083" s="26" t="s">
        <v>31</v>
      </c>
      <c r="L1083" s="27" t="s">
        <v>31</v>
      </c>
      <c r="M1083" s="25" t="s">
        <v>31</v>
      </c>
      <c r="N1083" s="43">
        <v>0.89300000000000002</v>
      </c>
      <c r="O1083" s="25">
        <f t="shared" si="119"/>
        <v>0.89300000000000002</v>
      </c>
      <c r="P1083" s="25">
        <f t="shared" si="120"/>
        <v>0.89300000000000002</v>
      </c>
      <c r="Q1083" s="28">
        <v>50.984979883772915</v>
      </c>
      <c r="R1083" s="29">
        <v>4</v>
      </c>
      <c r="S1083" s="18">
        <f t="shared" si="121"/>
        <v>12.746244970943229</v>
      </c>
      <c r="T1083" s="28">
        <v>1.3440000000000001</v>
      </c>
      <c r="U1083" s="26" t="s">
        <v>31</v>
      </c>
      <c r="V1083" s="26" t="s">
        <v>31</v>
      </c>
      <c r="W1083" s="17" t="str">
        <f t="shared" si="122"/>
        <v>n/a</v>
      </c>
      <c r="X1083" s="30" t="s">
        <v>31</v>
      </c>
      <c r="Y1083" s="17" t="str">
        <f t="shared" si="123"/>
        <v>n/a</v>
      </c>
      <c r="Z1083" s="17">
        <v>25</v>
      </c>
      <c r="AA1083" s="17">
        <f t="shared" si="124"/>
        <v>25</v>
      </c>
      <c r="AB1083" s="31" t="s">
        <v>401</v>
      </c>
    </row>
    <row r="1084" spans="2:28" x14ac:dyDescent="0.3">
      <c r="B1084" s="74" t="s">
        <v>843</v>
      </c>
      <c r="C1084" s="20" t="str">
        <f t="shared" si="118"/>
        <v>Freight Wagon (T) ICAD Other</v>
      </c>
      <c r="D1084" s="21" t="s">
        <v>4</v>
      </c>
      <c r="E1084" s="21" t="s">
        <v>402</v>
      </c>
      <c r="F1084" s="22" t="s">
        <v>547</v>
      </c>
      <c r="G1084" s="21" t="s">
        <v>333</v>
      </c>
      <c r="H1084" s="23"/>
      <c r="I1084" s="24"/>
      <c r="J1084" s="25" t="s">
        <v>31</v>
      </c>
      <c r="K1084" s="26" t="s">
        <v>31</v>
      </c>
      <c r="L1084" s="27" t="s">
        <v>31</v>
      </c>
      <c r="M1084" s="25" t="s">
        <v>31</v>
      </c>
      <c r="N1084" s="43">
        <v>0.85599999999999998</v>
      </c>
      <c r="O1084" s="25">
        <f t="shared" si="119"/>
        <v>0.85599999999999998</v>
      </c>
      <c r="P1084" s="25">
        <f t="shared" si="120"/>
        <v>0.85599999999999998</v>
      </c>
      <c r="Q1084" s="28">
        <v>21</v>
      </c>
      <c r="R1084" s="29">
        <v>4</v>
      </c>
      <c r="S1084" s="18">
        <f t="shared" si="121"/>
        <v>5.25</v>
      </c>
      <c r="T1084" s="28">
        <v>1.3440000000000001</v>
      </c>
      <c r="U1084" s="26" t="s">
        <v>31</v>
      </c>
      <c r="V1084" s="26" t="s">
        <v>31</v>
      </c>
      <c r="W1084" s="17" t="str">
        <f t="shared" si="122"/>
        <v>n/a</v>
      </c>
      <c r="X1084" s="30" t="s">
        <v>31</v>
      </c>
      <c r="Y1084" s="17" t="str">
        <f t="shared" si="123"/>
        <v>n/a</v>
      </c>
      <c r="Z1084" s="17">
        <v>25</v>
      </c>
      <c r="AA1084" s="17">
        <f t="shared" si="124"/>
        <v>25</v>
      </c>
      <c r="AB1084" s="31" t="s">
        <v>403</v>
      </c>
    </row>
    <row r="1085" spans="2:28" x14ac:dyDescent="0.3">
      <c r="B1085" s="74" t="s">
        <v>843</v>
      </c>
      <c r="C1085" s="20" t="str">
        <f t="shared" si="118"/>
        <v>Freight Wagon (L) ICAG Other</v>
      </c>
      <c r="D1085" s="21" t="s">
        <v>4</v>
      </c>
      <c r="E1085" s="21" t="s">
        <v>399</v>
      </c>
      <c r="F1085" s="22" t="s">
        <v>548</v>
      </c>
      <c r="G1085" s="21" t="s">
        <v>333</v>
      </c>
      <c r="H1085" s="23"/>
      <c r="I1085" s="24"/>
      <c r="J1085" s="25" t="s">
        <v>31</v>
      </c>
      <c r="K1085" s="26" t="s">
        <v>31</v>
      </c>
      <c r="L1085" s="27" t="s">
        <v>31</v>
      </c>
      <c r="M1085" s="25" t="s">
        <v>31</v>
      </c>
      <c r="N1085" s="43">
        <v>0.89300000000000002</v>
      </c>
      <c r="O1085" s="25">
        <f t="shared" si="119"/>
        <v>0.89300000000000002</v>
      </c>
      <c r="P1085" s="25">
        <f t="shared" si="120"/>
        <v>0.89300000000000002</v>
      </c>
      <c r="Q1085" s="28">
        <v>28</v>
      </c>
      <c r="R1085" s="29">
        <v>4</v>
      </c>
      <c r="S1085" s="18">
        <f t="shared" si="121"/>
        <v>7</v>
      </c>
      <c r="T1085" s="28">
        <v>1.3320000000000001</v>
      </c>
      <c r="U1085" s="26" t="s">
        <v>31</v>
      </c>
      <c r="V1085" s="26" t="s">
        <v>31</v>
      </c>
      <c r="W1085" s="17" t="str">
        <f t="shared" si="122"/>
        <v>n/a</v>
      </c>
      <c r="X1085" s="30" t="s">
        <v>31</v>
      </c>
      <c r="Y1085" s="17" t="str">
        <f t="shared" si="123"/>
        <v>n/a</v>
      </c>
      <c r="Z1085" s="17">
        <v>25</v>
      </c>
      <c r="AA1085" s="17">
        <f t="shared" si="124"/>
        <v>25</v>
      </c>
      <c r="AB1085" s="31" t="s">
        <v>401</v>
      </c>
    </row>
    <row r="1086" spans="2:28" x14ac:dyDescent="0.3">
      <c r="B1086" s="74" t="s">
        <v>843</v>
      </c>
      <c r="C1086" s="20" t="str">
        <f t="shared" si="118"/>
        <v>Freight Wagon (L) ICAG Petroleum</v>
      </c>
      <c r="D1086" s="21" t="s">
        <v>4</v>
      </c>
      <c r="E1086" s="21" t="s">
        <v>399</v>
      </c>
      <c r="F1086" s="22" t="s">
        <v>548</v>
      </c>
      <c r="G1086" s="21" t="s">
        <v>334</v>
      </c>
      <c r="H1086" s="23"/>
      <c r="I1086" s="24"/>
      <c r="J1086" s="25" t="s">
        <v>31</v>
      </c>
      <c r="K1086" s="26" t="s">
        <v>31</v>
      </c>
      <c r="L1086" s="27" t="s">
        <v>31</v>
      </c>
      <c r="M1086" s="25" t="s">
        <v>31</v>
      </c>
      <c r="N1086" s="43">
        <v>0.89300000000000002</v>
      </c>
      <c r="O1086" s="25">
        <f t="shared" si="119"/>
        <v>0.89300000000000002</v>
      </c>
      <c r="P1086" s="25">
        <f t="shared" si="120"/>
        <v>0.89300000000000002</v>
      </c>
      <c r="Q1086" s="28">
        <v>63.341993904370256</v>
      </c>
      <c r="R1086" s="29">
        <v>4</v>
      </c>
      <c r="S1086" s="18">
        <f t="shared" si="121"/>
        <v>15.835498476092564</v>
      </c>
      <c r="T1086" s="28">
        <v>1.3320000000000001</v>
      </c>
      <c r="U1086" s="26" t="s">
        <v>31</v>
      </c>
      <c r="V1086" s="26" t="s">
        <v>31</v>
      </c>
      <c r="W1086" s="17" t="str">
        <f t="shared" si="122"/>
        <v>n/a</v>
      </c>
      <c r="X1086" s="30" t="s">
        <v>31</v>
      </c>
      <c r="Y1086" s="17" t="str">
        <f t="shared" si="123"/>
        <v>n/a</v>
      </c>
      <c r="Z1086" s="17">
        <v>23</v>
      </c>
      <c r="AA1086" s="17">
        <f t="shared" si="124"/>
        <v>23</v>
      </c>
      <c r="AB1086" s="31" t="s">
        <v>401</v>
      </c>
    </row>
    <row r="1087" spans="2:28" x14ac:dyDescent="0.3">
      <c r="B1087" s="74" t="s">
        <v>843</v>
      </c>
      <c r="C1087" s="20" t="str">
        <f t="shared" si="118"/>
        <v>Freight Wagon (T) ICAG Petroleum</v>
      </c>
      <c r="D1087" s="21" t="s">
        <v>4</v>
      </c>
      <c r="E1087" s="21" t="s">
        <v>402</v>
      </c>
      <c r="F1087" s="22" t="s">
        <v>548</v>
      </c>
      <c r="G1087" s="21" t="s">
        <v>334</v>
      </c>
      <c r="H1087" s="23"/>
      <c r="I1087" s="24"/>
      <c r="J1087" s="25" t="s">
        <v>31</v>
      </c>
      <c r="K1087" s="26" t="s">
        <v>31</v>
      </c>
      <c r="L1087" s="27" t="s">
        <v>31</v>
      </c>
      <c r="M1087" s="25" t="s">
        <v>31</v>
      </c>
      <c r="N1087" s="43">
        <v>0.85599999999999998</v>
      </c>
      <c r="O1087" s="25">
        <f t="shared" si="119"/>
        <v>0.85599999999999998</v>
      </c>
      <c r="P1087" s="25">
        <f t="shared" si="120"/>
        <v>0.85599999999999998</v>
      </c>
      <c r="Q1087" s="28">
        <v>28</v>
      </c>
      <c r="R1087" s="29">
        <v>4</v>
      </c>
      <c r="S1087" s="18">
        <f t="shared" si="121"/>
        <v>7</v>
      </c>
      <c r="T1087" s="28">
        <v>1.3320000000000001</v>
      </c>
      <c r="U1087" s="26" t="s">
        <v>31</v>
      </c>
      <c r="V1087" s="26" t="s">
        <v>31</v>
      </c>
      <c r="W1087" s="17" t="str">
        <f t="shared" si="122"/>
        <v>n/a</v>
      </c>
      <c r="X1087" s="30" t="s">
        <v>31</v>
      </c>
      <c r="Y1087" s="17" t="str">
        <f t="shared" si="123"/>
        <v>n/a</v>
      </c>
      <c r="Z1087" s="17">
        <v>23</v>
      </c>
      <c r="AA1087" s="17">
        <f t="shared" si="124"/>
        <v>23</v>
      </c>
      <c r="AB1087" s="31" t="s">
        <v>403</v>
      </c>
    </row>
    <row r="1088" spans="2:28" x14ac:dyDescent="0.3">
      <c r="B1088" s="74" t="s">
        <v>843</v>
      </c>
      <c r="C1088" s="20" t="str">
        <f t="shared" si="118"/>
        <v>Freight Wagon (L) IDAP Domestic Intermodal</v>
      </c>
      <c r="D1088" s="21" t="s">
        <v>4</v>
      </c>
      <c r="E1088" s="21" t="s">
        <v>399</v>
      </c>
      <c r="F1088" s="22" t="s">
        <v>549</v>
      </c>
      <c r="G1088" s="21" t="s">
        <v>332</v>
      </c>
      <c r="H1088" s="23"/>
      <c r="I1088" s="24"/>
      <c r="J1088" s="25" t="s">
        <v>31</v>
      </c>
      <c r="K1088" s="26">
        <v>6</v>
      </c>
      <c r="L1088" s="27" t="s">
        <v>814</v>
      </c>
      <c r="M1088" s="25">
        <v>0.89800000000000002</v>
      </c>
      <c r="N1088" s="43" t="s">
        <v>31</v>
      </c>
      <c r="O1088" s="25">
        <f t="shared" si="119"/>
        <v>0.89800000000000002</v>
      </c>
      <c r="P1088" s="25">
        <f t="shared" si="120"/>
        <v>0.89800000000000002</v>
      </c>
      <c r="Q1088" s="28">
        <v>114</v>
      </c>
      <c r="R1088" s="29">
        <v>8</v>
      </c>
      <c r="S1088" s="18">
        <f t="shared" si="121"/>
        <v>14.25</v>
      </c>
      <c r="T1088" s="28">
        <v>0.95599999999999996</v>
      </c>
      <c r="U1088" s="26" t="s">
        <v>31</v>
      </c>
      <c r="V1088" s="26" t="s">
        <v>31</v>
      </c>
      <c r="W1088" s="17" t="str">
        <f t="shared" si="122"/>
        <v>n/a</v>
      </c>
      <c r="X1088" s="30" t="s">
        <v>31</v>
      </c>
      <c r="Y1088" s="17" t="str">
        <f t="shared" si="123"/>
        <v>n/a</v>
      </c>
      <c r="Z1088" s="17">
        <v>33</v>
      </c>
      <c r="AA1088" s="17">
        <f t="shared" si="124"/>
        <v>33</v>
      </c>
      <c r="AB1088" s="31" t="s">
        <v>401</v>
      </c>
    </row>
    <row r="1089" spans="2:28" x14ac:dyDescent="0.3">
      <c r="B1089" s="74" t="s">
        <v>843</v>
      </c>
      <c r="C1089" s="20" t="str">
        <f t="shared" si="118"/>
        <v>Freight Wagon (T) IDAP Domestic Intermodal</v>
      </c>
      <c r="D1089" s="21" t="s">
        <v>4</v>
      </c>
      <c r="E1089" s="21" t="s">
        <v>402</v>
      </c>
      <c r="F1089" s="22" t="s">
        <v>549</v>
      </c>
      <c r="G1089" s="21" t="s">
        <v>332</v>
      </c>
      <c r="H1089" s="23"/>
      <c r="I1089" s="24"/>
      <c r="J1089" s="25" t="s">
        <v>31</v>
      </c>
      <c r="K1089" s="26">
        <v>6</v>
      </c>
      <c r="L1089" s="27" t="s">
        <v>814</v>
      </c>
      <c r="M1089" s="25">
        <v>0.89800000000000002</v>
      </c>
      <c r="N1089" s="43" t="s">
        <v>31</v>
      </c>
      <c r="O1089" s="25">
        <f t="shared" si="119"/>
        <v>0.89800000000000002</v>
      </c>
      <c r="P1089" s="25">
        <f t="shared" si="120"/>
        <v>0.89800000000000002</v>
      </c>
      <c r="Q1089" s="28">
        <v>36.56</v>
      </c>
      <c r="R1089" s="29">
        <v>8</v>
      </c>
      <c r="S1089" s="18">
        <f t="shared" si="121"/>
        <v>4.57</v>
      </c>
      <c r="T1089" s="28">
        <v>0.95599999999999996</v>
      </c>
      <c r="U1089" s="26" t="s">
        <v>31</v>
      </c>
      <c r="V1089" s="26" t="s">
        <v>31</v>
      </c>
      <c r="W1089" s="17" t="str">
        <f t="shared" si="122"/>
        <v>n/a</v>
      </c>
      <c r="X1089" s="30" t="s">
        <v>31</v>
      </c>
      <c r="Y1089" s="17" t="str">
        <f t="shared" si="123"/>
        <v>n/a</v>
      </c>
      <c r="Z1089" s="17">
        <v>33</v>
      </c>
      <c r="AA1089" s="17">
        <f t="shared" si="124"/>
        <v>33</v>
      </c>
      <c r="AB1089" s="31" t="s">
        <v>403</v>
      </c>
    </row>
    <row r="1090" spans="2:28" x14ac:dyDescent="0.3">
      <c r="B1090" s="74" t="s">
        <v>843</v>
      </c>
      <c r="C1090" s="20" t="str">
        <f t="shared" si="118"/>
        <v>Freight Wagon (T) IDAP Other</v>
      </c>
      <c r="D1090" s="21" t="s">
        <v>4</v>
      </c>
      <c r="E1090" s="21" t="s">
        <v>402</v>
      </c>
      <c r="F1090" s="22" t="s">
        <v>549</v>
      </c>
      <c r="G1090" s="21" t="s">
        <v>333</v>
      </c>
      <c r="H1090" s="23"/>
      <c r="I1090" s="24"/>
      <c r="J1090" s="25" t="s">
        <v>31</v>
      </c>
      <c r="K1090" s="26">
        <v>6</v>
      </c>
      <c r="L1090" s="27" t="s">
        <v>814</v>
      </c>
      <c r="M1090" s="25">
        <v>0.89800000000000002</v>
      </c>
      <c r="N1090" s="43" t="s">
        <v>31</v>
      </c>
      <c r="O1090" s="25">
        <f t="shared" si="119"/>
        <v>0.89800000000000002</v>
      </c>
      <c r="P1090" s="25">
        <f t="shared" si="120"/>
        <v>0.89800000000000002</v>
      </c>
      <c r="Q1090" s="28">
        <v>36.56</v>
      </c>
      <c r="R1090" s="29">
        <v>8</v>
      </c>
      <c r="S1090" s="18">
        <f t="shared" si="121"/>
        <v>4.57</v>
      </c>
      <c r="T1090" s="28">
        <v>0.95599999999999996</v>
      </c>
      <c r="U1090" s="26" t="s">
        <v>31</v>
      </c>
      <c r="V1090" s="26" t="s">
        <v>31</v>
      </c>
      <c r="W1090" s="17" t="str">
        <f t="shared" si="122"/>
        <v>n/a</v>
      </c>
      <c r="X1090" s="30" t="s">
        <v>31</v>
      </c>
      <c r="Y1090" s="17" t="str">
        <f t="shared" si="123"/>
        <v>n/a</v>
      </c>
      <c r="Z1090" s="17">
        <v>25</v>
      </c>
      <c r="AA1090" s="17">
        <f t="shared" si="124"/>
        <v>25</v>
      </c>
      <c r="AB1090" s="31" t="s">
        <v>403</v>
      </c>
    </row>
    <row r="1091" spans="2:28" x14ac:dyDescent="0.3">
      <c r="B1091" s="74" t="s">
        <v>843</v>
      </c>
      <c r="C1091" s="20" t="str">
        <f t="shared" si="118"/>
        <v>Freight Wagon (L) IDAQ Domestic Intermodal</v>
      </c>
      <c r="D1091" s="21" t="s">
        <v>4</v>
      </c>
      <c r="E1091" s="21" t="s">
        <v>399</v>
      </c>
      <c r="F1091" s="22" t="s">
        <v>550</v>
      </c>
      <c r="G1091" s="21" t="s">
        <v>332</v>
      </c>
      <c r="H1091" s="23"/>
      <c r="I1091" s="24"/>
      <c r="J1091" s="25" t="s">
        <v>31</v>
      </c>
      <c r="K1091" s="26">
        <v>6</v>
      </c>
      <c r="L1091" s="27" t="s">
        <v>814</v>
      </c>
      <c r="M1091" s="25">
        <v>0.89800000000000002</v>
      </c>
      <c r="N1091" s="43" t="s">
        <v>31</v>
      </c>
      <c r="O1091" s="25">
        <f t="shared" si="119"/>
        <v>0.89800000000000002</v>
      </c>
      <c r="P1091" s="25">
        <f t="shared" si="120"/>
        <v>0.89800000000000002</v>
      </c>
      <c r="Q1091" s="28">
        <v>75.61</v>
      </c>
      <c r="R1091" s="29">
        <v>8</v>
      </c>
      <c r="S1091" s="18">
        <f t="shared" si="121"/>
        <v>9.4512499999999999</v>
      </c>
      <c r="T1091" s="28">
        <v>0.95599999999999996</v>
      </c>
      <c r="U1091" s="26" t="s">
        <v>31</v>
      </c>
      <c r="V1091" s="26" t="s">
        <v>31</v>
      </c>
      <c r="W1091" s="17" t="str">
        <f t="shared" si="122"/>
        <v>n/a</v>
      </c>
      <c r="X1091" s="30" t="s">
        <v>31</v>
      </c>
      <c r="Y1091" s="17" t="str">
        <f t="shared" si="123"/>
        <v>n/a</v>
      </c>
      <c r="Z1091" s="17">
        <v>33</v>
      </c>
      <c r="AA1091" s="17">
        <f t="shared" si="124"/>
        <v>33</v>
      </c>
      <c r="AB1091" s="31" t="s">
        <v>467</v>
      </c>
    </row>
    <row r="1092" spans="2:28" x14ac:dyDescent="0.3">
      <c r="B1092" s="74" t="s">
        <v>843</v>
      </c>
      <c r="C1092" s="20" t="str">
        <f t="shared" si="118"/>
        <v>Freight Wagon (T) IDAQ Domestic Intermodal</v>
      </c>
      <c r="D1092" s="21" t="s">
        <v>4</v>
      </c>
      <c r="E1092" s="21" t="s">
        <v>402</v>
      </c>
      <c r="F1092" s="22" t="s">
        <v>550</v>
      </c>
      <c r="G1092" s="21" t="s">
        <v>332</v>
      </c>
      <c r="H1092" s="23"/>
      <c r="I1092" s="24"/>
      <c r="J1092" s="25" t="s">
        <v>31</v>
      </c>
      <c r="K1092" s="26">
        <v>6</v>
      </c>
      <c r="L1092" s="27" t="s">
        <v>814</v>
      </c>
      <c r="M1092" s="25">
        <v>0.89800000000000002</v>
      </c>
      <c r="N1092" s="43" t="s">
        <v>31</v>
      </c>
      <c r="O1092" s="25">
        <f t="shared" si="119"/>
        <v>0.89800000000000002</v>
      </c>
      <c r="P1092" s="25">
        <f t="shared" si="120"/>
        <v>0.89800000000000002</v>
      </c>
      <c r="Q1092" s="28">
        <v>36.56</v>
      </c>
      <c r="R1092" s="29">
        <v>8</v>
      </c>
      <c r="S1092" s="18">
        <f t="shared" si="121"/>
        <v>4.57</v>
      </c>
      <c r="T1092" s="28">
        <v>0.95599999999999996</v>
      </c>
      <c r="U1092" s="26" t="s">
        <v>31</v>
      </c>
      <c r="V1092" s="26" t="s">
        <v>31</v>
      </c>
      <c r="W1092" s="17" t="str">
        <f t="shared" si="122"/>
        <v>n/a</v>
      </c>
      <c r="X1092" s="30" t="s">
        <v>31</v>
      </c>
      <c r="Y1092" s="17" t="str">
        <f t="shared" si="123"/>
        <v>n/a</v>
      </c>
      <c r="Z1092" s="17">
        <v>33</v>
      </c>
      <c r="AA1092" s="17">
        <f t="shared" si="124"/>
        <v>33</v>
      </c>
      <c r="AB1092" s="31" t="s">
        <v>468</v>
      </c>
    </row>
    <row r="1093" spans="2:28" x14ac:dyDescent="0.3">
      <c r="B1093" s="74" t="s">
        <v>843</v>
      </c>
      <c r="C1093" s="20" t="str">
        <f t="shared" si="118"/>
        <v>Freight Wagon (L) IFAB European Automotive</v>
      </c>
      <c r="D1093" s="21" t="s">
        <v>4</v>
      </c>
      <c r="E1093" s="21" t="s">
        <v>399</v>
      </c>
      <c r="F1093" s="22" t="s">
        <v>551</v>
      </c>
      <c r="G1093" s="21" t="s">
        <v>362</v>
      </c>
      <c r="H1093" s="23"/>
      <c r="I1093" s="24"/>
      <c r="J1093" s="25" t="s">
        <v>31</v>
      </c>
      <c r="K1093" s="26">
        <v>4</v>
      </c>
      <c r="L1093" s="27" t="s">
        <v>810</v>
      </c>
      <c r="M1093" s="25">
        <v>0.97799999999999998</v>
      </c>
      <c r="N1093" s="43" t="s">
        <v>31</v>
      </c>
      <c r="O1093" s="25">
        <f t="shared" si="119"/>
        <v>0.97799999999999998</v>
      </c>
      <c r="P1093" s="25">
        <f t="shared" si="120"/>
        <v>0.97799999999999998</v>
      </c>
      <c r="Q1093" s="28">
        <v>30.413417056368484</v>
      </c>
      <c r="R1093" s="29">
        <v>2</v>
      </c>
      <c r="S1093" s="18">
        <f t="shared" si="121"/>
        <v>15.206708528184242</v>
      </c>
      <c r="T1093" s="28">
        <v>1.371</v>
      </c>
      <c r="U1093" s="26" t="s">
        <v>31</v>
      </c>
      <c r="V1093" s="26" t="s">
        <v>31</v>
      </c>
      <c r="W1093" s="17" t="str">
        <f t="shared" si="122"/>
        <v>n/a</v>
      </c>
      <c r="X1093" s="30" t="s">
        <v>31</v>
      </c>
      <c r="Y1093" s="17" t="str">
        <f t="shared" si="123"/>
        <v>n/a</v>
      </c>
      <c r="Z1093" s="17">
        <v>31</v>
      </c>
      <c r="AA1093" s="17">
        <f t="shared" si="124"/>
        <v>31</v>
      </c>
      <c r="AB1093" s="31" t="s">
        <v>439</v>
      </c>
    </row>
    <row r="1094" spans="2:28" x14ac:dyDescent="0.3">
      <c r="B1094" s="74" t="s">
        <v>843</v>
      </c>
      <c r="C1094" s="20" t="str">
        <f t="shared" si="118"/>
        <v>Freight Wagon (L) IFAB European Conventional</v>
      </c>
      <c r="D1094" s="21" t="s">
        <v>4</v>
      </c>
      <c r="E1094" s="21" t="s">
        <v>399</v>
      </c>
      <c r="F1094" s="22" t="s">
        <v>551</v>
      </c>
      <c r="G1094" s="21" t="s">
        <v>363</v>
      </c>
      <c r="H1094" s="23"/>
      <c r="I1094" s="24"/>
      <c r="J1094" s="25" t="s">
        <v>31</v>
      </c>
      <c r="K1094" s="26">
        <v>4</v>
      </c>
      <c r="L1094" s="27" t="s">
        <v>810</v>
      </c>
      <c r="M1094" s="25">
        <v>0.97799999999999998</v>
      </c>
      <c r="N1094" s="43" t="s">
        <v>31</v>
      </c>
      <c r="O1094" s="25">
        <f t="shared" si="119"/>
        <v>0.97799999999999998</v>
      </c>
      <c r="P1094" s="25">
        <f t="shared" si="120"/>
        <v>0.97799999999999998</v>
      </c>
      <c r="Q1094" s="28">
        <v>31.4</v>
      </c>
      <c r="R1094" s="29">
        <v>2</v>
      </c>
      <c r="S1094" s="18">
        <f t="shared" si="121"/>
        <v>15.7</v>
      </c>
      <c r="T1094" s="28">
        <v>1.371</v>
      </c>
      <c r="U1094" s="26" t="s">
        <v>31</v>
      </c>
      <c r="V1094" s="26" t="s">
        <v>31</v>
      </c>
      <c r="W1094" s="17" t="str">
        <f t="shared" si="122"/>
        <v>n/a</v>
      </c>
      <c r="X1094" s="30" t="s">
        <v>31</v>
      </c>
      <c r="Y1094" s="17" t="str">
        <f t="shared" si="123"/>
        <v>n/a</v>
      </c>
      <c r="Z1094" s="17">
        <v>31</v>
      </c>
      <c r="AA1094" s="17">
        <f t="shared" si="124"/>
        <v>31</v>
      </c>
      <c r="AB1094" s="31" t="s">
        <v>439</v>
      </c>
    </row>
    <row r="1095" spans="2:28" x14ac:dyDescent="0.3">
      <c r="B1095" s="74" t="s">
        <v>843</v>
      </c>
      <c r="C1095" s="20" t="str">
        <f t="shared" si="118"/>
        <v>Freight Wagon (L) IFAB European Intermodal</v>
      </c>
      <c r="D1095" s="21" t="s">
        <v>4</v>
      </c>
      <c r="E1095" s="21" t="s">
        <v>399</v>
      </c>
      <c r="F1095" s="22" t="s">
        <v>551</v>
      </c>
      <c r="G1095" s="21" t="s">
        <v>349</v>
      </c>
      <c r="H1095" s="23"/>
      <c r="I1095" s="24"/>
      <c r="J1095" s="25" t="s">
        <v>31</v>
      </c>
      <c r="K1095" s="26">
        <v>4</v>
      </c>
      <c r="L1095" s="27" t="s">
        <v>810</v>
      </c>
      <c r="M1095" s="25">
        <v>0.97799999999999998</v>
      </c>
      <c r="N1095" s="43" t="s">
        <v>31</v>
      </c>
      <c r="O1095" s="25">
        <f t="shared" si="119"/>
        <v>0.97799999999999998</v>
      </c>
      <c r="P1095" s="25">
        <f t="shared" si="120"/>
        <v>0.97799999999999998</v>
      </c>
      <c r="Q1095" s="28">
        <v>30.76028286910088</v>
      </c>
      <c r="R1095" s="29">
        <v>2</v>
      </c>
      <c r="S1095" s="18">
        <f t="shared" si="121"/>
        <v>15.38014143455044</v>
      </c>
      <c r="T1095" s="28">
        <v>1.371</v>
      </c>
      <c r="U1095" s="26" t="s">
        <v>31</v>
      </c>
      <c r="V1095" s="26" t="s">
        <v>31</v>
      </c>
      <c r="W1095" s="17" t="str">
        <f t="shared" si="122"/>
        <v>n/a</v>
      </c>
      <c r="X1095" s="30" t="s">
        <v>31</v>
      </c>
      <c r="Y1095" s="17" t="str">
        <f t="shared" si="123"/>
        <v>n/a</v>
      </c>
      <c r="Z1095" s="17">
        <v>38</v>
      </c>
      <c r="AA1095" s="17">
        <f t="shared" si="124"/>
        <v>38</v>
      </c>
      <c r="AB1095" s="31" t="s">
        <v>439</v>
      </c>
    </row>
    <row r="1096" spans="2:28" x14ac:dyDescent="0.3">
      <c r="B1096" s="74" t="s">
        <v>843</v>
      </c>
      <c r="C1096" s="20" t="str">
        <f t="shared" si="118"/>
        <v>Freight Wagon (L) IFAD Domestic Automotive</v>
      </c>
      <c r="D1096" s="21" t="s">
        <v>4</v>
      </c>
      <c r="E1096" s="21" t="s">
        <v>399</v>
      </c>
      <c r="F1096" s="21" t="s">
        <v>552</v>
      </c>
      <c r="G1096" s="21" t="s">
        <v>348</v>
      </c>
      <c r="H1096" s="23"/>
      <c r="I1096" s="24"/>
      <c r="J1096" s="25" t="s">
        <v>31</v>
      </c>
      <c r="K1096" s="26">
        <v>5</v>
      </c>
      <c r="L1096" s="27" t="s">
        <v>812</v>
      </c>
      <c r="M1096" s="25">
        <v>0.93799999999999994</v>
      </c>
      <c r="N1096" s="43" t="s">
        <v>31</v>
      </c>
      <c r="O1096" s="25">
        <f t="shared" si="119"/>
        <v>0.93799999999999994</v>
      </c>
      <c r="P1096" s="25">
        <f t="shared" si="120"/>
        <v>0.93799999999999994</v>
      </c>
      <c r="Q1096" s="28">
        <v>36</v>
      </c>
      <c r="R1096" s="29">
        <v>4</v>
      </c>
      <c r="S1096" s="18">
        <f t="shared" si="121"/>
        <v>9</v>
      </c>
      <c r="T1096" s="28">
        <v>1.292</v>
      </c>
      <c r="U1096" s="26" t="s">
        <v>31</v>
      </c>
      <c r="V1096" s="26" t="s">
        <v>31</v>
      </c>
      <c r="W1096" s="17" t="str">
        <f t="shared" si="122"/>
        <v>n/a</v>
      </c>
      <c r="X1096" s="30" t="s">
        <v>31</v>
      </c>
      <c r="Y1096" s="17" t="str">
        <f t="shared" si="123"/>
        <v>n/a</v>
      </c>
      <c r="Z1096" s="17">
        <v>25</v>
      </c>
      <c r="AA1096" s="17">
        <f t="shared" si="124"/>
        <v>25</v>
      </c>
      <c r="AB1096" s="31" t="s">
        <v>401</v>
      </c>
    </row>
    <row r="1097" spans="2:28" x14ac:dyDescent="0.3">
      <c r="B1097" s="74" t="s">
        <v>843</v>
      </c>
      <c r="C1097" s="20" t="str">
        <f t="shared" si="118"/>
        <v>Freight Wagon (T) IFAD Domestic Automotive</v>
      </c>
      <c r="D1097" s="21" t="s">
        <v>4</v>
      </c>
      <c r="E1097" s="21" t="s">
        <v>402</v>
      </c>
      <c r="F1097" s="21" t="s">
        <v>552</v>
      </c>
      <c r="G1097" s="21" t="s">
        <v>348</v>
      </c>
      <c r="H1097" s="23"/>
      <c r="I1097" s="24"/>
      <c r="J1097" s="25" t="s">
        <v>31</v>
      </c>
      <c r="K1097" s="26">
        <v>5</v>
      </c>
      <c r="L1097" s="27" t="s">
        <v>812</v>
      </c>
      <c r="M1097" s="25">
        <v>0.93799999999999994</v>
      </c>
      <c r="N1097" s="43" t="s">
        <v>31</v>
      </c>
      <c r="O1097" s="25">
        <f t="shared" si="119"/>
        <v>0.93799999999999994</v>
      </c>
      <c r="P1097" s="25">
        <f t="shared" si="120"/>
        <v>0.93799999999999994</v>
      </c>
      <c r="Q1097" s="28">
        <v>18.2</v>
      </c>
      <c r="R1097" s="29">
        <v>4</v>
      </c>
      <c r="S1097" s="18">
        <f t="shared" si="121"/>
        <v>4.55</v>
      </c>
      <c r="T1097" s="28">
        <v>1.292</v>
      </c>
      <c r="U1097" s="26" t="s">
        <v>31</v>
      </c>
      <c r="V1097" s="26" t="s">
        <v>31</v>
      </c>
      <c r="W1097" s="17" t="str">
        <f t="shared" si="122"/>
        <v>n/a</v>
      </c>
      <c r="X1097" s="30" t="s">
        <v>31</v>
      </c>
      <c r="Y1097" s="17" t="str">
        <f t="shared" si="123"/>
        <v>n/a</v>
      </c>
      <c r="Z1097" s="17">
        <v>25</v>
      </c>
      <c r="AA1097" s="17">
        <f t="shared" si="124"/>
        <v>25</v>
      </c>
      <c r="AB1097" s="31" t="s">
        <v>403</v>
      </c>
    </row>
    <row r="1098" spans="2:28" x14ac:dyDescent="0.3">
      <c r="B1098" s="74" t="s">
        <v>843</v>
      </c>
      <c r="C1098" s="20" t="str">
        <f t="shared" si="118"/>
        <v>Freight Wagon (L) IFAD Domestic Intermodal</v>
      </c>
      <c r="D1098" s="21" t="s">
        <v>4</v>
      </c>
      <c r="E1098" s="21" t="s">
        <v>399</v>
      </c>
      <c r="F1098" s="21" t="s">
        <v>552</v>
      </c>
      <c r="G1098" s="21" t="s">
        <v>332</v>
      </c>
      <c r="H1098" s="23"/>
      <c r="I1098" s="24"/>
      <c r="J1098" s="25" t="s">
        <v>31</v>
      </c>
      <c r="K1098" s="26">
        <v>5</v>
      </c>
      <c r="L1098" s="27" t="s">
        <v>812</v>
      </c>
      <c r="M1098" s="25">
        <v>0.93799999999999994</v>
      </c>
      <c r="N1098" s="43" t="s">
        <v>31</v>
      </c>
      <c r="O1098" s="25">
        <f t="shared" si="119"/>
        <v>0.93799999999999994</v>
      </c>
      <c r="P1098" s="25">
        <f t="shared" si="120"/>
        <v>0.93799999999999994</v>
      </c>
      <c r="Q1098" s="28">
        <v>36</v>
      </c>
      <c r="R1098" s="29">
        <v>4</v>
      </c>
      <c r="S1098" s="18">
        <f t="shared" si="121"/>
        <v>9</v>
      </c>
      <c r="T1098" s="28">
        <v>1.292</v>
      </c>
      <c r="U1098" s="26" t="s">
        <v>31</v>
      </c>
      <c r="V1098" s="26" t="s">
        <v>31</v>
      </c>
      <c r="W1098" s="17" t="str">
        <f t="shared" si="122"/>
        <v>n/a</v>
      </c>
      <c r="X1098" s="30" t="s">
        <v>31</v>
      </c>
      <c r="Y1098" s="17" t="str">
        <f t="shared" si="123"/>
        <v>n/a</v>
      </c>
      <c r="Z1098" s="17">
        <v>33</v>
      </c>
      <c r="AA1098" s="17">
        <f t="shared" si="124"/>
        <v>33</v>
      </c>
      <c r="AB1098" s="31" t="s">
        <v>401</v>
      </c>
    </row>
    <row r="1099" spans="2:28" x14ac:dyDescent="0.3">
      <c r="B1099" s="74" t="s">
        <v>843</v>
      </c>
      <c r="C1099" s="20" t="str">
        <f t="shared" ref="C1099:C1162" si="125">D1099&amp;" "&amp;E1099&amp;" "&amp;F1099&amp;IF(D1099="Freight"," "&amp;G1099,"")</f>
        <v>Freight Wagon (T) IFAD Domestic Intermodal</v>
      </c>
      <c r="D1099" s="21" t="s">
        <v>4</v>
      </c>
      <c r="E1099" s="21" t="s">
        <v>402</v>
      </c>
      <c r="F1099" s="21" t="s">
        <v>552</v>
      </c>
      <c r="G1099" s="21" t="s">
        <v>332</v>
      </c>
      <c r="H1099" s="23"/>
      <c r="I1099" s="24"/>
      <c r="J1099" s="25" t="s">
        <v>31</v>
      </c>
      <c r="K1099" s="26">
        <v>5</v>
      </c>
      <c r="L1099" s="27" t="s">
        <v>812</v>
      </c>
      <c r="M1099" s="25">
        <v>0.93799999999999994</v>
      </c>
      <c r="N1099" s="43" t="s">
        <v>31</v>
      </c>
      <c r="O1099" s="25">
        <f t="shared" si="119"/>
        <v>0.93799999999999994</v>
      </c>
      <c r="P1099" s="25">
        <f t="shared" si="120"/>
        <v>0.93799999999999994</v>
      </c>
      <c r="Q1099" s="28">
        <v>18.2</v>
      </c>
      <c r="R1099" s="29">
        <v>4</v>
      </c>
      <c r="S1099" s="18">
        <f t="shared" si="121"/>
        <v>4.55</v>
      </c>
      <c r="T1099" s="28">
        <v>1.292</v>
      </c>
      <c r="U1099" s="26" t="s">
        <v>31</v>
      </c>
      <c r="V1099" s="26" t="s">
        <v>31</v>
      </c>
      <c r="W1099" s="17" t="str">
        <f t="shared" si="122"/>
        <v>n/a</v>
      </c>
      <c r="X1099" s="30" t="s">
        <v>31</v>
      </c>
      <c r="Y1099" s="17" t="str">
        <f t="shared" si="123"/>
        <v>n/a</v>
      </c>
      <c r="Z1099" s="17">
        <v>33</v>
      </c>
      <c r="AA1099" s="17">
        <f t="shared" si="124"/>
        <v>33</v>
      </c>
      <c r="AB1099" s="31" t="s">
        <v>403</v>
      </c>
    </row>
    <row r="1100" spans="2:28" x14ac:dyDescent="0.3">
      <c r="B1100" s="74" t="s">
        <v>843</v>
      </c>
      <c r="C1100" s="20" t="str">
        <f t="shared" si="125"/>
        <v>Freight Wagon (L) IFAD European Automotive</v>
      </c>
      <c r="D1100" s="21" t="s">
        <v>4</v>
      </c>
      <c r="E1100" s="21" t="s">
        <v>399</v>
      </c>
      <c r="F1100" s="21" t="s">
        <v>552</v>
      </c>
      <c r="G1100" s="21" t="s">
        <v>362</v>
      </c>
      <c r="H1100" s="23"/>
      <c r="I1100" s="24"/>
      <c r="J1100" s="25" t="s">
        <v>31</v>
      </c>
      <c r="K1100" s="26">
        <v>5</v>
      </c>
      <c r="L1100" s="27" t="s">
        <v>812</v>
      </c>
      <c r="M1100" s="25">
        <v>0.93799999999999994</v>
      </c>
      <c r="N1100" s="43" t="s">
        <v>31</v>
      </c>
      <c r="O1100" s="25">
        <f t="shared" si="119"/>
        <v>0.93799999999999994</v>
      </c>
      <c r="P1100" s="25">
        <f t="shared" si="120"/>
        <v>0.93799999999999994</v>
      </c>
      <c r="Q1100" s="28">
        <v>36</v>
      </c>
      <c r="R1100" s="29">
        <v>4</v>
      </c>
      <c r="S1100" s="18">
        <f t="shared" si="121"/>
        <v>9</v>
      </c>
      <c r="T1100" s="28">
        <v>1.292</v>
      </c>
      <c r="U1100" s="26" t="s">
        <v>31</v>
      </c>
      <c r="V1100" s="26" t="s">
        <v>31</v>
      </c>
      <c r="W1100" s="17" t="str">
        <f t="shared" si="122"/>
        <v>n/a</v>
      </c>
      <c r="X1100" s="30" t="s">
        <v>31</v>
      </c>
      <c r="Y1100" s="17" t="str">
        <f t="shared" si="123"/>
        <v>n/a</v>
      </c>
      <c r="Z1100" s="17">
        <v>31</v>
      </c>
      <c r="AA1100" s="17">
        <f t="shared" si="124"/>
        <v>31</v>
      </c>
      <c r="AB1100" s="31" t="s">
        <v>401</v>
      </c>
    </row>
    <row r="1101" spans="2:28" x14ac:dyDescent="0.3">
      <c r="B1101" s="74" t="s">
        <v>843</v>
      </c>
      <c r="C1101" s="20" t="str">
        <f t="shared" si="125"/>
        <v>Freight Wagon (T) IFAD European Automotive</v>
      </c>
      <c r="D1101" s="21" t="s">
        <v>4</v>
      </c>
      <c r="E1101" s="21" t="s">
        <v>402</v>
      </c>
      <c r="F1101" s="21" t="s">
        <v>552</v>
      </c>
      <c r="G1101" s="21" t="s">
        <v>362</v>
      </c>
      <c r="H1101" s="23"/>
      <c r="I1101" s="24"/>
      <c r="J1101" s="25" t="s">
        <v>31</v>
      </c>
      <c r="K1101" s="26">
        <v>5</v>
      </c>
      <c r="L1101" s="27" t="s">
        <v>812</v>
      </c>
      <c r="M1101" s="25">
        <v>0.93799999999999994</v>
      </c>
      <c r="N1101" s="43" t="s">
        <v>31</v>
      </c>
      <c r="O1101" s="25">
        <f t="shared" si="119"/>
        <v>0.93799999999999994</v>
      </c>
      <c r="P1101" s="25">
        <f t="shared" si="120"/>
        <v>0.93799999999999994</v>
      </c>
      <c r="Q1101" s="28">
        <v>18.2</v>
      </c>
      <c r="R1101" s="29">
        <v>4</v>
      </c>
      <c r="S1101" s="18">
        <f t="shared" si="121"/>
        <v>4.55</v>
      </c>
      <c r="T1101" s="28">
        <v>1.292</v>
      </c>
      <c r="U1101" s="26" t="s">
        <v>31</v>
      </c>
      <c r="V1101" s="26" t="s">
        <v>31</v>
      </c>
      <c r="W1101" s="17" t="str">
        <f t="shared" si="122"/>
        <v>n/a</v>
      </c>
      <c r="X1101" s="30" t="s">
        <v>31</v>
      </c>
      <c r="Y1101" s="17" t="str">
        <f t="shared" si="123"/>
        <v>n/a</v>
      </c>
      <c r="Z1101" s="17">
        <v>31</v>
      </c>
      <c r="AA1101" s="17">
        <f t="shared" si="124"/>
        <v>31</v>
      </c>
      <c r="AB1101" s="31" t="s">
        <v>403</v>
      </c>
    </row>
    <row r="1102" spans="2:28" x14ac:dyDescent="0.3">
      <c r="B1102" s="74" t="s">
        <v>843</v>
      </c>
      <c r="C1102" s="20" t="str">
        <f t="shared" si="125"/>
        <v>Freight Wagon (L) IFAD European Intermodal</v>
      </c>
      <c r="D1102" s="21" t="s">
        <v>4</v>
      </c>
      <c r="E1102" s="21" t="s">
        <v>399</v>
      </c>
      <c r="F1102" s="21" t="s">
        <v>552</v>
      </c>
      <c r="G1102" s="21" t="s">
        <v>349</v>
      </c>
      <c r="H1102" s="23"/>
      <c r="I1102" s="24"/>
      <c r="J1102" s="25" t="s">
        <v>31</v>
      </c>
      <c r="K1102" s="26">
        <v>5</v>
      </c>
      <c r="L1102" s="27" t="s">
        <v>812</v>
      </c>
      <c r="M1102" s="25">
        <v>0.93799999999999994</v>
      </c>
      <c r="N1102" s="43" t="s">
        <v>31</v>
      </c>
      <c r="O1102" s="25">
        <f t="shared" si="119"/>
        <v>0.93799999999999994</v>
      </c>
      <c r="P1102" s="25">
        <f t="shared" si="120"/>
        <v>0.93799999999999994</v>
      </c>
      <c r="Q1102" s="28">
        <v>36</v>
      </c>
      <c r="R1102" s="29">
        <v>4</v>
      </c>
      <c r="S1102" s="18">
        <f t="shared" si="121"/>
        <v>9</v>
      </c>
      <c r="T1102" s="28">
        <v>1.292</v>
      </c>
      <c r="U1102" s="26" t="s">
        <v>31</v>
      </c>
      <c r="V1102" s="26" t="s">
        <v>31</v>
      </c>
      <c r="W1102" s="17" t="str">
        <f t="shared" si="122"/>
        <v>n/a</v>
      </c>
      <c r="X1102" s="30" t="s">
        <v>31</v>
      </c>
      <c r="Y1102" s="17" t="str">
        <f t="shared" si="123"/>
        <v>n/a</v>
      </c>
      <c r="Z1102" s="17">
        <v>38</v>
      </c>
      <c r="AA1102" s="17">
        <f t="shared" si="124"/>
        <v>38</v>
      </c>
      <c r="AB1102" s="31" t="s">
        <v>401</v>
      </c>
    </row>
    <row r="1103" spans="2:28" x14ac:dyDescent="0.3">
      <c r="B1103" s="74" t="s">
        <v>843</v>
      </c>
      <c r="C1103" s="20" t="str">
        <f t="shared" si="125"/>
        <v>Freight Wagon (T) IFAD European Intermodal</v>
      </c>
      <c r="D1103" s="21" t="s">
        <v>4</v>
      </c>
      <c r="E1103" s="21" t="s">
        <v>402</v>
      </c>
      <c r="F1103" s="21" t="s">
        <v>552</v>
      </c>
      <c r="G1103" s="21" t="s">
        <v>349</v>
      </c>
      <c r="H1103" s="23"/>
      <c r="I1103" s="24"/>
      <c r="J1103" s="25" t="s">
        <v>31</v>
      </c>
      <c r="K1103" s="26">
        <v>5</v>
      </c>
      <c r="L1103" s="27" t="s">
        <v>812</v>
      </c>
      <c r="M1103" s="25">
        <v>0.93799999999999994</v>
      </c>
      <c r="N1103" s="43" t="s">
        <v>31</v>
      </c>
      <c r="O1103" s="25">
        <f t="shared" si="119"/>
        <v>0.93799999999999994</v>
      </c>
      <c r="P1103" s="25">
        <f t="shared" si="120"/>
        <v>0.93799999999999994</v>
      </c>
      <c r="Q1103" s="28">
        <v>18.2</v>
      </c>
      <c r="R1103" s="29">
        <v>4</v>
      </c>
      <c r="S1103" s="18">
        <f t="shared" si="121"/>
        <v>4.55</v>
      </c>
      <c r="T1103" s="28">
        <v>1.292</v>
      </c>
      <c r="U1103" s="26" t="s">
        <v>31</v>
      </c>
      <c r="V1103" s="26" t="s">
        <v>31</v>
      </c>
      <c r="W1103" s="17" t="str">
        <f t="shared" si="122"/>
        <v>n/a</v>
      </c>
      <c r="X1103" s="30" t="s">
        <v>31</v>
      </c>
      <c r="Y1103" s="17" t="str">
        <f t="shared" si="123"/>
        <v>n/a</v>
      </c>
      <c r="Z1103" s="17">
        <v>38</v>
      </c>
      <c r="AA1103" s="17">
        <f t="shared" si="124"/>
        <v>38</v>
      </c>
      <c r="AB1103" s="31" t="s">
        <v>403</v>
      </c>
    </row>
    <row r="1104" spans="2:28" x14ac:dyDescent="0.3">
      <c r="B1104" s="74" t="s">
        <v>843</v>
      </c>
      <c r="C1104" s="20" t="str">
        <f t="shared" si="125"/>
        <v>Freight Wagon (L) IFAE Construction Materials</v>
      </c>
      <c r="D1104" s="21" t="s">
        <v>4</v>
      </c>
      <c r="E1104" s="21" t="s">
        <v>399</v>
      </c>
      <c r="F1104" s="22" t="s">
        <v>553</v>
      </c>
      <c r="G1104" s="21" t="s">
        <v>331</v>
      </c>
      <c r="H1104" s="23"/>
      <c r="I1104" s="24"/>
      <c r="J1104" s="25" t="s">
        <v>31</v>
      </c>
      <c r="K1104" s="26">
        <v>5</v>
      </c>
      <c r="L1104" s="27" t="s">
        <v>812</v>
      </c>
      <c r="M1104" s="25">
        <v>0.93799999999999994</v>
      </c>
      <c r="N1104" s="43" t="s">
        <v>31</v>
      </c>
      <c r="O1104" s="25">
        <f t="shared" si="119"/>
        <v>0.93799999999999994</v>
      </c>
      <c r="P1104" s="25">
        <f t="shared" si="120"/>
        <v>0.93799999999999994</v>
      </c>
      <c r="Q1104" s="28">
        <v>90.8888888888889</v>
      </c>
      <c r="R1104" s="29">
        <v>8</v>
      </c>
      <c r="S1104" s="18">
        <f t="shared" si="121"/>
        <v>11.361111111111112</v>
      </c>
      <c r="T1104" s="28">
        <v>1.292</v>
      </c>
      <c r="U1104" s="26" t="s">
        <v>31</v>
      </c>
      <c r="V1104" s="26" t="s">
        <v>31</v>
      </c>
      <c r="W1104" s="17" t="str">
        <f t="shared" si="122"/>
        <v>n/a</v>
      </c>
      <c r="X1104" s="30" t="s">
        <v>31</v>
      </c>
      <c r="Y1104" s="17" t="str">
        <f t="shared" si="123"/>
        <v>n/a</v>
      </c>
      <c r="Z1104" s="17">
        <v>29</v>
      </c>
      <c r="AA1104" s="17">
        <f t="shared" si="124"/>
        <v>29</v>
      </c>
      <c r="AB1104" s="31" t="s">
        <v>401</v>
      </c>
    </row>
    <row r="1105" spans="2:28" x14ac:dyDescent="0.3">
      <c r="B1105" s="74" t="s">
        <v>843</v>
      </c>
      <c r="C1105" s="20" t="str">
        <f t="shared" si="125"/>
        <v>Freight Wagon (L) IFAE Domestic Automotive</v>
      </c>
      <c r="D1105" s="21" t="s">
        <v>4</v>
      </c>
      <c r="E1105" s="21" t="s">
        <v>399</v>
      </c>
      <c r="F1105" s="22" t="s">
        <v>553</v>
      </c>
      <c r="G1105" s="21" t="s">
        <v>348</v>
      </c>
      <c r="H1105" s="23"/>
      <c r="I1105" s="24"/>
      <c r="J1105" s="25" t="s">
        <v>31</v>
      </c>
      <c r="K1105" s="26">
        <v>5</v>
      </c>
      <c r="L1105" s="27" t="s">
        <v>812</v>
      </c>
      <c r="M1105" s="25">
        <v>0.93799999999999994</v>
      </c>
      <c r="N1105" s="43" t="s">
        <v>31</v>
      </c>
      <c r="O1105" s="25">
        <f t="shared" si="119"/>
        <v>0.93799999999999994</v>
      </c>
      <c r="P1105" s="25">
        <f t="shared" si="120"/>
        <v>0.93799999999999994</v>
      </c>
      <c r="Q1105" s="28">
        <v>73.47</v>
      </c>
      <c r="R1105" s="29">
        <v>8</v>
      </c>
      <c r="S1105" s="18">
        <f t="shared" si="121"/>
        <v>9.1837499999999999</v>
      </c>
      <c r="T1105" s="28">
        <v>1.292</v>
      </c>
      <c r="U1105" s="26" t="s">
        <v>31</v>
      </c>
      <c r="V1105" s="26" t="s">
        <v>31</v>
      </c>
      <c r="W1105" s="17" t="str">
        <f t="shared" si="122"/>
        <v>n/a</v>
      </c>
      <c r="X1105" s="30" t="s">
        <v>31</v>
      </c>
      <c r="Y1105" s="17" t="str">
        <f t="shared" si="123"/>
        <v>n/a</v>
      </c>
      <c r="Z1105" s="17">
        <v>25</v>
      </c>
      <c r="AA1105" s="17">
        <f t="shared" si="124"/>
        <v>25</v>
      </c>
      <c r="AB1105" s="31" t="s">
        <v>467</v>
      </c>
    </row>
    <row r="1106" spans="2:28" x14ac:dyDescent="0.3">
      <c r="B1106" s="74" t="s">
        <v>843</v>
      </c>
      <c r="C1106" s="20" t="str">
        <f t="shared" si="125"/>
        <v>Freight Wagon (T) IFAE Domestic Automotive</v>
      </c>
      <c r="D1106" s="21" t="s">
        <v>4</v>
      </c>
      <c r="E1106" s="21" t="s">
        <v>402</v>
      </c>
      <c r="F1106" s="22" t="s">
        <v>553</v>
      </c>
      <c r="G1106" s="21" t="s">
        <v>348</v>
      </c>
      <c r="H1106" s="23"/>
      <c r="I1106" s="24"/>
      <c r="J1106" s="25" t="s">
        <v>31</v>
      </c>
      <c r="K1106" s="26">
        <v>5</v>
      </c>
      <c r="L1106" s="27" t="s">
        <v>812</v>
      </c>
      <c r="M1106" s="25">
        <v>0.93799999999999994</v>
      </c>
      <c r="N1106" s="43" t="s">
        <v>31</v>
      </c>
      <c r="O1106" s="25">
        <f t="shared" si="119"/>
        <v>0.93799999999999994</v>
      </c>
      <c r="P1106" s="25">
        <f t="shared" si="120"/>
        <v>0.93799999999999994</v>
      </c>
      <c r="Q1106" s="28">
        <v>36.549999999999997</v>
      </c>
      <c r="R1106" s="29">
        <v>8</v>
      </c>
      <c r="S1106" s="18">
        <f t="shared" si="121"/>
        <v>4.5687499999999996</v>
      </c>
      <c r="T1106" s="28">
        <v>1.292</v>
      </c>
      <c r="U1106" s="26" t="s">
        <v>31</v>
      </c>
      <c r="V1106" s="26" t="s">
        <v>31</v>
      </c>
      <c r="W1106" s="17" t="str">
        <f t="shared" si="122"/>
        <v>n/a</v>
      </c>
      <c r="X1106" s="30" t="s">
        <v>31</v>
      </c>
      <c r="Y1106" s="17" t="str">
        <f t="shared" si="123"/>
        <v>n/a</v>
      </c>
      <c r="Z1106" s="17">
        <v>25</v>
      </c>
      <c r="AA1106" s="17">
        <f t="shared" si="124"/>
        <v>25</v>
      </c>
      <c r="AB1106" s="31" t="s">
        <v>468</v>
      </c>
    </row>
    <row r="1107" spans="2:28" x14ac:dyDescent="0.3">
      <c r="B1107" s="74" t="s">
        <v>843</v>
      </c>
      <c r="C1107" s="20" t="str">
        <f t="shared" si="125"/>
        <v>Freight Wagon (L) IFAE Domestic Intermodal</v>
      </c>
      <c r="D1107" s="21" t="s">
        <v>4</v>
      </c>
      <c r="E1107" s="21" t="s">
        <v>399</v>
      </c>
      <c r="F1107" s="22" t="s">
        <v>553</v>
      </c>
      <c r="G1107" s="21" t="s">
        <v>332</v>
      </c>
      <c r="H1107" s="23"/>
      <c r="I1107" s="24"/>
      <c r="J1107" s="25" t="s">
        <v>31</v>
      </c>
      <c r="K1107" s="26">
        <v>5</v>
      </c>
      <c r="L1107" s="27" t="s">
        <v>812</v>
      </c>
      <c r="M1107" s="25">
        <v>0.93799999999999994</v>
      </c>
      <c r="N1107" s="43" t="s">
        <v>31</v>
      </c>
      <c r="O1107" s="25">
        <f t="shared" si="119"/>
        <v>0.93799999999999994</v>
      </c>
      <c r="P1107" s="25">
        <f t="shared" si="120"/>
        <v>0.93799999999999994</v>
      </c>
      <c r="Q1107" s="28">
        <v>91.244992999330364</v>
      </c>
      <c r="R1107" s="29">
        <v>8</v>
      </c>
      <c r="S1107" s="18">
        <f t="shared" si="121"/>
        <v>11.405624124916296</v>
      </c>
      <c r="T1107" s="28">
        <v>1.292</v>
      </c>
      <c r="U1107" s="26" t="s">
        <v>31</v>
      </c>
      <c r="V1107" s="26" t="s">
        <v>31</v>
      </c>
      <c r="W1107" s="17" t="str">
        <f t="shared" si="122"/>
        <v>n/a</v>
      </c>
      <c r="X1107" s="30" t="s">
        <v>31</v>
      </c>
      <c r="Y1107" s="17" t="str">
        <f t="shared" si="123"/>
        <v>n/a</v>
      </c>
      <c r="Z1107" s="17">
        <v>33</v>
      </c>
      <c r="AA1107" s="17">
        <f t="shared" si="124"/>
        <v>33</v>
      </c>
      <c r="AB1107" s="31" t="s">
        <v>401</v>
      </c>
    </row>
    <row r="1108" spans="2:28" x14ac:dyDescent="0.3">
      <c r="B1108" s="74" t="s">
        <v>843</v>
      </c>
      <c r="C1108" s="20" t="str">
        <f t="shared" si="125"/>
        <v>Freight Wagon (T) IFAE Domestic Intermodal</v>
      </c>
      <c r="D1108" s="21" t="s">
        <v>4</v>
      </c>
      <c r="E1108" s="21" t="s">
        <v>402</v>
      </c>
      <c r="F1108" s="22" t="s">
        <v>553</v>
      </c>
      <c r="G1108" s="21" t="s">
        <v>332</v>
      </c>
      <c r="H1108" s="23"/>
      <c r="I1108" s="24"/>
      <c r="J1108" s="25" t="s">
        <v>31</v>
      </c>
      <c r="K1108" s="26">
        <v>5</v>
      </c>
      <c r="L1108" s="27" t="s">
        <v>812</v>
      </c>
      <c r="M1108" s="25">
        <v>0.93799999999999994</v>
      </c>
      <c r="N1108" s="43" t="s">
        <v>31</v>
      </c>
      <c r="O1108" s="25">
        <f t="shared" si="119"/>
        <v>0.93799999999999994</v>
      </c>
      <c r="P1108" s="25">
        <f t="shared" si="120"/>
        <v>0.93799999999999994</v>
      </c>
      <c r="Q1108" s="28">
        <v>36.554774458113648</v>
      </c>
      <c r="R1108" s="29">
        <v>8</v>
      </c>
      <c r="S1108" s="18">
        <f t="shared" si="121"/>
        <v>4.5693468072642061</v>
      </c>
      <c r="T1108" s="28">
        <v>1.292</v>
      </c>
      <c r="U1108" s="26" t="s">
        <v>31</v>
      </c>
      <c r="V1108" s="26" t="s">
        <v>31</v>
      </c>
      <c r="W1108" s="17" t="str">
        <f t="shared" si="122"/>
        <v>n/a</v>
      </c>
      <c r="X1108" s="30" t="s">
        <v>31</v>
      </c>
      <c r="Y1108" s="17" t="str">
        <f t="shared" si="123"/>
        <v>n/a</v>
      </c>
      <c r="Z1108" s="17">
        <v>33</v>
      </c>
      <c r="AA1108" s="17">
        <f t="shared" si="124"/>
        <v>33</v>
      </c>
      <c r="AB1108" s="31" t="s">
        <v>403</v>
      </c>
    </row>
    <row r="1109" spans="2:28" x14ac:dyDescent="0.3">
      <c r="B1109" s="74" t="s">
        <v>843</v>
      </c>
      <c r="C1109" s="20" t="str">
        <f t="shared" si="125"/>
        <v>Freight Wagon (L) IFAE Enterprise</v>
      </c>
      <c r="D1109" s="21" t="s">
        <v>4</v>
      </c>
      <c r="E1109" s="21" t="s">
        <v>399</v>
      </c>
      <c r="F1109" s="22" t="s">
        <v>553</v>
      </c>
      <c r="G1109" s="21" t="s">
        <v>338</v>
      </c>
      <c r="H1109" s="23"/>
      <c r="I1109" s="24"/>
      <c r="J1109" s="25" t="s">
        <v>31</v>
      </c>
      <c r="K1109" s="26">
        <v>5</v>
      </c>
      <c r="L1109" s="27" t="s">
        <v>812</v>
      </c>
      <c r="M1109" s="25">
        <v>0.93799999999999994</v>
      </c>
      <c r="N1109" s="43" t="s">
        <v>31</v>
      </c>
      <c r="O1109" s="25">
        <f t="shared" si="119"/>
        <v>0.93799999999999994</v>
      </c>
      <c r="P1109" s="25">
        <f t="shared" si="120"/>
        <v>0.93799999999999994</v>
      </c>
      <c r="Q1109" s="28">
        <v>49.221384565499356</v>
      </c>
      <c r="R1109" s="29">
        <v>8</v>
      </c>
      <c r="S1109" s="18">
        <f t="shared" si="121"/>
        <v>6.1526730706874195</v>
      </c>
      <c r="T1109" s="28">
        <v>1.292</v>
      </c>
      <c r="U1109" s="26" t="s">
        <v>31</v>
      </c>
      <c r="V1109" s="26" t="s">
        <v>31</v>
      </c>
      <c r="W1109" s="17" t="str">
        <f t="shared" si="122"/>
        <v>n/a</v>
      </c>
      <c r="X1109" s="30" t="s">
        <v>31</v>
      </c>
      <c r="Y1109" s="17" t="str">
        <f t="shared" si="123"/>
        <v>n/a</v>
      </c>
      <c r="Z1109" s="17">
        <v>27</v>
      </c>
      <c r="AA1109" s="17">
        <f t="shared" si="124"/>
        <v>27</v>
      </c>
      <c r="AB1109" s="31" t="s">
        <v>401</v>
      </c>
    </row>
    <row r="1110" spans="2:28" x14ac:dyDescent="0.3">
      <c r="B1110" s="74" t="s">
        <v>843</v>
      </c>
      <c r="C1110" s="20" t="str">
        <f t="shared" si="125"/>
        <v>Freight Wagon (T) IFAE Enterprise</v>
      </c>
      <c r="D1110" s="21" t="s">
        <v>4</v>
      </c>
      <c r="E1110" s="21" t="s">
        <v>402</v>
      </c>
      <c r="F1110" s="22" t="s">
        <v>553</v>
      </c>
      <c r="G1110" s="21" t="s">
        <v>338</v>
      </c>
      <c r="H1110" s="23"/>
      <c r="I1110" s="24"/>
      <c r="J1110" s="25" t="s">
        <v>31</v>
      </c>
      <c r="K1110" s="26">
        <v>5</v>
      </c>
      <c r="L1110" s="27" t="s">
        <v>812</v>
      </c>
      <c r="M1110" s="25">
        <v>0.93799999999999994</v>
      </c>
      <c r="N1110" s="43" t="s">
        <v>31</v>
      </c>
      <c r="O1110" s="25">
        <f t="shared" si="119"/>
        <v>0.93799999999999994</v>
      </c>
      <c r="P1110" s="25">
        <f t="shared" si="120"/>
        <v>0.93799999999999994</v>
      </c>
      <c r="Q1110" s="28">
        <v>37</v>
      </c>
      <c r="R1110" s="29">
        <v>8</v>
      </c>
      <c r="S1110" s="18">
        <f t="shared" si="121"/>
        <v>4.625</v>
      </c>
      <c r="T1110" s="28">
        <v>1.292</v>
      </c>
      <c r="U1110" s="26" t="s">
        <v>31</v>
      </c>
      <c r="V1110" s="26" t="s">
        <v>31</v>
      </c>
      <c r="W1110" s="17" t="str">
        <f t="shared" si="122"/>
        <v>n/a</v>
      </c>
      <c r="X1110" s="30" t="s">
        <v>31</v>
      </c>
      <c r="Y1110" s="17" t="str">
        <f t="shared" si="123"/>
        <v>n/a</v>
      </c>
      <c r="Z1110" s="17">
        <v>27</v>
      </c>
      <c r="AA1110" s="17">
        <f t="shared" si="124"/>
        <v>27</v>
      </c>
      <c r="AB1110" s="31" t="s">
        <v>403</v>
      </c>
    </row>
    <row r="1111" spans="2:28" x14ac:dyDescent="0.3">
      <c r="B1111" s="74" t="s">
        <v>843</v>
      </c>
      <c r="C1111" s="20" t="str">
        <f t="shared" si="125"/>
        <v>Freight Wagon (L) IFAE European Conventional</v>
      </c>
      <c r="D1111" s="21" t="s">
        <v>4</v>
      </c>
      <c r="E1111" s="21" t="s">
        <v>399</v>
      </c>
      <c r="F1111" s="22" t="s">
        <v>553</v>
      </c>
      <c r="G1111" s="21" t="s">
        <v>363</v>
      </c>
      <c r="H1111" s="23"/>
      <c r="I1111" s="24"/>
      <c r="J1111" s="25" t="s">
        <v>31</v>
      </c>
      <c r="K1111" s="26">
        <v>5</v>
      </c>
      <c r="L1111" s="27" t="s">
        <v>812</v>
      </c>
      <c r="M1111" s="25">
        <v>0.93799999999999994</v>
      </c>
      <c r="N1111" s="43" t="s">
        <v>31</v>
      </c>
      <c r="O1111" s="25">
        <f t="shared" si="119"/>
        <v>0.93799999999999994</v>
      </c>
      <c r="P1111" s="25">
        <f t="shared" si="120"/>
        <v>0.93799999999999994</v>
      </c>
      <c r="Q1111" s="28">
        <v>55.884035127223598</v>
      </c>
      <c r="R1111" s="29">
        <v>8</v>
      </c>
      <c r="S1111" s="18">
        <f t="shared" si="121"/>
        <v>6.9855043909029497</v>
      </c>
      <c r="T1111" s="28">
        <v>1.292</v>
      </c>
      <c r="U1111" s="26" t="s">
        <v>31</v>
      </c>
      <c r="V1111" s="26" t="s">
        <v>31</v>
      </c>
      <c r="W1111" s="17" t="str">
        <f t="shared" si="122"/>
        <v>n/a</v>
      </c>
      <c r="X1111" s="30" t="s">
        <v>31</v>
      </c>
      <c r="Y1111" s="17" t="str">
        <f t="shared" si="123"/>
        <v>n/a</v>
      </c>
      <c r="Z1111" s="17">
        <v>31</v>
      </c>
      <c r="AA1111" s="17">
        <f t="shared" si="124"/>
        <v>31</v>
      </c>
      <c r="AB1111" s="31" t="s">
        <v>401</v>
      </c>
    </row>
    <row r="1112" spans="2:28" x14ac:dyDescent="0.3">
      <c r="B1112" s="74" t="s">
        <v>843</v>
      </c>
      <c r="C1112" s="20" t="str">
        <f t="shared" si="125"/>
        <v>Freight Wagon (T) IFAE European Conventional</v>
      </c>
      <c r="D1112" s="21" t="s">
        <v>4</v>
      </c>
      <c r="E1112" s="21" t="s">
        <v>402</v>
      </c>
      <c r="F1112" s="22" t="s">
        <v>553</v>
      </c>
      <c r="G1112" s="21" t="s">
        <v>363</v>
      </c>
      <c r="H1112" s="23"/>
      <c r="I1112" s="24"/>
      <c r="J1112" s="25" t="s">
        <v>31</v>
      </c>
      <c r="K1112" s="26">
        <v>5</v>
      </c>
      <c r="L1112" s="27" t="s">
        <v>812</v>
      </c>
      <c r="M1112" s="25">
        <v>0.93799999999999994</v>
      </c>
      <c r="N1112" s="43" t="s">
        <v>31</v>
      </c>
      <c r="O1112" s="25">
        <f t="shared" si="119"/>
        <v>0.93799999999999994</v>
      </c>
      <c r="P1112" s="25">
        <f t="shared" si="120"/>
        <v>0.93799999999999994</v>
      </c>
      <c r="Q1112" s="28">
        <v>37</v>
      </c>
      <c r="R1112" s="29">
        <v>8</v>
      </c>
      <c r="S1112" s="18">
        <f t="shared" si="121"/>
        <v>4.625</v>
      </c>
      <c r="T1112" s="28">
        <v>1.292</v>
      </c>
      <c r="U1112" s="26" t="s">
        <v>31</v>
      </c>
      <c r="V1112" s="26" t="s">
        <v>31</v>
      </c>
      <c r="W1112" s="17" t="str">
        <f t="shared" si="122"/>
        <v>n/a</v>
      </c>
      <c r="X1112" s="30" t="s">
        <v>31</v>
      </c>
      <c r="Y1112" s="17" t="str">
        <f t="shared" si="123"/>
        <v>n/a</v>
      </c>
      <c r="Z1112" s="17">
        <v>31</v>
      </c>
      <c r="AA1112" s="17">
        <f t="shared" si="124"/>
        <v>31</v>
      </c>
      <c r="AB1112" s="31" t="s">
        <v>403</v>
      </c>
    </row>
    <row r="1113" spans="2:28" x14ac:dyDescent="0.3">
      <c r="B1113" s="74" t="s">
        <v>843</v>
      </c>
      <c r="C1113" s="20" t="str">
        <f t="shared" si="125"/>
        <v>Freight Wagon (L) IFAE European Intermodal</v>
      </c>
      <c r="D1113" s="21" t="s">
        <v>4</v>
      </c>
      <c r="E1113" s="21" t="s">
        <v>399</v>
      </c>
      <c r="F1113" s="22" t="s">
        <v>553</v>
      </c>
      <c r="G1113" s="21" t="s">
        <v>349</v>
      </c>
      <c r="H1113" s="23"/>
      <c r="I1113" s="24"/>
      <c r="J1113" s="25" t="s">
        <v>31</v>
      </c>
      <c r="K1113" s="26">
        <v>5</v>
      </c>
      <c r="L1113" s="27" t="s">
        <v>812</v>
      </c>
      <c r="M1113" s="25">
        <v>0.93799999999999994</v>
      </c>
      <c r="N1113" s="43" t="s">
        <v>31</v>
      </c>
      <c r="O1113" s="25">
        <f t="shared" si="119"/>
        <v>0.93799999999999994</v>
      </c>
      <c r="P1113" s="25">
        <f t="shared" si="120"/>
        <v>0.93799999999999994</v>
      </c>
      <c r="Q1113" s="28">
        <v>44.97</v>
      </c>
      <c r="R1113" s="29">
        <v>8</v>
      </c>
      <c r="S1113" s="18">
        <f t="shared" si="121"/>
        <v>5.6212499999999999</v>
      </c>
      <c r="T1113" s="28">
        <v>1.292</v>
      </c>
      <c r="U1113" s="26" t="s">
        <v>31</v>
      </c>
      <c r="V1113" s="26" t="s">
        <v>31</v>
      </c>
      <c r="W1113" s="17" t="str">
        <f t="shared" si="122"/>
        <v>n/a</v>
      </c>
      <c r="X1113" s="30" t="s">
        <v>31</v>
      </c>
      <c r="Y1113" s="17" t="str">
        <f t="shared" si="123"/>
        <v>n/a</v>
      </c>
      <c r="Z1113" s="17">
        <v>38</v>
      </c>
      <c r="AA1113" s="17">
        <f t="shared" si="124"/>
        <v>38</v>
      </c>
      <c r="AB1113" s="31" t="s">
        <v>467</v>
      </c>
    </row>
    <row r="1114" spans="2:28" x14ac:dyDescent="0.3">
      <c r="B1114" s="74" t="s">
        <v>843</v>
      </c>
      <c r="C1114" s="20" t="str">
        <f t="shared" si="125"/>
        <v>Freight Wagon (T) IFAE European Intermodal</v>
      </c>
      <c r="D1114" s="21" t="s">
        <v>4</v>
      </c>
      <c r="E1114" s="21" t="s">
        <v>402</v>
      </c>
      <c r="F1114" s="22" t="s">
        <v>553</v>
      </c>
      <c r="G1114" s="21" t="s">
        <v>349</v>
      </c>
      <c r="H1114" s="23"/>
      <c r="I1114" s="24"/>
      <c r="J1114" s="25" t="s">
        <v>31</v>
      </c>
      <c r="K1114" s="26">
        <v>5</v>
      </c>
      <c r="L1114" s="27" t="s">
        <v>812</v>
      </c>
      <c r="M1114" s="25">
        <v>0.93799999999999994</v>
      </c>
      <c r="N1114" s="43" t="s">
        <v>31</v>
      </c>
      <c r="O1114" s="25">
        <f t="shared" si="119"/>
        <v>0.93799999999999994</v>
      </c>
      <c r="P1114" s="25">
        <f t="shared" si="120"/>
        <v>0.93799999999999994</v>
      </c>
      <c r="Q1114" s="28">
        <v>36.549999999999997</v>
      </c>
      <c r="R1114" s="29">
        <v>8</v>
      </c>
      <c r="S1114" s="18">
        <f t="shared" si="121"/>
        <v>4.5687499999999996</v>
      </c>
      <c r="T1114" s="28">
        <v>1.292</v>
      </c>
      <c r="U1114" s="26" t="s">
        <v>31</v>
      </c>
      <c r="V1114" s="26" t="s">
        <v>31</v>
      </c>
      <c r="W1114" s="17" t="str">
        <f t="shared" si="122"/>
        <v>n/a</v>
      </c>
      <c r="X1114" s="30" t="s">
        <v>31</v>
      </c>
      <c r="Y1114" s="17" t="str">
        <f t="shared" si="123"/>
        <v>n/a</v>
      </c>
      <c r="Z1114" s="17">
        <v>38</v>
      </c>
      <c r="AA1114" s="17">
        <f t="shared" si="124"/>
        <v>38</v>
      </c>
      <c r="AB1114" s="31" t="s">
        <v>468</v>
      </c>
    </row>
    <row r="1115" spans="2:28" x14ac:dyDescent="0.3">
      <c r="B1115" s="74" t="s">
        <v>843</v>
      </c>
      <c r="C1115" s="20" t="str">
        <f t="shared" si="125"/>
        <v>Freight Wagon (L) IFAE Steel</v>
      </c>
      <c r="D1115" s="21" t="s">
        <v>4</v>
      </c>
      <c r="E1115" s="21" t="s">
        <v>399</v>
      </c>
      <c r="F1115" s="22" t="s">
        <v>553</v>
      </c>
      <c r="G1115" s="21" t="s">
        <v>342</v>
      </c>
      <c r="H1115" s="23"/>
      <c r="I1115" s="24"/>
      <c r="J1115" s="25" t="s">
        <v>31</v>
      </c>
      <c r="K1115" s="26">
        <v>5</v>
      </c>
      <c r="L1115" s="27" t="s">
        <v>812</v>
      </c>
      <c r="M1115" s="25">
        <v>0.93799999999999994</v>
      </c>
      <c r="N1115" s="43" t="s">
        <v>31</v>
      </c>
      <c r="O1115" s="25">
        <f t="shared" si="119"/>
        <v>0.93799999999999994</v>
      </c>
      <c r="P1115" s="25">
        <f t="shared" si="120"/>
        <v>0.93799999999999994</v>
      </c>
      <c r="Q1115" s="28">
        <v>125.641376251894</v>
      </c>
      <c r="R1115" s="29">
        <v>8</v>
      </c>
      <c r="S1115" s="18">
        <f t="shared" si="121"/>
        <v>15.70517203148675</v>
      </c>
      <c r="T1115" s="28">
        <v>1.292</v>
      </c>
      <c r="U1115" s="26" t="s">
        <v>31</v>
      </c>
      <c r="V1115" s="26" t="s">
        <v>31</v>
      </c>
      <c r="W1115" s="17" t="str">
        <f t="shared" si="122"/>
        <v>n/a</v>
      </c>
      <c r="X1115" s="30" t="s">
        <v>31</v>
      </c>
      <c r="Y1115" s="17" t="str">
        <f t="shared" si="123"/>
        <v>n/a</v>
      </c>
      <c r="Z1115" s="17">
        <v>25</v>
      </c>
      <c r="AA1115" s="17">
        <f t="shared" si="124"/>
        <v>25</v>
      </c>
      <c r="AB1115" s="31" t="s">
        <v>401</v>
      </c>
    </row>
    <row r="1116" spans="2:28" x14ac:dyDescent="0.3">
      <c r="B1116" s="74" t="s">
        <v>843</v>
      </c>
      <c r="C1116" s="20" t="str">
        <f t="shared" si="125"/>
        <v>Freight Wagon (T) IFAE Steel</v>
      </c>
      <c r="D1116" s="21" t="s">
        <v>4</v>
      </c>
      <c r="E1116" s="21" t="s">
        <v>402</v>
      </c>
      <c r="F1116" s="22" t="s">
        <v>553</v>
      </c>
      <c r="G1116" s="21" t="s">
        <v>342</v>
      </c>
      <c r="H1116" s="23"/>
      <c r="I1116" s="24"/>
      <c r="J1116" s="25" t="s">
        <v>31</v>
      </c>
      <c r="K1116" s="26">
        <v>5</v>
      </c>
      <c r="L1116" s="27" t="s">
        <v>812</v>
      </c>
      <c r="M1116" s="25">
        <v>0.93799999999999994</v>
      </c>
      <c r="N1116" s="43" t="s">
        <v>31</v>
      </c>
      <c r="O1116" s="25">
        <f t="shared" si="119"/>
        <v>0.93799999999999994</v>
      </c>
      <c r="P1116" s="25">
        <f t="shared" si="120"/>
        <v>0.93799999999999994</v>
      </c>
      <c r="Q1116" s="28">
        <v>37</v>
      </c>
      <c r="R1116" s="29">
        <v>8</v>
      </c>
      <c r="S1116" s="18">
        <f t="shared" si="121"/>
        <v>4.625</v>
      </c>
      <c r="T1116" s="28">
        <v>1.292</v>
      </c>
      <c r="U1116" s="26" t="s">
        <v>31</v>
      </c>
      <c r="V1116" s="26" t="s">
        <v>31</v>
      </c>
      <c r="W1116" s="17" t="str">
        <f t="shared" si="122"/>
        <v>n/a</v>
      </c>
      <c r="X1116" s="30" t="s">
        <v>31</v>
      </c>
      <c r="Y1116" s="17" t="str">
        <f t="shared" si="123"/>
        <v>n/a</v>
      </c>
      <c r="Z1116" s="17">
        <v>25</v>
      </c>
      <c r="AA1116" s="17">
        <f t="shared" si="124"/>
        <v>25</v>
      </c>
      <c r="AB1116" s="31" t="s">
        <v>403</v>
      </c>
    </row>
    <row r="1117" spans="2:28" x14ac:dyDescent="0.3">
      <c r="B1117" s="74" t="s">
        <v>843</v>
      </c>
      <c r="C1117" s="20" t="str">
        <f t="shared" si="125"/>
        <v>Freight Wagon (L) IFAG Domestic Automotive</v>
      </c>
      <c r="D1117" s="21" t="s">
        <v>4</v>
      </c>
      <c r="E1117" s="21" t="s">
        <v>399</v>
      </c>
      <c r="F1117" s="22" t="s">
        <v>554</v>
      </c>
      <c r="G1117" s="21" t="s">
        <v>348</v>
      </c>
      <c r="H1117" s="23"/>
      <c r="I1117" s="24"/>
      <c r="J1117" s="25" t="s">
        <v>31</v>
      </c>
      <c r="K1117" s="26">
        <v>4</v>
      </c>
      <c r="L1117" s="27" t="s">
        <v>810</v>
      </c>
      <c r="M1117" s="25">
        <v>0.97799999999999998</v>
      </c>
      <c r="N1117" s="43" t="s">
        <v>31</v>
      </c>
      <c r="O1117" s="25">
        <f t="shared" si="119"/>
        <v>0.97799999999999998</v>
      </c>
      <c r="P1117" s="25">
        <f t="shared" si="120"/>
        <v>0.97799999999999998</v>
      </c>
      <c r="Q1117" s="28">
        <v>60.566015145313145</v>
      </c>
      <c r="R1117" s="29">
        <v>4</v>
      </c>
      <c r="S1117" s="18">
        <f t="shared" si="121"/>
        <v>15.141503786328286</v>
      </c>
      <c r="T1117" s="28">
        <v>1.371</v>
      </c>
      <c r="U1117" s="26" t="s">
        <v>31</v>
      </c>
      <c r="V1117" s="26" t="s">
        <v>31</v>
      </c>
      <c r="W1117" s="17" t="str">
        <f t="shared" si="122"/>
        <v>n/a</v>
      </c>
      <c r="X1117" s="30" t="s">
        <v>31</v>
      </c>
      <c r="Y1117" s="17" t="str">
        <f t="shared" si="123"/>
        <v>n/a</v>
      </c>
      <c r="Z1117" s="17">
        <v>25</v>
      </c>
      <c r="AA1117" s="17">
        <f t="shared" si="124"/>
        <v>25</v>
      </c>
      <c r="AB1117" s="31" t="s">
        <v>406</v>
      </c>
    </row>
    <row r="1118" spans="2:28" x14ac:dyDescent="0.3">
      <c r="B1118" s="74" t="s">
        <v>843</v>
      </c>
      <c r="C1118" s="20" t="str">
        <f t="shared" si="125"/>
        <v>Freight Wagon (T) IFAG Domestic Automotive</v>
      </c>
      <c r="D1118" s="21" t="s">
        <v>4</v>
      </c>
      <c r="E1118" s="21" t="s">
        <v>402</v>
      </c>
      <c r="F1118" s="22" t="s">
        <v>554</v>
      </c>
      <c r="G1118" s="21" t="s">
        <v>348</v>
      </c>
      <c r="H1118" s="23"/>
      <c r="I1118" s="24"/>
      <c r="J1118" s="25" t="s">
        <v>31</v>
      </c>
      <c r="K1118" s="26">
        <v>4</v>
      </c>
      <c r="L1118" s="27" t="s">
        <v>810</v>
      </c>
      <c r="M1118" s="25">
        <v>0.97799999999999998</v>
      </c>
      <c r="N1118" s="43" t="s">
        <v>31</v>
      </c>
      <c r="O1118" s="25">
        <f t="shared" si="119"/>
        <v>0.97799999999999998</v>
      </c>
      <c r="P1118" s="25">
        <f t="shared" si="120"/>
        <v>0.97799999999999998</v>
      </c>
      <c r="Q1118" s="28">
        <v>46</v>
      </c>
      <c r="R1118" s="29">
        <v>4</v>
      </c>
      <c r="S1118" s="18">
        <f t="shared" si="121"/>
        <v>11.5</v>
      </c>
      <c r="T1118" s="28">
        <v>1.371</v>
      </c>
      <c r="U1118" s="26" t="s">
        <v>31</v>
      </c>
      <c r="V1118" s="26" t="s">
        <v>31</v>
      </c>
      <c r="W1118" s="17" t="str">
        <f t="shared" si="122"/>
        <v>n/a</v>
      </c>
      <c r="X1118" s="30" t="s">
        <v>31</v>
      </c>
      <c r="Y1118" s="17" t="str">
        <f t="shared" si="123"/>
        <v>n/a</v>
      </c>
      <c r="Z1118" s="17">
        <v>25</v>
      </c>
      <c r="AA1118" s="17">
        <f t="shared" si="124"/>
        <v>25</v>
      </c>
      <c r="AB1118" s="31" t="s">
        <v>407</v>
      </c>
    </row>
    <row r="1119" spans="2:28" x14ac:dyDescent="0.3">
      <c r="B1119" s="74" t="s">
        <v>843</v>
      </c>
      <c r="C1119" s="20" t="str">
        <f t="shared" si="125"/>
        <v>Freight Wagon (L) IFAG Enterprise</v>
      </c>
      <c r="D1119" s="21" t="s">
        <v>4</v>
      </c>
      <c r="E1119" s="21" t="s">
        <v>399</v>
      </c>
      <c r="F1119" s="22" t="s">
        <v>554</v>
      </c>
      <c r="G1119" s="21" t="s">
        <v>338</v>
      </c>
      <c r="H1119" s="23"/>
      <c r="I1119" s="24"/>
      <c r="J1119" s="25" t="s">
        <v>31</v>
      </c>
      <c r="K1119" s="26">
        <v>4</v>
      </c>
      <c r="L1119" s="27" t="s">
        <v>810</v>
      </c>
      <c r="M1119" s="25">
        <v>0.97799999999999998</v>
      </c>
      <c r="N1119" s="43" t="s">
        <v>31</v>
      </c>
      <c r="O1119" s="25">
        <f t="shared" si="119"/>
        <v>0.97799999999999998</v>
      </c>
      <c r="P1119" s="25">
        <f t="shared" si="120"/>
        <v>0.97799999999999998</v>
      </c>
      <c r="Q1119" s="28">
        <v>59.643352082823831</v>
      </c>
      <c r="R1119" s="29">
        <v>4</v>
      </c>
      <c r="S1119" s="18">
        <f t="shared" si="121"/>
        <v>14.910838020705958</v>
      </c>
      <c r="T1119" s="28">
        <v>1.371</v>
      </c>
      <c r="U1119" s="26" t="s">
        <v>31</v>
      </c>
      <c r="V1119" s="26" t="s">
        <v>31</v>
      </c>
      <c r="W1119" s="17" t="str">
        <f t="shared" si="122"/>
        <v>n/a</v>
      </c>
      <c r="X1119" s="30" t="s">
        <v>31</v>
      </c>
      <c r="Y1119" s="17" t="str">
        <f t="shared" si="123"/>
        <v>n/a</v>
      </c>
      <c r="Z1119" s="17">
        <v>27</v>
      </c>
      <c r="AA1119" s="17">
        <f t="shared" si="124"/>
        <v>27</v>
      </c>
      <c r="AB1119" s="31" t="s">
        <v>406</v>
      </c>
    </row>
    <row r="1120" spans="2:28" x14ac:dyDescent="0.3">
      <c r="B1120" s="74" t="s">
        <v>843</v>
      </c>
      <c r="C1120" s="20" t="str">
        <f t="shared" si="125"/>
        <v>Freight Wagon (T) IFAG Enterprise</v>
      </c>
      <c r="D1120" s="21" t="s">
        <v>4</v>
      </c>
      <c r="E1120" s="21" t="s">
        <v>402</v>
      </c>
      <c r="F1120" s="22" t="s">
        <v>554</v>
      </c>
      <c r="G1120" s="21" t="s">
        <v>338</v>
      </c>
      <c r="H1120" s="23"/>
      <c r="I1120" s="24"/>
      <c r="J1120" s="25" t="s">
        <v>31</v>
      </c>
      <c r="K1120" s="26">
        <v>4</v>
      </c>
      <c r="L1120" s="27" t="s">
        <v>810</v>
      </c>
      <c r="M1120" s="25">
        <v>0.97799999999999998</v>
      </c>
      <c r="N1120" s="43" t="s">
        <v>31</v>
      </c>
      <c r="O1120" s="25">
        <f t="shared" si="119"/>
        <v>0.97799999999999998</v>
      </c>
      <c r="P1120" s="25">
        <f t="shared" si="120"/>
        <v>0.97799999999999998</v>
      </c>
      <c r="Q1120" s="28">
        <v>46</v>
      </c>
      <c r="R1120" s="29">
        <v>4</v>
      </c>
      <c r="S1120" s="18">
        <f t="shared" si="121"/>
        <v>11.5</v>
      </c>
      <c r="T1120" s="28">
        <v>1.371</v>
      </c>
      <c r="U1120" s="26" t="s">
        <v>31</v>
      </c>
      <c r="V1120" s="26" t="s">
        <v>31</v>
      </c>
      <c r="W1120" s="17" t="str">
        <f t="shared" si="122"/>
        <v>n/a</v>
      </c>
      <c r="X1120" s="30" t="s">
        <v>31</v>
      </c>
      <c r="Y1120" s="17" t="str">
        <f t="shared" si="123"/>
        <v>n/a</v>
      </c>
      <c r="Z1120" s="17">
        <v>27</v>
      </c>
      <c r="AA1120" s="17">
        <f t="shared" si="124"/>
        <v>27</v>
      </c>
      <c r="AB1120" s="31" t="s">
        <v>407</v>
      </c>
    </row>
    <row r="1121" spans="2:28" x14ac:dyDescent="0.3">
      <c r="B1121" s="74" t="s">
        <v>843</v>
      </c>
      <c r="C1121" s="20" t="str">
        <f t="shared" si="125"/>
        <v>Freight Wagon (L) IFAG Other</v>
      </c>
      <c r="D1121" s="21" t="s">
        <v>4</v>
      </c>
      <c r="E1121" s="21" t="s">
        <v>399</v>
      </c>
      <c r="F1121" s="22" t="s">
        <v>554</v>
      </c>
      <c r="G1121" s="21" t="s">
        <v>333</v>
      </c>
      <c r="H1121" s="23"/>
      <c r="I1121" s="24"/>
      <c r="J1121" s="25" t="s">
        <v>31</v>
      </c>
      <c r="K1121" s="26">
        <v>4</v>
      </c>
      <c r="L1121" s="27" t="s">
        <v>810</v>
      </c>
      <c r="M1121" s="25">
        <v>0.97799999999999998</v>
      </c>
      <c r="N1121" s="43" t="s">
        <v>31</v>
      </c>
      <c r="O1121" s="25">
        <f t="shared" si="119"/>
        <v>0.97799999999999998</v>
      </c>
      <c r="P1121" s="25">
        <f t="shared" si="120"/>
        <v>0.97799999999999998</v>
      </c>
      <c r="Q1121" s="28">
        <v>59.059055628623824</v>
      </c>
      <c r="R1121" s="29">
        <v>4</v>
      </c>
      <c r="S1121" s="18">
        <f t="shared" si="121"/>
        <v>14.764763907155956</v>
      </c>
      <c r="T1121" s="28">
        <v>1.371</v>
      </c>
      <c r="U1121" s="26" t="s">
        <v>31</v>
      </c>
      <c r="V1121" s="26" t="s">
        <v>31</v>
      </c>
      <c r="W1121" s="17" t="str">
        <f t="shared" si="122"/>
        <v>n/a</v>
      </c>
      <c r="X1121" s="30" t="s">
        <v>31</v>
      </c>
      <c r="Y1121" s="17" t="str">
        <f t="shared" si="123"/>
        <v>n/a</v>
      </c>
      <c r="Z1121" s="17">
        <v>25</v>
      </c>
      <c r="AA1121" s="17">
        <f t="shared" si="124"/>
        <v>25</v>
      </c>
      <c r="AB1121" s="31" t="s">
        <v>406</v>
      </c>
    </row>
    <row r="1122" spans="2:28" x14ac:dyDescent="0.3">
      <c r="B1122" s="74" t="s">
        <v>843</v>
      </c>
      <c r="C1122" s="20" t="str">
        <f t="shared" si="125"/>
        <v>Freight Wagon (T) IFAG Other</v>
      </c>
      <c r="D1122" s="21" t="s">
        <v>4</v>
      </c>
      <c r="E1122" s="21" t="s">
        <v>402</v>
      </c>
      <c r="F1122" s="22" t="s">
        <v>554</v>
      </c>
      <c r="G1122" s="21" t="s">
        <v>333</v>
      </c>
      <c r="H1122" s="23"/>
      <c r="I1122" s="24"/>
      <c r="J1122" s="25" t="s">
        <v>31</v>
      </c>
      <c r="K1122" s="26">
        <v>4</v>
      </c>
      <c r="L1122" s="27" t="s">
        <v>810</v>
      </c>
      <c r="M1122" s="25">
        <v>0.97799999999999998</v>
      </c>
      <c r="N1122" s="43" t="s">
        <v>31</v>
      </c>
      <c r="O1122" s="25">
        <f t="shared" si="119"/>
        <v>0.97799999999999998</v>
      </c>
      <c r="P1122" s="25">
        <f t="shared" si="120"/>
        <v>0.97799999999999998</v>
      </c>
      <c r="Q1122" s="28">
        <v>46</v>
      </c>
      <c r="R1122" s="29">
        <v>4</v>
      </c>
      <c r="S1122" s="18">
        <f t="shared" si="121"/>
        <v>11.5</v>
      </c>
      <c r="T1122" s="28">
        <v>1.371</v>
      </c>
      <c r="U1122" s="26" t="s">
        <v>31</v>
      </c>
      <c r="V1122" s="26" t="s">
        <v>31</v>
      </c>
      <c r="W1122" s="17" t="str">
        <f t="shared" si="122"/>
        <v>n/a</v>
      </c>
      <c r="X1122" s="30" t="s">
        <v>31</v>
      </c>
      <c r="Y1122" s="17" t="str">
        <f t="shared" si="123"/>
        <v>n/a</v>
      </c>
      <c r="Z1122" s="17">
        <v>25</v>
      </c>
      <c r="AA1122" s="17">
        <f t="shared" si="124"/>
        <v>25</v>
      </c>
      <c r="AB1122" s="31" t="s">
        <v>407</v>
      </c>
    </row>
    <row r="1123" spans="2:28" x14ac:dyDescent="0.3">
      <c r="B1123" s="74" t="s">
        <v>844</v>
      </c>
      <c r="C1123" s="20" t="str">
        <f t="shared" si="125"/>
        <v>Freight Wagon (L) IFAM Domestic Intermodal</v>
      </c>
      <c r="D1123" s="21" t="s">
        <v>4</v>
      </c>
      <c r="E1123" s="21" t="s">
        <v>399</v>
      </c>
      <c r="F1123" s="22" t="s">
        <v>555</v>
      </c>
      <c r="G1123" s="21" t="s">
        <v>332</v>
      </c>
      <c r="H1123" s="23"/>
      <c r="I1123" s="24"/>
      <c r="J1123" s="25" t="s">
        <v>31</v>
      </c>
      <c r="K1123" s="26">
        <v>5</v>
      </c>
      <c r="L1123" s="27" t="s">
        <v>812</v>
      </c>
      <c r="M1123" s="25">
        <v>0.93799999999999994</v>
      </c>
      <c r="N1123" s="43" t="s">
        <v>31</v>
      </c>
      <c r="O1123" s="25">
        <f t="shared" ref="O1123:O1186" si="126">IF(N1123="n/a",M1123,N1123)</f>
        <v>0.93799999999999994</v>
      </c>
      <c r="P1123" s="25">
        <f t="shared" ref="P1123:P1186" si="127">IF($D1123="Passenger",J1123,O1123)</f>
        <v>0.93799999999999994</v>
      </c>
      <c r="Q1123" s="28">
        <v>60</v>
      </c>
      <c r="R1123" s="29">
        <v>8</v>
      </c>
      <c r="S1123" s="18">
        <f t="shared" ref="S1123:S1186" si="128">Q1123/R1123</f>
        <v>7.5</v>
      </c>
      <c r="T1123" s="28">
        <v>1.292</v>
      </c>
      <c r="U1123" s="26" t="s">
        <v>31</v>
      </c>
      <c r="V1123" s="26" t="s">
        <v>31</v>
      </c>
      <c r="W1123" s="17" t="str">
        <f t="shared" ref="W1123:W1186" si="129">IF($D1123="Passenger",0.021*(MIN(U1123,V1123)^1.71),"n/a")</f>
        <v>n/a</v>
      </c>
      <c r="X1123" s="30" t="s">
        <v>31</v>
      </c>
      <c r="Y1123" s="17" t="str">
        <f t="shared" ref="Y1123:Y1186" si="130">IF($D1123="Passenger",IF(X1123=0,W1123,X1123),"n/a")</f>
        <v>n/a</v>
      </c>
      <c r="Z1123" s="17">
        <v>33</v>
      </c>
      <c r="AA1123" s="17">
        <f t="shared" si="124"/>
        <v>33</v>
      </c>
      <c r="AB1123" s="31" t="s">
        <v>401</v>
      </c>
    </row>
    <row r="1124" spans="2:28" x14ac:dyDescent="0.3">
      <c r="B1124" s="74" t="s">
        <v>844</v>
      </c>
      <c r="C1124" s="20" t="str">
        <f t="shared" si="125"/>
        <v>Freight Wagon (T) IFAM Domestic Intermodal</v>
      </c>
      <c r="D1124" s="21" t="s">
        <v>4</v>
      </c>
      <c r="E1124" s="21" t="s">
        <v>402</v>
      </c>
      <c r="F1124" s="22" t="s">
        <v>555</v>
      </c>
      <c r="G1124" s="21" t="s">
        <v>332</v>
      </c>
      <c r="H1124" s="23"/>
      <c r="I1124" s="24"/>
      <c r="J1124" s="25" t="s">
        <v>31</v>
      </c>
      <c r="K1124" s="26">
        <v>5</v>
      </c>
      <c r="L1124" s="27" t="s">
        <v>812</v>
      </c>
      <c r="M1124" s="25">
        <v>0.93799999999999994</v>
      </c>
      <c r="N1124" s="43" t="s">
        <v>31</v>
      </c>
      <c r="O1124" s="25">
        <f t="shared" si="126"/>
        <v>0.93799999999999994</v>
      </c>
      <c r="P1124" s="25">
        <f t="shared" si="127"/>
        <v>0.93799999999999994</v>
      </c>
      <c r="Q1124" s="28">
        <v>36.554499999999997</v>
      </c>
      <c r="R1124" s="29">
        <v>8</v>
      </c>
      <c r="S1124" s="18">
        <f t="shared" si="128"/>
        <v>4.5693124999999997</v>
      </c>
      <c r="T1124" s="28">
        <v>1.292</v>
      </c>
      <c r="U1124" s="26" t="s">
        <v>31</v>
      </c>
      <c r="V1124" s="26" t="s">
        <v>31</v>
      </c>
      <c r="W1124" s="17" t="str">
        <f t="shared" si="129"/>
        <v>n/a</v>
      </c>
      <c r="X1124" s="30" t="s">
        <v>31</v>
      </c>
      <c r="Y1124" s="17" t="str">
        <f t="shared" si="130"/>
        <v>n/a</v>
      </c>
      <c r="Z1124" s="17">
        <v>33</v>
      </c>
      <c r="AA1124" s="17">
        <f t="shared" si="124"/>
        <v>33</v>
      </c>
      <c r="AB1124" s="31" t="s">
        <v>468</v>
      </c>
    </row>
    <row r="1125" spans="2:28" x14ac:dyDescent="0.3">
      <c r="B1125" s="74" t="s">
        <v>844</v>
      </c>
      <c r="C1125" s="20" t="str">
        <f t="shared" si="125"/>
        <v>Freight Wagon (L) IFAM Other</v>
      </c>
      <c r="D1125" s="21" t="s">
        <v>4</v>
      </c>
      <c r="E1125" s="21" t="s">
        <v>399</v>
      </c>
      <c r="F1125" s="22" t="s">
        <v>555</v>
      </c>
      <c r="G1125" s="21" t="s">
        <v>333</v>
      </c>
      <c r="H1125" s="23"/>
      <c r="I1125" s="24"/>
      <c r="J1125" s="25" t="s">
        <v>31</v>
      </c>
      <c r="K1125" s="26">
        <v>5</v>
      </c>
      <c r="L1125" s="27" t="s">
        <v>812</v>
      </c>
      <c r="M1125" s="25">
        <v>0.93799999999999994</v>
      </c>
      <c r="N1125" s="43" t="s">
        <v>31</v>
      </c>
      <c r="O1125" s="25">
        <f t="shared" si="126"/>
        <v>0.93799999999999994</v>
      </c>
      <c r="P1125" s="25">
        <f t="shared" si="127"/>
        <v>0.93799999999999994</v>
      </c>
      <c r="Q1125" s="28">
        <v>60</v>
      </c>
      <c r="R1125" s="29">
        <v>8</v>
      </c>
      <c r="S1125" s="18">
        <f t="shared" si="128"/>
        <v>7.5</v>
      </c>
      <c r="T1125" s="28">
        <v>1.292</v>
      </c>
      <c r="U1125" s="26" t="s">
        <v>31</v>
      </c>
      <c r="V1125" s="26" t="s">
        <v>31</v>
      </c>
      <c r="W1125" s="17" t="str">
        <f t="shared" si="129"/>
        <v>n/a</v>
      </c>
      <c r="X1125" s="30" t="s">
        <v>31</v>
      </c>
      <c r="Y1125" s="17" t="str">
        <f t="shared" si="130"/>
        <v>n/a</v>
      </c>
      <c r="Z1125" s="17">
        <v>25</v>
      </c>
      <c r="AA1125" s="17">
        <f t="shared" si="124"/>
        <v>25</v>
      </c>
      <c r="AB1125" s="31" t="s">
        <v>401</v>
      </c>
    </row>
    <row r="1126" spans="2:28" x14ac:dyDescent="0.3">
      <c r="B1126" s="74" t="s">
        <v>844</v>
      </c>
      <c r="C1126" s="20" t="str">
        <f t="shared" si="125"/>
        <v>Freight Wagon (T) IFAM Other</v>
      </c>
      <c r="D1126" s="21" t="s">
        <v>4</v>
      </c>
      <c r="E1126" s="21" t="s">
        <v>402</v>
      </c>
      <c r="F1126" s="22" t="s">
        <v>555</v>
      </c>
      <c r="G1126" s="21" t="s">
        <v>333</v>
      </c>
      <c r="H1126" s="23"/>
      <c r="I1126" s="24"/>
      <c r="J1126" s="25" t="s">
        <v>31</v>
      </c>
      <c r="K1126" s="26">
        <v>5</v>
      </c>
      <c r="L1126" s="27" t="s">
        <v>812</v>
      </c>
      <c r="M1126" s="25">
        <v>0.93799999999999994</v>
      </c>
      <c r="N1126" s="43" t="s">
        <v>31</v>
      </c>
      <c r="O1126" s="25">
        <f t="shared" si="126"/>
        <v>0.93799999999999994</v>
      </c>
      <c r="P1126" s="25">
        <f t="shared" si="127"/>
        <v>0.93799999999999994</v>
      </c>
      <c r="Q1126" s="28">
        <v>36.554499999999997</v>
      </c>
      <c r="R1126" s="29">
        <v>8</v>
      </c>
      <c r="S1126" s="18">
        <f t="shared" si="128"/>
        <v>4.5693124999999997</v>
      </c>
      <c r="T1126" s="28">
        <v>1.292</v>
      </c>
      <c r="U1126" s="26" t="s">
        <v>31</v>
      </c>
      <c r="V1126" s="26" t="s">
        <v>31</v>
      </c>
      <c r="W1126" s="17" t="str">
        <f t="shared" si="129"/>
        <v>n/a</v>
      </c>
      <c r="X1126" s="30" t="s">
        <v>31</v>
      </c>
      <c r="Y1126" s="17" t="str">
        <f t="shared" si="130"/>
        <v>n/a</v>
      </c>
      <c r="Z1126" s="17">
        <v>25</v>
      </c>
      <c r="AA1126" s="17">
        <f t="shared" si="124"/>
        <v>25</v>
      </c>
      <c r="AB1126" s="31" t="s">
        <v>468</v>
      </c>
    </row>
    <row r="1127" spans="2:28" x14ac:dyDescent="0.3">
      <c r="B1127" s="74" t="s">
        <v>843</v>
      </c>
      <c r="C1127" s="20" t="str">
        <f t="shared" si="125"/>
        <v>Freight Wagon (L) IFBB Domestic Automotive</v>
      </c>
      <c r="D1127" s="21" t="s">
        <v>4</v>
      </c>
      <c r="E1127" s="21" t="s">
        <v>399</v>
      </c>
      <c r="F1127" s="22" t="s">
        <v>556</v>
      </c>
      <c r="G1127" s="21" t="s">
        <v>348</v>
      </c>
      <c r="H1127" s="23" t="s">
        <v>484</v>
      </c>
      <c r="I1127" s="23"/>
      <c r="J1127" s="25" t="s">
        <v>31</v>
      </c>
      <c r="K1127" s="26">
        <v>2</v>
      </c>
      <c r="L1127" s="27" t="s">
        <v>806</v>
      </c>
      <c r="M1127" s="25">
        <v>1.0580000000000001</v>
      </c>
      <c r="N1127" s="43" t="s">
        <v>31</v>
      </c>
      <c r="O1127" s="25">
        <f t="shared" si="126"/>
        <v>1.0580000000000001</v>
      </c>
      <c r="P1127" s="25">
        <f t="shared" si="127"/>
        <v>1.0580000000000001</v>
      </c>
      <c r="Q1127" s="28">
        <v>32.130434782608695</v>
      </c>
      <c r="R1127" s="29">
        <v>2</v>
      </c>
      <c r="S1127" s="18">
        <f t="shared" si="128"/>
        <v>16.065217391304348</v>
      </c>
      <c r="T1127" s="28">
        <v>1.371</v>
      </c>
      <c r="U1127" s="26" t="s">
        <v>31</v>
      </c>
      <c r="V1127" s="26" t="s">
        <v>31</v>
      </c>
      <c r="W1127" s="17" t="str">
        <f t="shared" si="129"/>
        <v>n/a</v>
      </c>
      <c r="X1127" s="30" t="s">
        <v>31</v>
      </c>
      <c r="Y1127" s="17" t="str">
        <f t="shared" si="130"/>
        <v>n/a</v>
      </c>
      <c r="Z1127" s="17">
        <v>25</v>
      </c>
      <c r="AA1127" s="17">
        <f t="shared" si="124"/>
        <v>25</v>
      </c>
      <c r="AB1127" s="31" t="s">
        <v>439</v>
      </c>
    </row>
    <row r="1128" spans="2:28" x14ac:dyDescent="0.3">
      <c r="B1128" s="74" t="s">
        <v>843</v>
      </c>
      <c r="C1128" s="20" t="str">
        <f t="shared" si="125"/>
        <v>Freight Wagon (L) IFBB European Automotive</v>
      </c>
      <c r="D1128" s="21" t="s">
        <v>4</v>
      </c>
      <c r="E1128" s="21" t="s">
        <v>399</v>
      </c>
      <c r="F1128" s="22" t="s">
        <v>556</v>
      </c>
      <c r="G1128" s="21" t="s">
        <v>362</v>
      </c>
      <c r="H1128" s="23"/>
      <c r="I1128" s="24"/>
      <c r="J1128" s="25" t="s">
        <v>31</v>
      </c>
      <c r="K1128" s="26">
        <v>2</v>
      </c>
      <c r="L1128" s="27" t="s">
        <v>806</v>
      </c>
      <c r="M1128" s="25">
        <v>1.0580000000000001</v>
      </c>
      <c r="N1128" s="43" t="s">
        <v>31</v>
      </c>
      <c r="O1128" s="25">
        <f t="shared" si="126"/>
        <v>1.0580000000000001</v>
      </c>
      <c r="P1128" s="25">
        <f t="shared" si="127"/>
        <v>1.0580000000000001</v>
      </c>
      <c r="Q1128" s="28">
        <v>30.283156203564719</v>
      </c>
      <c r="R1128" s="29">
        <v>2</v>
      </c>
      <c r="S1128" s="18">
        <f t="shared" si="128"/>
        <v>15.141578101782359</v>
      </c>
      <c r="T1128" s="28">
        <v>1.371</v>
      </c>
      <c r="U1128" s="26" t="s">
        <v>31</v>
      </c>
      <c r="V1128" s="26" t="s">
        <v>31</v>
      </c>
      <c r="W1128" s="17" t="str">
        <f t="shared" si="129"/>
        <v>n/a</v>
      </c>
      <c r="X1128" s="30" t="s">
        <v>31</v>
      </c>
      <c r="Y1128" s="17" t="str">
        <f t="shared" si="130"/>
        <v>n/a</v>
      </c>
      <c r="Z1128" s="17">
        <v>31</v>
      </c>
      <c r="AA1128" s="17">
        <f t="shared" si="124"/>
        <v>31</v>
      </c>
      <c r="AB1128" s="31" t="s">
        <v>439</v>
      </c>
    </row>
    <row r="1129" spans="2:28" x14ac:dyDescent="0.3">
      <c r="B1129" s="74" t="s">
        <v>843</v>
      </c>
      <c r="C1129" s="20" t="str">
        <f t="shared" si="125"/>
        <v>Freight Wagon (L) IFBB European Conventional</v>
      </c>
      <c r="D1129" s="21" t="s">
        <v>4</v>
      </c>
      <c r="E1129" s="21" t="s">
        <v>399</v>
      </c>
      <c r="F1129" s="22" t="s">
        <v>556</v>
      </c>
      <c r="G1129" s="21" t="s">
        <v>363</v>
      </c>
      <c r="H1129" s="23"/>
      <c r="I1129" s="24"/>
      <c r="J1129" s="25" t="s">
        <v>31</v>
      </c>
      <c r="K1129" s="26">
        <v>2</v>
      </c>
      <c r="L1129" s="27" t="s">
        <v>806</v>
      </c>
      <c r="M1129" s="25">
        <v>1.0580000000000001</v>
      </c>
      <c r="N1129" s="43" t="s">
        <v>31</v>
      </c>
      <c r="O1129" s="25">
        <f t="shared" si="126"/>
        <v>1.0580000000000001</v>
      </c>
      <c r="P1129" s="25">
        <f t="shared" si="127"/>
        <v>1.0580000000000001</v>
      </c>
      <c r="Q1129" s="28">
        <v>32.443680794196261</v>
      </c>
      <c r="R1129" s="29">
        <v>2</v>
      </c>
      <c r="S1129" s="18">
        <f t="shared" si="128"/>
        <v>16.221840397098131</v>
      </c>
      <c r="T1129" s="28">
        <v>1.371</v>
      </c>
      <c r="U1129" s="26" t="s">
        <v>31</v>
      </c>
      <c r="V1129" s="26" t="s">
        <v>31</v>
      </c>
      <c r="W1129" s="17" t="str">
        <f t="shared" si="129"/>
        <v>n/a</v>
      </c>
      <c r="X1129" s="30" t="s">
        <v>31</v>
      </c>
      <c r="Y1129" s="17" t="str">
        <f t="shared" si="130"/>
        <v>n/a</v>
      </c>
      <c r="Z1129" s="17">
        <v>31</v>
      </c>
      <c r="AA1129" s="17">
        <f t="shared" si="124"/>
        <v>31</v>
      </c>
      <c r="AB1129" s="31" t="s">
        <v>439</v>
      </c>
    </row>
    <row r="1130" spans="2:28" x14ac:dyDescent="0.3">
      <c r="B1130" s="74" t="s">
        <v>843</v>
      </c>
      <c r="C1130" s="20" t="str">
        <f t="shared" si="125"/>
        <v>Freight Wagon (L) IFBB European Intermodal</v>
      </c>
      <c r="D1130" s="21" t="s">
        <v>4</v>
      </c>
      <c r="E1130" s="21" t="s">
        <v>399</v>
      </c>
      <c r="F1130" s="22" t="s">
        <v>556</v>
      </c>
      <c r="G1130" s="21" t="s">
        <v>349</v>
      </c>
      <c r="H1130" s="23"/>
      <c r="I1130" s="24"/>
      <c r="J1130" s="25" t="s">
        <v>31</v>
      </c>
      <c r="K1130" s="26">
        <v>2</v>
      </c>
      <c r="L1130" s="27" t="s">
        <v>806</v>
      </c>
      <c r="M1130" s="25">
        <v>1.0580000000000001</v>
      </c>
      <c r="N1130" s="43" t="s">
        <v>31</v>
      </c>
      <c r="O1130" s="25">
        <f t="shared" si="126"/>
        <v>1.0580000000000001</v>
      </c>
      <c r="P1130" s="25">
        <f t="shared" si="127"/>
        <v>1.0580000000000001</v>
      </c>
      <c r="Q1130" s="28">
        <v>30.917173738991195</v>
      </c>
      <c r="R1130" s="29">
        <v>2</v>
      </c>
      <c r="S1130" s="18">
        <f t="shared" si="128"/>
        <v>15.458586869495598</v>
      </c>
      <c r="T1130" s="28">
        <v>1.371</v>
      </c>
      <c r="U1130" s="26" t="s">
        <v>31</v>
      </c>
      <c r="V1130" s="26" t="s">
        <v>31</v>
      </c>
      <c r="W1130" s="17" t="str">
        <f t="shared" si="129"/>
        <v>n/a</v>
      </c>
      <c r="X1130" s="30" t="s">
        <v>31</v>
      </c>
      <c r="Y1130" s="17" t="str">
        <f t="shared" si="130"/>
        <v>n/a</v>
      </c>
      <c r="Z1130" s="17">
        <v>38</v>
      </c>
      <c r="AA1130" s="17">
        <f t="shared" si="124"/>
        <v>38</v>
      </c>
      <c r="AB1130" s="31" t="s">
        <v>439</v>
      </c>
    </row>
    <row r="1131" spans="2:28" x14ac:dyDescent="0.3">
      <c r="B1131" s="74" t="s">
        <v>843</v>
      </c>
      <c r="C1131" s="20" t="str">
        <f t="shared" si="125"/>
        <v>Freight Wagon (T) IFBB European Intermodal</v>
      </c>
      <c r="D1131" s="21" t="s">
        <v>4</v>
      </c>
      <c r="E1131" s="21" t="s">
        <v>402</v>
      </c>
      <c r="F1131" s="22" t="s">
        <v>556</v>
      </c>
      <c r="G1131" s="21" t="s">
        <v>349</v>
      </c>
      <c r="H1131" s="23"/>
      <c r="I1131" s="24"/>
      <c r="J1131" s="25" t="s">
        <v>31</v>
      </c>
      <c r="K1131" s="26">
        <v>2</v>
      </c>
      <c r="L1131" s="27" t="s">
        <v>806</v>
      </c>
      <c r="M1131" s="25">
        <v>1.0580000000000001</v>
      </c>
      <c r="N1131" s="43" t="s">
        <v>31</v>
      </c>
      <c r="O1131" s="25">
        <f t="shared" si="126"/>
        <v>1.0580000000000001</v>
      </c>
      <c r="P1131" s="25">
        <f t="shared" si="127"/>
        <v>1.0580000000000001</v>
      </c>
      <c r="Q1131" s="28">
        <v>20.674304418985272</v>
      </c>
      <c r="R1131" s="29">
        <v>2</v>
      </c>
      <c r="S1131" s="18">
        <f t="shared" si="128"/>
        <v>10.337152209492636</v>
      </c>
      <c r="T1131" s="28">
        <v>1.371</v>
      </c>
      <c r="U1131" s="26" t="s">
        <v>31</v>
      </c>
      <c r="V1131" s="26" t="s">
        <v>31</v>
      </c>
      <c r="W1131" s="17" t="str">
        <f t="shared" si="129"/>
        <v>n/a</v>
      </c>
      <c r="X1131" s="30" t="s">
        <v>31</v>
      </c>
      <c r="Y1131" s="17" t="str">
        <f t="shared" si="130"/>
        <v>n/a</v>
      </c>
      <c r="Z1131" s="17">
        <v>38</v>
      </c>
      <c r="AA1131" s="17">
        <f t="shared" si="124"/>
        <v>38</v>
      </c>
      <c r="AB1131" s="31" t="s">
        <v>440</v>
      </c>
    </row>
    <row r="1132" spans="2:28" x14ac:dyDescent="0.3">
      <c r="B1132" s="74" t="s">
        <v>843</v>
      </c>
      <c r="C1132" s="20" t="str">
        <f t="shared" si="125"/>
        <v>Freight Wagon (T) IFBB Other</v>
      </c>
      <c r="D1132" s="21" t="s">
        <v>4</v>
      </c>
      <c r="E1132" s="21" t="s">
        <v>402</v>
      </c>
      <c r="F1132" s="22" t="s">
        <v>556</v>
      </c>
      <c r="G1132" s="21" t="s">
        <v>333</v>
      </c>
      <c r="H1132" s="23" t="s">
        <v>484</v>
      </c>
      <c r="I1132" s="23"/>
      <c r="J1132" s="25" t="s">
        <v>31</v>
      </c>
      <c r="K1132" s="26">
        <v>2</v>
      </c>
      <c r="L1132" s="27" t="s">
        <v>806</v>
      </c>
      <c r="M1132" s="25">
        <v>1.0580000000000001</v>
      </c>
      <c r="N1132" s="43" t="s">
        <v>31</v>
      </c>
      <c r="O1132" s="25">
        <f t="shared" si="126"/>
        <v>1.0580000000000001</v>
      </c>
      <c r="P1132" s="25">
        <f t="shared" si="127"/>
        <v>1.0580000000000001</v>
      </c>
      <c r="Q1132" s="28">
        <v>22</v>
      </c>
      <c r="R1132" s="29">
        <v>2</v>
      </c>
      <c r="S1132" s="18">
        <f t="shared" si="128"/>
        <v>11</v>
      </c>
      <c r="T1132" s="28">
        <v>1.371</v>
      </c>
      <c r="U1132" s="26" t="s">
        <v>31</v>
      </c>
      <c r="V1132" s="26" t="s">
        <v>31</v>
      </c>
      <c r="W1132" s="17" t="str">
        <f t="shared" si="129"/>
        <v>n/a</v>
      </c>
      <c r="X1132" s="30" t="s">
        <v>31</v>
      </c>
      <c r="Y1132" s="17" t="str">
        <f t="shared" si="130"/>
        <v>n/a</v>
      </c>
      <c r="Z1132" s="17">
        <v>25</v>
      </c>
      <c r="AA1132" s="17">
        <f t="shared" si="124"/>
        <v>25</v>
      </c>
      <c r="AB1132" s="31" t="s">
        <v>440</v>
      </c>
    </row>
    <row r="1133" spans="2:28" x14ac:dyDescent="0.3">
      <c r="B1133" s="74" t="s">
        <v>843</v>
      </c>
      <c r="C1133" s="20" t="str">
        <f t="shared" si="125"/>
        <v>Freight Wagon (L) IGAD Construction Materials</v>
      </c>
      <c r="D1133" s="21" t="s">
        <v>4</v>
      </c>
      <c r="E1133" s="21" t="s">
        <v>399</v>
      </c>
      <c r="F1133" s="22" t="s">
        <v>557</v>
      </c>
      <c r="G1133" s="21" t="s">
        <v>331</v>
      </c>
      <c r="H1133" s="23"/>
      <c r="I1133" s="24"/>
      <c r="J1133" s="25" t="s">
        <v>31</v>
      </c>
      <c r="K1133" s="26">
        <v>4</v>
      </c>
      <c r="L1133" s="27" t="s">
        <v>810</v>
      </c>
      <c r="M1133" s="25">
        <v>0.97799999999999998</v>
      </c>
      <c r="N1133" s="43" t="s">
        <v>31</v>
      </c>
      <c r="O1133" s="25">
        <f t="shared" si="126"/>
        <v>0.97799999999999998</v>
      </c>
      <c r="P1133" s="25">
        <f t="shared" si="127"/>
        <v>0.97799999999999998</v>
      </c>
      <c r="Q1133" s="28">
        <v>56</v>
      </c>
      <c r="R1133" s="29">
        <v>4</v>
      </c>
      <c r="S1133" s="18">
        <f t="shared" si="128"/>
        <v>14</v>
      </c>
      <c r="T1133" s="28">
        <v>1.202</v>
      </c>
      <c r="U1133" s="26" t="s">
        <v>31</v>
      </c>
      <c r="V1133" s="26" t="s">
        <v>31</v>
      </c>
      <c r="W1133" s="17" t="str">
        <f t="shared" si="129"/>
        <v>n/a</v>
      </c>
      <c r="X1133" s="30" t="s">
        <v>31</v>
      </c>
      <c r="Y1133" s="17" t="str">
        <f t="shared" si="130"/>
        <v>n/a</v>
      </c>
      <c r="Z1133" s="17">
        <v>29</v>
      </c>
      <c r="AA1133" s="17">
        <f t="shared" ref="AA1133:AA1199" si="131">IF($D1133="Passenger",Y1133,Z1133)</f>
        <v>29</v>
      </c>
      <c r="AB1133" s="31" t="s">
        <v>406</v>
      </c>
    </row>
    <row r="1134" spans="2:28" x14ac:dyDescent="0.3">
      <c r="B1134" s="74" t="s">
        <v>843</v>
      </c>
      <c r="C1134" s="20" t="str">
        <f t="shared" si="125"/>
        <v>Freight Wagon (L) IGAD European Intermodal</v>
      </c>
      <c r="D1134" s="21" t="s">
        <v>4</v>
      </c>
      <c r="E1134" s="21" t="s">
        <v>399</v>
      </c>
      <c r="F1134" s="22" t="s">
        <v>557</v>
      </c>
      <c r="G1134" s="21" t="s">
        <v>349</v>
      </c>
      <c r="H1134" s="23"/>
      <c r="I1134" s="24"/>
      <c r="J1134" s="25" t="s">
        <v>31</v>
      </c>
      <c r="K1134" s="26">
        <v>4</v>
      </c>
      <c r="L1134" s="27" t="s">
        <v>810</v>
      </c>
      <c r="M1134" s="25">
        <v>0.97799999999999998</v>
      </c>
      <c r="N1134" s="43" t="s">
        <v>31</v>
      </c>
      <c r="O1134" s="25">
        <f t="shared" si="126"/>
        <v>0.97799999999999998</v>
      </c>
      <c r="P1134" s="25">
        <f t="shared" si="127"/>
        <v>0.97799999999999998</v>
      </c>
      <c r="Q1134" s="28">
        <v>70.64595494443725</v>
      </c>
      <c r="R1134" s="29">
        <v>4</v>
      </c>
      <c r="S1134" s="18">
        <f t="shared" si="128"/>
        <v>17.661488736109312</v>
      </c>
      <c r="T1134" s="28">
        <v>1.202</v>
      </c>
      <c r="U1134" s="26" t="s">
        <v>31</v>
      </c>
      <c r="V1134" s="26" t="s">
        <v>31</v>
      </c>
      <c r="W1134" s="17" t="str">
        <f t="shared" si="129"/>
        <v>n/a</v>
      </c>
      <c r="X1134" s="30" t="s">
        <v>31</v>
      </c>
      <c r="Y1134" s="17" t="str">
        <f t="shared" si="130"/>
        <v>n/a</v>
      </c>
      <c r="Z1134" s="17">
        <v>38</v>
      </c>
      <c r="AA1134" s="17">
        <f t="shared" si="131"/>
        <v>38</v>
      </c>
      <c r="AB1134" s="31" t="s">
        <v>406</v>
      </c>
    </row>
    <row r="1135" spans="2:28" x14ac:dyDescent="0.3">
      <c r="B1135" s="74" t="s">
        <v>843</v>
      </c>
      <c r="C1135" s="20" t="str">
        <f t="shared" si="125"/>
        <v>Freight Wagon (T) IGAD European Intermodal</v>
      </c>
      <c r="D1135" s="21" t="s">
        <v>4</v>
      </c>
      <c r="E1135" s="21" t="s">
        <v>402</v>
      </c>
      <c r="F1135" s="22" t="s">
        <v>557</v>
      </c>
      <c r="G1135" s="21" t="s">
        <v>349</v>
      </c>
      <c r="H1135" s="23"/>
      <c r="I1135" s="24"/>
      <c r="J1135" s="25" t="s">
        <v>31</v>
      </c>
      <c r="K1135" s="26">
        <v>4</v>
      </c>
      <c r="L1135" s="27" t="s">
        <v>810</v>
      </c>
      <c r="M1135" s="25">
        <v>0.97799999999999998</v>
      </c>
      <c r="N1135" s="43" t="s">
        <v>31</v>
      </c>
      <c r="O1135" s="25">
        <f t="shared" si="126"/>
        <v>0.97799999999999998</v>
      </c>
      <c r="P1135" s="25">
        <f t="shared" si="127"/>
        <v>0.97799999999999998</v>
      </c>
      <c r="Q1135" s="28">
        <v>24</v>
      </c>
      <c r="R1135" s="29">
        <v>4</v>
      </c>
      <c r="S1135" s="18">
        <f t="shared" si="128"/>
        <v>6</v>
      </c>
      <c r="T1135" s="28">
        <v>1.202</v>
      </c>
      <c r="U1135" s="26" t="s">
        <v>31</v>
      </c>
      <c r="V1135" s="26" t="s">
        <v>31</v>
      </c>
      <c r="W1135" s="17" t="str">
        <f t="shared" si="129"/>
        <v>n/a</v>
      </c>
      <c r="X1135" s="30" t="s">
        <v>31</v>
      </c>
      <c r="Y1135" s="17" t="str">
        <f t="shared" si="130"/>
        <v>n/a</v>
      </c>
      <c r="Z1135" s="17">
        <v>38</v>
      </c>
      <c r="AA1135" s="17">
        <f t="shared" si="131"/>
        <v>38</v>
      </c>
      <c r="AB1135" s="31" t="s">
        <v>407</v>
      </c>
    </row>
    <row r="1136" spans="2:28" x14ac:dyDescent="0.3">
      <c r="B1136" s="74" t="s">
        <v>843</v>
      </c>
      <c r="C1136" s="20" t="str">
        <f t="shared" si="125"/>
        <v>Freight Wagon (L) IGAD Steel</v>
      </c>
      <c r="D1136" s="21" t="s">
        <v>4</v>
      </c>
      <c r="E1136" s="21" t="s">
        <v>399</v>
      </c>
      <c r="F1136" s="22" t="s">
        <v>557</v>
      </c>
      <c r="G1136" s="21" t="s">
        <v>342</v>
      </c>
      <c r="H1136" s="23"/>
      <c r="I1136" s="24"/>
      <c r="J1136" s="25" t="s">
        <v>31</v>
      </c>
      <c r="K1136" s="26">
        <v>4</v>
      </c>
      <c r="L1136" s="27" t="s">
        <v>810</v>
      </c>
      <c r="M1136" s="25">
        <v>0.97799999999999998</v>
      </c>
      <c r="N1136" s="43" t="s">
        <v>31</v>
      </c>
      <c r="O1136" s="25">
        <f t="shared" si="126"/>
        <v>0.97799999999999998</v>
      </c>
      <c r="P1136" s="25">
        <f t="shared" si="127"/>
        <v>0.97799999999999998</v>
      </c>
      <c r="Q1136" s="28">
        <v>66.394888358376633</v>
      </c>
      <c r="R1136" s="29">
        <v>4</v>
      </c>
      <c r="S1136" s="18">
        <f t="shared" si="128"/>
        <v>16.598722089594158</v>
      </c>
      <c r="T1136" s="28">
        <v>1.202</v>
      </c>
      <c r="U1136" s="26" t="s">
        <v>31</v>
      </c>
      <c r="V1136" s="26" t="s">
        <v>31</v>
      </c>
      <c r="W1136" s="17" t="str">
        <f t="shared" si="129"/>
        <v>n/a</v>
      </c>
      <c r="X1136" s="30" t="s">
        <v>31</v>
      </c>
      <c r="Y1136" s="17" t="str">
        <f t="shared" si="130"/>
        <v>n/a</v>
      </c>
      <c r="Z1136" s="17">
        <v>25</v>
      </c>
      <c r="AA1136" s="17">
        <f t="shared" si="131"/>
        <v>25</v>
      </c>
      <c r="AB1136" s="31" t="s">
        <v>406</v>
      </c>
    </row>
    <row r="1137" spans="2:28" x14ac:dyDescent="0.3">
      <c r="B1137" s="74" t="s">
        <v>843</v>
      </c>
      <c r="C1137" s="20" t="str">
        <f t="shared" si="125"/>
        <v>Freight Wagon (T) IGAD Steel</v>
      </c>
      <c r="D1137" s="21" t="s">
        <v>4</v>
      </c>
      <c r="E1137" s="21" t="s">
        <v>402</v>
      </c>
      <c r="F1137" s="22" t="s">
        <v>557</v>
      </c>
      <c r="G1137" s="21" t="s">
        <v>342</v>
      </c>
      <c r="H1137" s="23"/>
      <c r="I1137" s="24"/>
      <c r="J1137" s="25" t="s">
        <v>31</v>
      </c>
      <c r="K1137" s="26">
        <v>4</v>
      </c>
      <c r="L1137" s="27" t="s">
        <v>810</v>
      </c>
      <c r="M1137" s="25">
        <v>0.97799999999999998</v>
      </c>
      <c r="N1137" s="43" t="s">
        <v>31</v>
      </c>
      <c r="O1137" s="25">
        <f t="shared" si="126"/>
        <v>0.97799999999999998</v>
      </c>
      <c r="P1137" s="25">
        <f t="shared" si="127"/>
        <v>0.97799999999999998</v>
      </c>
      <c r="Q1137" s="28">
        <v>24</v>
      </c>
      <c r="R1137" s="29">
        <v>4</v>
      </c>
      <c r="S1137" s="18">
        <f t="shared" si="128"/>
        <v>6</v>
      </c>
      <c r="T1137" s="28">
        <v>1.202</v>
      </c>
      <c r="U1137" s="26" t="s">
        <v>31</v>
      </c>
      <c r="V1137" s="26" t="s">
        <v>31</v>
      </c>
      <c r="W1137" s="17" t="str">
        <f t="shared" si="129"/>
        <v>n/a</v>
      </c>
      <c r="X1137" s="30" t="s">
        <v>31</v>
      </c>
      <c r="Y1137" s="17" t="str">
        <f t="shared" si="130"/>
        <v>n/a</v>
      </c>
      <c r="Z1137" s="17">
        <v>25</v>
      </c>
      <c r="AA1137" s="17">
        <f t="shared" si="131"/>
        <v>25</v>
      </c>
      <c r="AB1137" s="31" t="s">
        <v>407</v>
      </c>
    </row>
    <row r="1138" spans="2:28" x14ac:dyDescent="0.3">
      <c r="B1138" s="74" t="s">
        <v>843</v>
      </c>
      <c r="C1138" s="20" t="str">
        <f t="shared" si="125"/>
        <v>Freight Wagon (L) IHAF Construction Materials</v>
      </c>
      <c r="D1138" s="21" t="s">
        <v>4</v>
      </c>
      <c r="E1138" s="21" t="s">
        <v>399</v>
      </c>
      <c r="F1138" s="22" t="s">
        <v>558</v>
      </c>
      <c r="G1138" s="21" t="s">
        <v>331</v>
      </c>
      <c r="H1138" s="23"/>
      <c r="I1138" s="24"/>
      <c r="J1138" s="25" t="s">
        <v>31</v>
      </c>
      <c r="K1138" s="26">
        <v>5</v>
      </c>
      <c r="L1138" s="27" t="s">
        <v>812</v>
      </c>
      <c r="M1138" s="25">
        <v>0.93799999999999994</v>
      </c>
      <c r="N1138" s="43" t="s">
        <v>31</v>
      </c>
      <c r="O1138" s="25">
        <f t="shared" si="126"/>
        <v>0.93799999999999994</v>
      </c>
      <c r="P1138" s="25">
        <f t="shared" si="127"/>
        <v>0.93799999999999994</v>
      </c>
      <c r="Q1138" s="28">
        <v>82.15789473684211</v>
      </c>
      <c r="R1138" s="29">
        <v>4</v>
      </c>
      <c r="S1138" s="18">
        <f t="shared" si="128"/>
        <v>20.539473684210527</v>
      </c>
      <c r="T1138" s="28">
        <v>1.3440000000000001</v>
      </c>
      <c r="U1138" s="26" t="s">
        <v>31</v>
      </c>
      <c r="V1138" s="26" t="s">
        <v>31</v>
      </c>
      <c r="W1138" s="17" t="str">
        <f t="shared" si="129"/>
        <v>n/a</v>
      </c>
      <c r="X1138" s="30" t="s">
        <v>31</v>
      </c>
      <c r="Y1138" s="17" t="str">
        <f t="shared" si="130"/>
        <v>n/a</v>
      </c>
      <c r="Z1138" s="17">
        <v>29</v>
      </c>
      <c r="AA1138" s="17">
        <f t="shared" si="131"/>
        <v>29</v>
      </c>
      <c r="AB1138" s="31" t="s">
        <v>401</v>
      </c>
    </row>
    <row r="1139" spans="2:28" x14ac:dyDescent="0.3">
      <c r="B1139" s="74" t="s">
        <v>843</v>
      </c>
      <c r="C1139" s="20" t="str">
        <f t="shared" si="125"/>
        <v>Freight Wagon (T) IHAF Construction Materials</v>
      </c>
      <c r="D1139" s="21" t="s">
        <v>4</v>
      </c>
      <c r="E1139" s="21" t="s">
        <v>402</v>
      </c>
      <c r="F1139" s="22" t="s">
        <v>558</v>
      </c>
      <c r="G1139" s="21" t="s">
        <v>331</v>
      </c>
      <c r="H1139" s="23"/>
      <c r="I1139" s="24"/>
      <c r="J1139" s="25" t="s">
        <v>31</v>
      </c>
      <c r="K1139" s="26">
        <v>5</v>
      </c>
      <c r="L1139" s="27" t="s">
        <v>812</v>
      </c>
      <c r="M1139" s="25">
        <v>0.93799999999999994</v>
      </c>
      <c r="N1139" s="43" t="s">
        <v>31</v>
      </c>
      <c r="O1139" s="25">
        <f t="shared" si="126"/>
        <v>0.93799999999999994</v>
      </c>
      <c r="P1139" s="25">
        <f t="shared" si="127"/>
        <v>0.93799999999999994</v>
      </c>
      <c r="Q1139" s="28">
        <v>23.49905381964</v>
      </c>
      <c r="R1139" s="29">
        <v>4</v>
      </c>
      <c r="S1139" s="18">
        <f t="shared" si="128"/>
        <v>5.8747634549100001</v>
      </c>
      <c r="T1139" s="28">
        <v>1.3440000000000001</v>
      </c>
      <c r="U1139" s="26" t="s">
        <v>31</v>
      </c>
      <c r="V1139" s="26" t="s">
        <v>31</v>
      </c>
      <c r="W1139" s="17" t="str">
        <f t="shared" si="129"/>
        <v>n/a</v>
      </c>
      <c r="X1139" s="30" t="s">
        <v>31</v>
      </c>
      <c r="Y1139" s="17" t="str">
        <f t="shared" si="130"/>
        <v>n/a</v>
      </c>
      <c r="Z1139" s="17">
        <v>29</v>
      </c>
      <c r="AA1139" s="17">
        <f t="shared" si="131"/>
        <v>29</v>
      </c>
      <c r="AB1139" s="31" t="s">
        <v>403</v>
      </c>
    </row>
    <row r="1140" spans="2:28" x14ac:dyDescent="0.3">
      <c r="B1140" s="74" t="s">
        <v>843</v>
      </c>
      <c r="C1140" s="20" t="str">
        <f t="shared" si="125"/>
        <v>Freight Wagon (T) IHAF Domestic Intermodal</v>
      </c>
      <c r="D1140" s="21" t="s">
        <v>4</v>
      </c>
      <c r="E1140" s="21" t="s">
        <v>402</v>
      </c>
      <c r="F1140" s="22" t="s">
        <v>558</v>
      </c>
      <c r="G1140" s="21" t="s">
        <v>332</v>
      </c>
      <c r="H1140" s="23"/>
      <c r="I1140" s="24"/>
      <c r="J1140" s="25" t="s">
        <v>31</v>
      </c>
      <c r="K1140" s="26">
        <v>5</v>
      </c>
      <c r="L1140" s="27" t="s">
        <v>812</v>
      </c>
      <c r="M1140" s="25">
        <v>0.93799999999999994</v>
      </c>
      <c r="N1140" s="43" t="s">
        <v>31</v>
      </c>
      <c r="O1140" s="25">
        <f t="shared" si="126"/>
        <v>0.93799999999999994</v>
      </c>
      <c r="P1140" s="25">
        <f t="shared" si="127"/>
        <v>0.93799999999999994</v>
      </c>
      <c r="Q1140" s="28">
        <v>22</v>
      </c>
      <c r="R1140" s="29">
        <v>4</v>
      </c>
      <c r="S1140" s="18">
        <f t="shared" si="128"/>
        <v>5.5</v>
      </c>
      <c r="T1140" s="28">
        <v>1.3440000000000001</v>
      </c>
      <c r="U1140" s="26" t="s">
        <v>31</v>
      </c>
      <c r="V1140" s="26" t="s">
        <v>31</v>
      </c>
      <c r="W1140" s="17" t="str">
        <f t="shared" si="129"/>
        <v>n/a</v>
      </c>
      <c r="X1140" s="30" t="s">
        <v>31</v>
      </c>
      <c r="Y1140" s="17" t="str">
        <f t="shared" si="130"/>
        <v>n/a</v>
      </c>
      <c r="Z1140" s="17">
        <v>33</v>
      </c>
      <c r="AA1140" s="17">
        <f t="shared" si="131"/>
        <v>33</v>
      </c>
      <c r="AB1140" s="31" t="s">
        <v>403</v>
      </c>
    </row>
    <row r="1141" spans="2:28" x14ac:dyDescent="0.3">
      <c r="B1141" s="74" t="s">
        <v>843</v>
      </c>
      <c r="C1141" s="20" t="str">
        <f t="shared" si="125"/>
        <v>Freight Wagon (L) IHAF Enterprise</v>
      </c>
      <c r="D1141" s="21" t="s">
        <v>4</v>
      </c>
      <c r="E1141" s="21" t="s">
        <v>399</v>
      </c>
      <c r="F1141" s="22" t="s">
        <v>558</v>
      </c>
      <c r="G1141" s="21" t="s">
        <v>338</v>
      </c>
      <c r="H1141" s="23"/>
      <c r="I1141" s="24"/>
      <c r="J1141" s="25" t="s">
        <v>31</v>
      </c>
      <c r="K1141" s="26">
        <v>5</v>
      </c>
      <c r="L1141" s="27" t="s">
        <v>812</v>
      </c>
      <c r="M1141" s="25">
        <v>0.93799999999999994</v>
      </c>
      <c r="N1141" s="43" t="s">
        <v>31</v>
      </c>
      <c r="O1141" s="25">
        <f t="shared" si="126"/>
        <v>0.93799999999999994</v>
      </c>
      <c r="P1141" s="25">
        <f t="shared" si="127"/>
        <v>0.93799999999999994</v>
      </c>
      <c r="Q1141" s="28">
        <v>87</v>
      </c>
      <c r="R1141" s="29">
        <v>4</v>
      </c>
      <c r="S1141" s="18">
        <f t="shared" si="128"/>
        <v>21.75</v>
      </c>
      <c r="T1141" s="28">
        <v>1.3440000000000001</v>
      </c>
      <c r="U1141" s="26" t="s">
        <v>31</v>
      </c>
      <c r="V1141" s="26" t="s">
        <v>31</v>
      </c>
      <c r="W1141" s="17" t="str">
        <f t="shared" si="129"/>
        <v>n/a</v>
      </c>
      <c r="X1141" s="30" t="s">
        <v>31</v>
      </c>
      <c r="Y1141" s="17" t="str">
        <f t="shared" si="130"/>
        <v>n/a</v>
      </c>
      <c r="Z1141" s="17">
        <v>27</v>
      </c>
      <c r="AA1141" s="17">
        <f t="shared" si="131"/>
        <v>27</v>
      </c>
      <c r="AB1141" s="31" t="s">
        <v>401</v>
      </c>
    </row>
    <row r="1142" spans="2:28" x14ac:dyDescent="0.3">
      <c r="B1142" s="74" t="s">
        <v>843</v>
      </c>
      <c r="C1142" s="20" t="str">
        <f t="shared" si="125"/>
        <v>Freight Wagon (T) IHAF Enterprise</v>
      </c>
      <c r="D1142" s="21" t="s">
        <v>4</v>
      </c>
      <c r="E1142" s="21" t="s">
        <v>402</v>
      </c>
      <c r="F1142" s="22" t="s">
        <v>558</v>
      </c>
      <c r="G1142" s="21" t="s">
        <v>338</v>
      </c>
      <c r="H1142" s="23"/>
      <c r="I1142" s="24"/>
      <c r="J1142" s="25" t="s">
        <v>31</v>
      </c>
      <c r="K1142" s="26">
        <v>5</v>
      </c>
      <c r="L1142" s="27" t="s">
        <v>812</v>
      </c>
      <c r="M1142" s="25">
        <v>0.93799999999999994</v>
      </c>
      <c r="N1142" s="43" t="s">
        <v>31</v>
      </c>
      <c r="O1142" s="25">
        <f t="shared" si="126"/>
        <v>0.93799999999999994</v>
      </c>
      <c r="P1142" s="25">
        <f t="shared" si="127"/>
        <v>0.93799999999999994</v>
      </c>
      <c r="Q1142" s="28">
        <v>22.727793040293044</v>
      </c>
      <c r="R1142" s="29">
        <v>4</v>
      </c>
      <c r="S1142" s="18">
        <f t="shared" si="128"/>
        <v>5.6819482600732609</v>
      </c>
      <c r="T1142" s="28">
        <v>1.3440000000000001</v>
      </c>
      <c r="U1142" s="26" t="s">
        <v>31</v>
      </c>
      <c r="V1142" s="26" t="s">
        <v>31</v>
      </c>
      <c r="W1142" s="17" t="str">
        <f t="shared" si="129"/>
        <v>n/a</v>
      </c>
      <c r="X1142" s="30" t="s">
        <v>31</v>
      </c>
      <c r="Y1142" s="17" t="str">
        <f t="shared" si="130"/>
        <v>n/a</v>
      </c>
      <c r="Z1142" s="17">
        <v>27</v>
      </c>
      <c r="AA1142" s="17">
        <f t="shared" si="131"/>
        <v>27</v>
      </c>
      <c r="AB1142" s="31" t="s">
        <v>403</v>
      </c>
    </row>
    <row r="1143" spans="2:28" x14ac:dyDescent="0.3">
      <c r="B1143" s="74" t="s">
        <v>843</v>
      </c>
      <c r="C1143" s="20" t="str">
        <f t="shared" si="125"/>
        <v>Freight Wagon (T) IHAF European Conventional</v>
      </c>
      <c r="D1143" s="21" t="s">
        <v>4</v>
      </c>
      <c r="E1143" s="21" t="s">
        <v>402</v>
      </c>
      <c r="F1143" s="22" t="s">
        <v>558</v>
      </c>
      <c r="G1143" s="21" t="s">
        <v>363</v>
      </c>
      <c r="H1143" s="23"/>
      <c r="I1143" s="24"/>
      <c r="J1143" s="25" t="s">
        <v>31</v>
      </c>
      <c r="K1143" s="26">
        <v>5</v>
      </c>
      <c r="L1143" s="27" t="s">
        <v>812</v>
      </c>
      <c r="M1143" s="25">
        <v>0.93799999999999994</v>
      </c>
      <c r="N1143" s="43" t="s">
        <v>31</v>
      </c>
      <c r="O1143" s="25">
        <f t="shared" si="126"/>
        <v>0.93799999999999994</v>
      </c>
      <c r="P1143" s="25">
        <f t="shared" si="127"/>
        <v>0.93799999999999994</v>
      </c>
      <c r="Q1143" s="28">
        <v>23.666666666666668</v>
      </c>
      <c r="R1143" s="29">
        <v>4</v>
      </c>
      <c r="S1143" s="18">
        <f t="shared" si="128"/>
        <v>5.916666666666667</v>
      </c>
      <c r="T1143" s="28">
        <v>1.3440000000000001</v>
      </c>
      <c r="U1143" s="26" t="s">
        <v>31</v>
      </c>
      <c r="V1143" s="26" t="s">
        <v>31</v>
      </c>
      <c r="W1143" s="17" t="str">
        <f t="shared" si="129"/>
        <v>n/a</v>
      </c>
      <c r="X1143" s="30" t="s">
        <v>31</v>
      </c>
      <c r="Y1143" s="17" t="str">
        <f t="shared" si="130"/>
        <v>n/a</v>
      </c>
      <c r="Z1143" s="17">
        <v>31</v>
      </c>
      <c r="AA1143" s="17">
        <f t="shared" si="131"/>
        <v>31</v>
      </c>
      <c r="AB1143" s="31" t="s">
        <v>403</v>
      </c>
    </row>
    <row r="1144" spans="2:28" x14ac:dyDescent="0.3">
      <c r="B1144" s="74" t="s">
        <v>843</v>
      </c>
      <c r="C1144" s="20" t="str">
        <f t="shared" si="125"/>
        <v>Freight Wagon (L) IHAF European Intermodal</v>
      </c>
      <c r="D1144" s="21" t="s">
        <v>4</v>
      </c>
      <c r="E1144" s="21" t="s">
        <v>399</v>
      </c>
      <c r="F1144" s="22" t="s">
        <v>558</v>
      </c>
      <c r="G1144" s="21" t="s">
        <v>349</v>
      </c>
      <c r="H1144" s="23"/>
      <c r="I1144" s="24"/>
      <c r="J1144" s="25" t="s">
        <v>31</v>
      </c>
      <c r="K1144" s="26">
        <v>5</v>
      </c>
      <c r="L1144" s="27" t="s">
        <v>812</v>
      </c>
      <c r="M1144" s="25">
        <v>0.93799999999999994</v>
      </c>
      <c r="N1144" s="43" t="s">
        <v>31</v>
      </c>
      <c r="O1144" s="25">
        <f t="shared" si="126"/>
        <v>0.93799999999999994</v>
      </c>
      <c r="P1144" s="25">
        <f t="shared" si="127"/>
        <v>0.93799999999999994</v>
      </c>
      <c r="Q1144" s="28">
        <v>82.405872785471473</v>
      </c>
      <c r="R1144" s="29">
        <v>4</v>
      </c>
      <c r="S1144" s="18">
        <f t="shared" si="128"/>
        <v>20.601468196367868</v>
      </c>
      <c r="T1144" s="28">
        <v>1.3440000000000001</v>
      </c>
      <c r="U1144" s="26" t="s">
        <v>31</v>
      </c>
      <c r="V1144" s="26" t="s">
        <v>31</v>
      </c>
      <c r="W1144" s="17" t="str">
        <f t="shared" si="129"/>
        <v>n/a</v>
      </c>
      <c r="X1144" s="30" t="s">
        <v>31</v>
      </c>
      <c r="Y1144" s="17" t="str">
        <f t="shared" si="130"/>
        <v>n/a</v>
      </c>
      <c r="Z1144" s="17">
        <v>38</v>
      </c>
      <c r="AA1144" s="17">
        <f t="shared" si="131"/>
        <v>38</v>
      </c>
      <c r="AB1144" s="31" t="s">
        <v>401</v>
      </c>
    </row>
    <row r="1145" spans="2:28" x14ac:dyDescent="0.3">
      <c r="B1145" s="74" t="s">
        <v>843</v>
      </c>
      <c r="C1145" s="20" t="str">
        <f t="shared" si="125"/>
        <v>Freight Wagon (T) IHAF European Intermodal</v>
      </c>
      <c r="D1145" s="21" t="s">
        <v>4</v>
      </c>
      <c r="E1145" s="21" t="s">
        <v>402</v>
      </c>
      <c r="F1145" s="22" t="s">
        <v>558</v>
      </c>
      <c r="G1145" s="21" t="s">
        <v>349</v>
      </c>
      <c r="H1145" s="23"/>
      <c r="I1145" s="24"/>
      <c r="J1145" s="25" t="s">
        <v>31</v>
      </c>
      <c r="K1145" s="26">
        <v>5</v>
      </c>
      <c r="L1145" s="27" t="s">
        <v>812</v>
      </c>
      <c r="M1145" s="25">
        <v>0.93799999999999994</v>
      </c>
      <c r="N1145" s="43" t="s">
        <v>31</v>
      </c>
      <c r="O1145" s="25">
        <f t="shared" si="126"/>
        <v>0.93799999999999994</v>
      </c>
      <c r="P1145" s="25">
        <f t="shared" si="127"/>
        <v>0.93799999999999994</v>
      </c>
      <c r="Q1145" s="28">
        <v>23.417645313096198</v>
      </c>
      <c r="R1145" s="29">
        <v>4</v>
      </c>
      <c r="S1145" s="18">
        <f t="shared" si="128"/>
        <v>5.8544113282740495</v>
      </c>
      <c r="T1145" s="28">
        <v>1.3440000000000001</v>
      </c>
      <c r="U1145" s="26" t="s">
        <v>31</v>
      </c>
      <c r="V1145" s="26" t="s">
        <v>31</v>
      </c>
      <c r="W1145" s="17" t="str">
        <f t="shared" si="129"/>
        <v>n/a</v>
      </c>
      <c r="X1145" s="30" t="s">
        <v>31</v>
      </c>
      <c r="Y1145" s="17" t="str">
        <f t="shared" si="130"/>
        <v>n/a</v>
      </c>
      <c r="Z1145" s="17">
        <v>38</v>
      </c>
      <c r="AA1145" s="17">
        <f t="shared" si="131"/>
        <v>38</v>
      </c>
      <c r="AB1145" s="31" t="s">
        <v>403</v>
      </c>
    </row>
    <row r="1146" spans="2:28" x14ac:dyDescent="0.3">
      <c r="B1146" s="74" t="s">
        <v>843</v>
      </c>
      <c r="C1146" s="20" t="str">
        <f t="shared" si="125"/>
        <v>Freight Wagon (L) IHAF Industrial Minerals</v>
      </c>
      <c r="D1146" s="21" t="s">
        <v>4</v>
      </c>
      <c r="E1146" s="21" t="s">
        <v>399</v>
      </c>
      <c r="F1146" s="22" t="s">
        <v>558</v>
      </c>
      <c r="G1146" s="21" t="s">
        <v>364</v>
      </c>
      <c r="H1146" s="23"/>
      <c r="I1146" s="24"/>
      <c r="J1146" s="25" t="s">
        <v>31</v>
      </c>
      <c r="K1146" s="26">
        <v>5</v>
      </c>
      <c r="L1146" s="27" t="s">
        <v>812</v>
      </c>
      <c r="M1146" s="25">
        <v>0.93799999999999994</v>
      </c>
      <c r="N1146" s="43" t="s">
        <v>31</v>
      </c>
      <c r="O1146" s="25">
        <f t="shared" si="126"/>
        <v>0.93799999999999994</v>
      </c>
      <c r="P1146" s="25">
        <f t="shared" si="127"/>
        <v>0.93799999999999994</v>
      </c>
      <c r="Q1146" s="28">
        <v>76.497960056900723</v>
      </c>
      <c r="R1146" s="29">
        <v>4</v>
      </c>
      <c r="S1146" s="18">
        <f t="shared" si="128"/>
        <v>19.124490014225181</v>
      </c>
      <c r="T1146" s="28">
        <v>1.3440000000000001</v>
      </c>
      <c r="U1146" s="26" t="s">
        <v>31</v>
      </c>
      <c r="V1146" s="26" t="s">
        <v>31</v>
      </c>
      <c r="W1146" s="17" t="str">
        <f t="shared" si="129"/>
        <v>n/a</v>
      </c>
      <c r="X1146" s="30" t="s">
        <v>31</v>
      </c>
      <c r="Y1146" s="17" t="str">
        <f t="shared" si="130"/>
        <v>n/a</v>
      </c>
      <c r="Z1146" s="17">
        <v>18</v>
      </c>
      <c r="AA1146" s="17">
        <f t="shared" si="131"/>
        <v>18</v>
      </c>
      <c r="AB1146" s="31" t="s">
        <v>401</v>
      </c>
    </row>
    <row r="1147" spans="2:28" x14ac:dyDescent="0.3">
      <c r="B1147" s="74" t="s">
        <v>843</v>
      </c>
      <c r="C1147" s="20" t="str">
        <f t="shared" si="125"/>
        <v>Freight Wagon (T) IHAF Industrial Minerals</v>
      </c>
      <c r="D1147" s="21" t="s">
        <v>4</v>
      </c>
      <c r="E1147" s="21" t="s">
        <v>402</v>
      </c>
      <c r="F1147" s="22" t="s">
        <v>558</v>
      </c>
      <c r="G1147" s="21" t="s">
        <v>364</v>
      </c>
      <c r="H1147" s="23"/>
      <c r="I1147" s="24"/>
      <c r="J1147" s="25" t="s">
        <v>31</v>
      </c>
      <c r="K1147" s="26">
        <v>5</v>
      </c>
      <c r="L1147" s="27" t="s">
        <v>812</v>
      </c>
      <c r="M1147" s="25">
        <v>0.93799999999999994</v>
      </c>
      <c r="N1147" s="43" t="s">
        <v>31</v>
      </c>
      <c r="O1147" s="25">
        <f t="shared" si="126"/>
        <v>0.93799999999999994</v>
      </c>
      <c r="P1147" s="25">
        <f t="shared" si="127"/>
        <v>0.93799999999999994</v>
      </c>
      <c r="Q1147" s="28">
        <v>22.638835613181381</v>
      </c>
      <c r="R1147" s="29">
        <v>4</v>
      </c>
      <c r="S1147" s="18">
        <f t="shared" si="128"/>
        <v>5.6597089032953454</v>
      </c>
      <c r="T1147" s="28">
        <v>1.3440000000000001</v>
      </c>
      <c r="U1147" s="26" t="s">
        <v>31</v>
      </c>
      <c r="V1147" s="26" t="s">
        <v>31</v>
      </c>
      <c r="W1147" s="17" t="str">
        <f t="shared" si="129"/>
        <v>n/a</v>
      </c>
      <c r="X1147" s="30" t="s">
        <v>31</v>
      </c>
      <c r="Y1147" s="17" t="str">
        <f t="shared" si="130"/>
        <v>n/a</v>
      </c>
      <c r="Z1147" s="17">
        <v>18</v>
      </c>
      <c r="AA1147" s="17">
        <f t="shared" si="131"/>
        <v>18</v>
      </c>
      <c r="AB1147" s="31" t="s">
        <v>403</v>
      </c>
    </row>
    <row r="1148" spans="2:28" x14ac:dyDescent="0.3">
      <c r="B1148" s="74" t="s">
        <v>843</v>
      </c>
      <c r="C1148" s="20" t="str">
        <f t="shared" si="125"/>
        <v>Freight Wagon (L) IHAF Other</v>
      </c>
      <c r="D1148" s="21" t="s">
        <v>4</v>
      </c>
      <c r="E1148" s="21" t="s">
        <v>399</v>
      </c>
      <c r="F1148" s="22" t="s">
        <v>558</v>
      </c>
      <c r="G1148" s="21" t="s">
        <v>333</v>
      </c>
      <c r="H1148" s="23"/>
      <c r="I1148" s="24"/>
      <c r="J1148" s="25" t="s">
        <v>31</v>
      </c>
      <c r="K1148" s="26">
        <v>5</v>
      </c>
      <c r="L1148" s="27" t="s">
        <v>812</v>
      </c>
      <c r="M1148" s="25">
        <v>0.93799999999999994</v>
      </c>
      <c r="N1148" s="43" t="s">
        <v>31</v>
      </c>
      <c r="O1148" s="25">
        <f t="shared" si="126"/>
        <v>0.93799999999999994</v>
      </c>
      <c r="P1148" s="25">
        <f t="shared" si="127"/>
        <v>0.93799999999999994</v>
      </c>
      <c r="Q1148" s="28">
        <v>73</v>
      </c>
      <c r="R1148" s="29">
        <v>4</v>
      </c>
      <c r="S1148" s="18">
        <f t="shared" si="128"/>
        <v>18.25</v>
      </c>
      <c r="T1148" s="28">
        <v>1.3440000000000001</v>
      </c>
      <c r="U1148" s="26" t="s">
        <v>31</v>
      </c>
      <c r="V1148" s="26" t="s">
        <v>31</v>
      </c>
      <c r="W1148" s="17" t="str">
        <f t="shared" si="129"/>
        <v>n/a</v>
      </c>
      <c r="X1148" s="30" t="s">
        <v>31</v>
      </c>
      <c r="Y1148" s="17" t="str">
        <f t="shared" si="130"/>
        <v>n/a</v>
      </c>
      <c r="Z1148" s="17">
        <v>25</v>
      </c>
      <c r="AA1148" s="17">
        <f t="shared" si="131"/>
        <v>25</v>
      </c>
      <c r="AB1148" s="31" t="s">
        <v>401</v>
      </c>
    </row>
    <row r="1149" spans="2:28" x14ac:dyDescent="0.3">
      <c r="B1149" s="74" t="s">
        <v>843</v>
      </c>
      <c r="C1149" s="20" t="str">
        <f t="shared" si="125"/>
        <v>Freight Wagon (T) IHAF Other</v>
      </c>
      <c r="D1149" s="21" t="s">
        <v>4</v>
      </c>
      <c r="E1149" s="21" t="s">
        <v>402</v>
      </c>
      <c r="F1149" s="22" t="s">
        <v>558</v>
      </c>
      <c r="G1149" s="21" t="s">
        <v>333</v>
      </c>
      <c r="H1149" s="23"/>
      <c r="I1149" s="24"/>
      <c r="J1149" s="25" t="s">
        <v>31</v>
      </c>
      <c r="K1149" s="26">
        <v>5</v>
      </c>
      <c r="L1149" s="27" t="s">
        <v>812</v>
      </c>
      <c r="M1149" s="25">
        <v>0.93799999999999994</v>
      </c>
      <c r="N1149" s="43" t="s">
        <v>31</v>
      </c>
      <c r="O1149" s="25">
        <f t="shared" si="126"/>
        <v>0.93799999999999994</v>
      </c>
      <c r="P1149" s="25">
        <f t="shared" si="127"/>
        <v>0.93799999999999994</v>
      </c>
      <c r="Q1149" s="28">
        <v>22.65783930183569</v>
      </c>
      <c r="R1149" s="29">
        <v>4</v>
      </c>
      <c r="S1149" s="18">
        <f t="shared" si="128"/>
        <v>5.6644598254589225</v>
      </c>
      <c r="T1149" s="28">
        <v>1.3440000000000001</v>
      </c>
      <c r="U1149" s="26" t="s">
        <v>31</v>
      </c>
      <c r="V1149" s="26" t="s">
        <v>31</v>
      </c>
      <c r="W1149" s="17" t="str">
        <f t="shared" si="129"/>
        <v>n/a</v>
      </c>
      <c r="X1149" s="30" t="s">
        <v>31</v>
      </c>
      <c r="Y1149" s="17" t="str">
        <f t="shared" si="130"/>
        <v>n/a</v>
      </c>
      <c r="Z1149" s="17">
        <v>25</v>
      </c>
      <c r="AA1149" s="17">
        <f t="shared" si="131"/>
        <v>25</v>
      </c>
      <c r="AB1149" s="31" t="s">
        <v>403</v>
      </c>
    </row>
    <row r="1150" spans="2:28" x14ac:dyDescent="0.3">
      <c r="B1150" s="74" t="s">
        <v>843</v>
      </c>
      <c r="C1150" s="20" t="str">
        <f t="shared" si="125"/>
        <v>Freight Wagon (L) IHAF Steel</v>
      </c>
      <c r="D1150" s="21" t="s">
        <v>4</v>
      </c>
      <c r="E1150" s="21" t="s">
        <v>399</v>
      </c>
      <c r="F1150" s="22" t="s">
        <v>558</v>
      </c>
      <c r="G1150" s="21" t="s">
        <v>342</v>
      </c>
      <c r="H1150" s="23"/>
      <c r="I1150" s="24"/>
      <c r="J1150" s="25" t="s">
        <v>31</v>
      </c>
      <c r="K1150" s="26">
        <v>5</v>
      </c>
      <c r="L1150" s="27" t="s">
        <v>812</v>
      </c>
      <c r="M1150" s="25">
        <v>0.93799999999999994</v>
      </c>
      <c r="N1150" s="43" t="s">
        <v>31</v>
      </c>
      <c r="O1150" s="25">
        <f t="shared" si="126"/>
        <v>0.93799999999999994</v>
      </c>
      <c r="P1150" s="25">
        <f t="shared" si="127"/>
        <v>0.93799999999999994</v>
      </c>
      <c r="Q1150" s="28">
        <v>81.739678778780586</v>
      </c>
      <c r="R1150" s="29">
        <v>4</v>
      </c>
      <c r="S1150" s="18">
        <f t="shared" si="128"/>
        <v>20.434919694695147</v>
      </c>
      <c r="T1150" s="28">
        <v>1.3440000000000001</v>
      </c>
      <c r="U1150" s="26" t="s">
        <v>31</v>
      </c>
      <c r="V1150" s="26" t="s">
        <v>31</v>
      </c>
      <c r="W1150" s="17" t="str">
        <f t="shared" si="129"/>
        <v>n/a</v>
      </c>
      <c r="X1150" s="30" t="s">
        <v>31</v>
      </c>
      <c r="Y1150" s="17" t="str">
        <f t="shared" si="130"/>
        <v>n/a</v>
      </c>
      <c r="Z1150" s="17">
        <v>25</v>
      </c>
      <c r="AA1150" s="17">
        <f t="shared" si="131"/>
        <v>25</v>
      </c>
      <c r="AB1150" s="31" t="s">
        <v>401</v>
      </c>
    </row>
    <row r="1151" spans="2:28" x14ac:dyDescent="0.3">
      <c r="B1151" s="74" t="s">
        <v>843</v>
      </c>
      <c r="C1151" s="20" t="str">
        <f t="shared" si="125"/>
        <v>Freight Wagon (T) IHAF Steel</v>
      </c>
      <c r="D1151" s="21" t="s">
        <v>4</v>
      </c>
      <c r="E1151" s="21" t="s">
        <v>402</v>
      </c>
      <c r="F1151" s="22" t="s">
        <v>558</v>
      </c>
      <c r="G1151" s="21" t="s">
        <v>342</v>
      </c>
      <c r="H1151" s="23"/>
      <c r="I1151" s="24"/>
      <c r="J1151" s="25" t="s">
        <v>31</v>
      </c>
      <c r="K1151" s="26">
        <v>5</v>
      </c>
      <c r="L1151" s="27" t="s">
        <v>812</v>
      </c>
      <c r="M1151" s="25">
        <v>0.93799999999999994</v>
      </c>
      <c r="N1151" s="43" t="s">
        <v>31</v>
      </c>
      <c r="O1151" s="25">
        <f t="shared" si="126"/>
        <v>0.93799999999999994</v>
      </c>
      <c r="P1151" s="25">
        <f t="shared" si="127"/>
        <v>0.93799999999999994</v>
      </c>
      <c r="Q1151" s="28">
        <v>22.758738214024728</v>
      </c>
      <c r="R1151" s="29">
        <v>4</v>
      </c>
      <c r="S1151" s="18">
        <f t="shared" si="128"/>
        <v>5.689684553506182</v>
      </c>
      <c r="T1151" s="28">
        <v>1.3440000000000001</v>
      </c>
      <c r="U1151" s="26" t="s">
        <v>31</v>
      </c>
      <c r="V1151" s="26" t="s">
        <v>31</v>
      </c>
      <c r="W1151" s="17" t="str">
        <f t="shared" si="129"/>
        <v>n/a</v>
      </c>
      <c r="X1151" s="30" t="s">
        <v>31</v>
      </c>
      <c r="Y1151" s="17" t="str">
        <f t="shared" si="130"/>
        <v>n/a</v>
      </c>
      <c r="Z1151" s="17">
        <v>25</v>
      </c>
      <c r="AA1151" s="17">
        <f t="shared" si="131"/>
        <v>25</v>
      </c>
      <c r="AB1151" s="31" t="s">
        <v>403</v>
      </c>
    </row>
    <row r="1152" spans="2:28" x14ac:dyDescent="0.3">
      <c r="B1152" s="74" t="s">
        <v>843</v>
      </c>
      <c r="C1152" s="20" t="str">
        <f t="shared" si="125"/>
        <v>Freight Wagon (L) IHAG Steel</v>
      </c>
      <c r="D1152" s="21" t="s">
        <v>4</v>
      </c>
      <c r="E1152" s="21" t="s">
        <v>399</v>
      </c>
      <c r="F1152" s="22" t="s">
        <v>559</v>
      </c>
      <c r="G1152" s="21" t="s">
        <v>342</v>
      </c>
      <c r="H1152" s="23"/>
      <c r="I1152" s="24"/>
      <c r="J1152" s="25" t="s">
        <v>31</v>
      </c>
      <c r="K1152" s="26">
        <v>5</v>
      </c>
      <c r="L1152" s="27" t="s">
        <v>812</v>
      </c>
      <c r="M1152" s="25">
        <v>0.93799999999999994</v>
      </c>
      <c r="N1152" s="43" t="s">
        <v>31</v>
      </c>
      <c r="O1152" s="25">
        <f t="shared" si="126"/>
        <v>0.93799999999999994</v>
      </c>
      <c r="P1152" s="25">
        <f t="shared" si="127"/>
        <v>0.93799999999999994</v>
      </c>
      <c r="Q1152" s="28">
        <v>79.322269921792085</v>
      </c>
      <c r="R1152" s="29">
        <v>4</v>
      </c>
      <c r="S1152" s="18">
        <f t="shared" si="128"/>
        <v>19.830567480448021</v>
      </c>
      <c r="T1152" s="28">
        <v>1.3440000000000001</v>
      </c>
      <c r="U1152" s="26" t="s">
        <v>31</v>
      </c>
      <c r="V1152" s="26" t="s">
        <v>31</v>
      </c>
      <c r="W1152" s="17" t="str">
        <f t="shared" si="129"/>
        <v>n/a</v>
      </c>
      <c r="X1152" s="30" t="s">
        <v>31</v>
      </c>
      <c r="Y1152" s="17" t="str">
        <f t="shared" si="130"/>
        <v>n/a</v>
      </c>
      <c r="Z1152" s="17">
        <v>25</v>
      </c>
      <c r="AA1152" s="17">
        <f t="shared" si="131"/>
        <v>25</v>
      </c>
      <c r="AB1152" s="31" t="s">
        <v>401</v>
      </c>
    </row>
    <row r="1153" spans="2:28" x14ac:dyDescent="0.3">
      <c r="B1153" s="74" t="s">
        <v>843</v>
      </c>
      <c r="C1153" s="20" t="str">
        <f t="shared" si="125"/>
        <v>Freight Wagon (T) IHAG Steel</v>
      </c>
      <c r="D1153" s="21" t="s">
        <v>4</v>
      </c>
      <c r="E1153" s="21" t="s">
        <v>402</v>
      </c>
      <c r="F1153" s="22" t="s">
        <v>559</v>
      </c>
      <c r="G1153" s="21" t="s">
        <v>342</v>
      </c>
      <c r="H1153" s="23"/>
      <c r="I1153" s="24"/>
      <c r="J1153" s="25" t="s">
        <v>31</v>
      </c>
      <c r="K1153" s="26">
        <v>5</v>
      </c>
      <c r="L1153" s="27" t="s">
        <v>812</v>
      </c>
      <c r="M1153" s="25">
        <v>0.93799999999999994</v>
      </c>
      <c r="N1153" s="43" t="s">
        <v>31</v>
      </c>
      <c r="O1153" s="25">
        <f t="shared" si="126"/>
        <v>0.93799999999999994</v>
      </c>
      <c r="P1153" s="25">
        <f t="shared" si="127"/>
        <v>0.93799999999999994</v>
      </c>
      <c r="Q1153" s="28">
        <v>21</v>
      </c>
      <c r="R1153" s="29">
        <v>4</v>
      </c>
      <c r="S1153" s="18">
        <f t="shared" si="128"/>
        <v>5.25</v>
      </c>
      <c r="T1153" s="28">
        <v>1.3440000000000001</v>
      </c>
      <c r="U1153" s="26" t="s">
        <v>31</v>
      </c>
      <c r="V1153" s="26" t="s">
        <v>31</v>
      </c>
      <c r="W1153" s="17" t="str">
        <f t="shared" si="129"/>
        <v>n/a</v>
      </c>
      <c r="X1153" s="30" t="s">
        <v>31</v>
      </c>
      <c r="Y1153" s="17" t="str">
        <f t="shared" si="130"/>
        <v>n/a</v>
      </c>
      <c r="Z1153" s="17">
        <v>25</v>
      </c>
      <c r="AA1153" s="17">
        <f t="shared" si="131"/>
        <v>25</v>
      </c>
      <c r="AB1153" s="31" t="s">
        <v>403</v>
      </c>
    </row>
    <row r="1154" spans="2:28" x14ac:dyDescent="0.3">
      <c r="B1154" s="74" t="s">
        <v>843</v>
      </c>
      <c r="C1154" s="20" t="str">
        <f t="shared" si="125"/>
        <v>Freight Wagon (L) IIAA Biomass</v>
      </c>
      <c r="D1154" s="21" t="s">
        <v>4</v>
      </c>
      <c r="E1154" s="21" t="s">
        <v>399</v>
      </c>
      <c r="F1154" s="22" t="s">
        <v>560</v>
      </c>
      <c r="G1154" s="21" t="s">
        <v>351</v>
      </c>
      <c r="H1154" s="23" t="s">
        <v>523</v>
      </c>
      <c r="I1154" s="24"/>
      <c r="J1154" s="25" t="s">
        <v>31</v>
      </c>
      <c r="K1154" s="26">
        <v>6</v>
      </c>
      <c r="L1154" s="27" t="s">
        <v>814</v>
      </c>
      <c r="M1154" s="25">
        <v>0.89800000000000002</v>
      </c>
      <c r="N1154" s="43" t="s">
        <v>31</v>
      </c>
      <c r="O1154" s="25">
        <f t="shared" si="126"/>
        <v>0.89800000000000002</v>
      </c>
      <c r="P1154" s="25">
        <f t="shared" si="127"/>
        <v>0.89800000000000002</v>
      </c>
      <c r="Q1154" s="28">
        <v>96.737217374988262</v>
      </c>
      <c r="R1154" s="29">
        <v>4</v>
      </c>
      <c r="S1154" s="18">
        <f t="shared" si="128"/>
        <v>24.184304343747066</v>
      </c>
      <c r="T1154" s="28">
        <v>1.31</v>
      </c>
      <c r="U1154" s="26" t="s">
        <v>31</v>
      </c>
      <c r="V1154" s="26" t="s">
        <v>31</v>
      </c>
      <c r="W1154" s="17" t="str">
        <f t="shared" si="129"/>
        <v>n/a</v>
      </c>
      <c r="X1154" s="30" t="s">
        <v>31</v>
      </c>
      <c r="Y1154" s="17" t="str">
        <f t="shared" si="130"/>
        <v>n/a</v>
      </c>
      <c r="Z1154" s="17">
        <v>34</v>
      </c>
      <c r="AA1154" s="17">
        <f t="shared" si="131"/>
        <v>34</v>
      </c>
      <c r="AB1154" s="31" t="s">
        <v>512</v>
      </c>
    </row>
    <row r="1155" spans="2:28" x14ac:dyDescent="0.3">
      <c r="B1155" s="74" t="s">
        <v>843</v>
      </c>
      <c r="C1155" s="20" t="str">
        <f t="shared" si="125"/>
        <v>Freight Wagon (T) IIAA Biomass</v>
      </c>
      <c r="D1155" s="21" t="s">
        <v>4</v>
      </c>
      <c r="E1155" s="21" t="s">
        <v>402</v>
      </c>
      <c r="F1155" s="22" t="s">
        <v>560</v>
      </c>
      <c r="G1155" s="21" t="s">
        <v>351</v>
      </c>
      <c r="H1155" s="23" t="s">
        <v>523</v>
      </c>
      <c r="I1155" s="24"/>
      <c r="J1155" s="25" t="s">
        <v>31</v>
      </c>
      <c r="K1155" s="26">
        <v>6</v>
      </c>
      <c r="L1155" s="27" t="s">
        <v>814</v>
      </c>
      <c r="M1155" s="25">
        <v>0.89800000000000002</v>
      </c>
      <c r="N1155" s="43" t="s">
        <v>31</v>
      </c>
      <c r="O1155" s="25">
        <f t="shared" si="126"/>
        <v>0.89800000000000002</v>
      </c>
      <c r="P1155" s="25">
        <f t="shared" si="127"/>
        <v>0.89800000000000002</v>
      </c>
      <c r="Q1155" s="28">
        <v>27</v>
      </c>
      <c r="R1155" s="29">
        <v>4</v>
      </c>
      <c r="S1155" s="18">
        <f t="shared" si="128"/>
        <v>6.75</v>
      </c>
      <c r="T1155" s="28">
        <v>1.31</v>
      </c>
      <c r="U1155" s="26" t="s">
        <v>31</v>
      </c>
      <c r="V1155" s="26" t="s">
        <v>31</v>
      </c>
      <c r="W1155" s="17" t="str">
        <f t="shared" si="129"/>
        <v>n/a</v>
      </c>
      <c r="X1155" s="30" t="s">
        <v>31</v>
      </c>
      <c r="Y1155" s="17" t="str">
        <f t="shared" si="130"/>
        <v>n/a</v>
      </c>
      <c r="Z1155" s="17">
        <v>34</v>
      </c>
      <c r="AA1155" s="17">
        <f t="shared" si="131"/>
        <v>34</v>
      </c>
      <c r="AB1155" s="31" t="s">
        <v>526</v>
      </c>
    </row>
    <row r="1156" spans="2:28" x14ac:dyDescent="0.3">
      <c r="B1156" s="74" t="s">
        <v>843</v>
      </c>
      <c r="C1156" s="20" t="str">
        <f t="shared" si="125"/>
        <v>Freight Wagon (L) IIAA Coal ESI</v>
      </c>
      <c r="D1156" s="21" t="s">
        <v>4</v>
      </c>
      <c r="E1156" s="21" t="s">
        <v>399</v>
      </c>
      <c r="F1156" s="22" t="s">
        <v>560</v>
      </c>
      <c r="G1156" s="21" t="s">
        <v>336</v>
      </c>
      <c r="H1156" s="23" t="s">
        <v>523</v>
      </c>
      <c r="I1156" s="24"/>
      <c r="J1156" s="25" t="s">
        <v>31</v>
      </c>
      <c r="K1156" s="26">
        <v>6</v>
      </c>
      <c r="L1156" s="27" t="s">
        <v>814</v>
      </c>
      <c r="M1156" s="25">
        <v>0.89800000000000002</v>
      </c>
      <c r="N1156" s="43" t="s">
        <v>31</v>
      </c>
      <c r="O1156" s="25">
        <f t="shared" si="126"/>
        <v>0.89800000000000002</v>
      </c>
      <c r="P1156" s="25">
        <f t="shared" si="127"/>
        <v>0.89800000000000002</v>
      </c>
      <c r="Q1156" s="28">
        <v>100.98208051800654</v>
      </c>
      <c r="R1156" s="29">
        <v>4</v>
      </c>
      <c r="S1156" s="18">
        <f t="shared" si="128"/>
        <v>25.245520129501635</v>
      </c>
      <c r="T1156" s="28">
        <v>1.31</v>
      </c>
      <c r="U1156" s="26" t="s">
        <v>31</v>
      </c>
      <c r="V1156" s="26" t="s">
        <v>31</v>
      </c>
      <c r="W1156" s="17" t="str">
        <f t="shared" si="129"/>
        <v>n/a</v>
      </c>
      <c r="X1156" s="30" t="s">
        <v>31</v>
      </c>
      <c r="Y1156" s="17" t="str">
        <f t="shared" si="130"/>
        <v>n/a</v>
      </c>
      <c r="Z1156" s="17">
        <v>24</v>
      </c>
      <c r="AA1156" s="17">
        <f t="shared" si="131"/>
        <v>24</v>
      </c>
      <c r="AB1156" s="31" t="s">
        <v>512</v>
      </c>
    </row>
    <row r="1157" spans="2:28" x14ac:dyDescent="0.3">
      <c r="B1157" s="74" t="s">
        <v>843</v>
      </c>
      <c r="C1157" s="20" t="str">
        <f t="shared" si="125"/>
        <v>Freight Wagon (T) IIAA Coal ESI</v>
      </c>
      <c r="D1157" s="21" t="s">
        <v>4</v>
      </c>
      <c r="E1157" s="21" t="s">
        <v>402</v>
      </c>
      <c r="F1157" s="22" t="s">
        <v>560</v>
      </c>
      <c r="G1157" s="21" t="s">
        <v>336</v>
      </c>
      <c r="H1157" s="23" t="s">
        <v>523</v>
      </c>
      <c r="I1157" s="24"/>
      <c r="J1157" s="25" t="s">
        <v>31</v>
      </c>
      <c r="K1157" s="26">
        <v>6</v>
      </c>
      <c r="L1157" s="27" t="s">
        <v>814</v>
      </c>
      <c r="M1157" s="25">
        <v>0.89800000000000002</v>
      </c>
      <c r="N1157" s="43" t="s">
        <v>31</v>
      </c>
      <c r="O1157" s="25">
        <f t="shared" si="126"/>
        <v>0.89800000000000002</v>
      </c>
      <c r="P1157" s="25">
        <f t="shared" si="127"/>
        <v>0.89800000000000002</v>
      </c>
      <c r="Q1157" s="28">
        <v>27</v>
      </c>
      <c r="R1157" s="29">
        <v>4</v>
      </c>
      <c r="S1157" s="18">
        <f t="shared" si="128"/>
        <v>6.75</v>
      </c>
      <c r="T1157" s="28">
        <v>1.31</v>
      </c>
      <c r="U1157" s="26" t="s">
        <v>31</v>
      </c>
      <c r="V1157" s="26" t="s">
        <v>31</v>
      </c>
      <c r="W1157" s="17" t="str">
        <f t="shared" si="129"/>
        <v>n/a</v>
      </c>
      <c r="X1157" s="30" t="s">
        <v>31</v>
      </c>
      <c r="Y1157" s="17" t="str">
        <f t="shared" si="130"/>
        <v>n/a</v>
      </c>
      <c r="Z1157" s="17">
        <v>24</v>
      </c>
      <c r="AA1157" s="17">
        <f t="shared" si="131"/>
        <v>24</v>
      </c>
      <c r="AB1157" s="31" t="s">
        <v>526</v>
      </c>
    </row>
    <row r="1158" spans="2:28" x14ac:dyDescent="0.3">
      <c r="B1158" s="74" t="s">
        <v>843</v>
      </c>
      <c r="C1158" s="20" t="str">
        <f t="shared" si="125"/>
        <v>Freight Wagon (L) IIAA Coal other</v>
      </c>
      <c r="D1158" s="21" t="s">
        <v>4</v>
      </c>
      <c r="E1158" s="21" t="s">
        <v>399</v>
      </c>
      <c r="F1158" s="22" t="s">
        <v>560</v>
      </c>
      <c r="G1158" s="21" t="s">
        <v>385</v>
      </c>
      <c r="H1158" s="23" t="s">
        <v>523</v>
      </c>
      <c r="I1158" s="24"/>
      <c r="J1158" s="25" t="s">
        <v>31</v>
      </c>
      <c r="K1158" s="26">
        <v>6</v>
      </c>
      <c r="L1158" s="27" t="s">
        <v>814</v>
      </c>
      <c r="M1158" s="25">
        <v>0.89800000000000002</v>
      </c>
      <c r="N1158" s="43" t="s">
        <v>31</v>
      </c>
      <c r="O1158" s="25">
        <f t="shared" si="126"/>
        <v>0.89800000000000002</v>
      </c>
      <c r="P1158" s="25">
        <f t="shared" si="127"/>
        <v>0.89800000000000002</v>
      </c>
      <c r="Q1158" s="28">
        <v>102</v>
      </c>
      <c r="R1158" s="29">
        <v>4</v>
      </c>
      <c r="S1158" s="18">
        <f t="shared" si="128"/>
        <v>25.5</v>
      </c>
      <c r="T1158" s="28">
        <v>1.31</v>
      </c>
      <c r="U1158" s="26" t="s">
        <v>31</v>
      </c>
      <c r="V1158" s="26" t="s">
        <v>31</v>
      </c>
      <c r="W1158" s="17" t="str">
        <f t="shared" si="129"/>
        <v>n/a</v>
      </c>
      <c r="X1158" s="30" t="s">
        <v>31</v>
      </c>
      <c r="Y1158" s="17" t="str">
        <f t="shared" si="130"/>
        <v>n/a</v>
      </c>
      <c r="Z1158" s="17">
        <v>25</v>
      </c>
      <c r="AA1158" s="17">
        <f t="shared" si="131"/>
        <v>25</v>
      </c>
      <c r="AB1158" s="31" t="s">
        <v>512</v>
      </c>
    </row>
    <row r="1159" spans="2:28" x14ac:dyDescent="0.3">
      <c r="B1159" s="74" t="s">
        <v>843</v>
      </c>
      <c r="C1159" s="20" t="str">
        <f t="shared" si="125"/>
        <v>Freight Wagon (T) IIAA Coal other</v>
      </c>
      <c r="D1159" s="21" t="s">
        <v>4</v>
      </c>
      <c r="E1159" s="21" t="s">
        <v>402</v>
      </c>
      <c r="F1159" s="22" t="s">
        <v>560</v>
      </c>
      <c r="G1159" s="21" t="s">
        <v>385</v>
      </c>
      <c r="H1159" s="23" t="s">
        <v>523</v>
      </c>
      <c r="I1159" s="24"/>
      <c r="J1159" s="25" t="s">
        <v>31</v>
      </c>
      <c r="K1159" s="26">
        <v>6</v>
      </c>
      <c r="L1159" s="27" t="s">
        <v>814</v>
      </c>
      <c r="M1159" s="25">
        <v>0.89800000000000002</v>
      </c>
      <c r="N1159" s="43" t="s">
        <v>31</v>
      </c>
      <c r="O1159" s="25">
        <f t="shared" si="126"/>
        <v>0.89800000000000002</v>
      </c>
      <c r="P1159" s="25">
        <f t="shared" si="127"/>
        <v>0.89800000000000002</v>
      </c>
      <c r="Q1159" s="28">
        <v>27</v>
      </c>
      <c r="R1159" s="29">
        <v>4</v>
      </c>
      <c r="S1159" s="18">
        <f t="shared" si="128"/>
        <v>6.75</v>
      </c>
      <c r="T1159" s="28">
        <v>1.31</v>
      </c>
      <c r="U1159" s="26" t="s">
        <v>31</v>
      </c>
      <c r="V1159" s="26" t="s">
        <v>31</v>
      </c>
      <c r="W1159" s="17" t="str">
        <f t="shared" si="129"/>
        <v>n/a</v>
      </c>
      <c r="X1159" s="30" t="s">
        <v>31</v>
      </c>
      <c r="Y1159" s="17" t="str">
        <f t="shared" si="130"/>
        <v>n/a</v>
      </c>
      <c r="Z1159" s="17">
        <v>25</v>
      </c>
      <c r="AA1159" s="17">
        <f t="shared" si="131"/>
        <v>25</v>
      </c>
      <c r="AB1159" s="31" t="s">
        <v>526</v>
      </c>
    </row>
    <row r="1160" spans="2:28" x14ac:dyDescent="0.3">
      <c r="B1160" s="74" t="s">
        <v>843</v>
      </c>
      <c r="C1160" s="20" t="str">
        <f t="shared" si="125"/>
        <v>Freight Wagon (L) IIAA Construction Materials</v>
      </c>
      <c r="D1160" s="21" t="s">
        <v>4</v>
      </c>
      <c r="E1160" s="21" t="s">
        <v>399</v>
      </c>
      <c r="F1160" s="22" t="s">
        <v>560</v>
      </c>
      <c r="G1160" s="21" t="s">
        <v>331</v>
      </c>
      <c r="H1160" s="23" t="s">
        <v>523</v>
      </c>
      <c r="I1160" s="24"/>
      <c r="J1160" s="25" t="s">
        <v>31</v>
      </c>
      <c r="K1160" s="26">
        <v>6</v>
      </c>
      <c r="L1160" s="27" t="s">
        <v>814</v>
      </c>
      <c r="M1160" s="25">
        <v>0.89800000000000002</v>
      </c>
      <c r="N1160" s="43" t="s">
        <v>31</v>
      </c>
      <c r="O1160" s="25">
        <f t="shared" si="126"/>
        <v>0.89800000000000002</v>
      </c>
      <c r="P1160" s="25">
        <f t="shared" si="127"/>
        <v>0.89800000000000002</v>
      </c>
      <c r="Q1160" s="28">
        <v>101.91377879757542</v>
      </c>
      <c r="R1160" s="29">
        <v>4</v>
      </c>
      <c r="S1160" s="18">
        <f t="shared" si="128"/>
        <v>25.478444699393854</v>
      </c>
      <c r="T1160" s="28">
        <v>1.31</v>
      </c>
      <c r="U1160" s="26" t="s">
        <v>31</v>
      </c>
      <c r="V1160" s="26" t="s">
        <v>31</v>
      </c>
      <c r="W1160" s="17" t="str">
        <f t="shared" si="129"/>
        <v>n/a</v>
      </c>
      <c r="X1160" s="30" t="s">
        <v>31</v>
      </c>
      <c r="Y1160" s="17" t="str">
        <f t="shared" si="130"/>
        <v>n/a</v>
      </c>
      <c r="Z1160" s="17">
        <v>29</v>
      </c>
      <c r="AA1160" s="17">
        <f t="shared" si="131"/>
        <v>29</v>
      </c>
      <c r="AB1160" s="31" t="s">
        <v>512</v>
      </c>
    </row>
    <row r="1161" spans="2:28" x14ac:dyDescent="0.3">
      <c r="B1161" s="74" t="s">
        <v>843</v>
      </c>
      <c r="C1161" s="20" t="str">
        <f t="shared" si="125"/>
        <v>Freight Wagon (T) IIAA Construction Materials</v>
      </c>
      <c r="D1161" s="21" t="s">
        <v>4</v>
      </c>
      <c r="E1161" s="21" t="s">
        <v>402</v>
      </c>
      <c r="F1161" s="22" t="s">
        <v>560</v>
      </c>
      <c r="G1161" s="21" t="s">
        <v>331</v>
      </c>
      <c r="H1161" s="23" t="s">
        <v>523</v>
      </c>
      <c r="I1161" s="24"/>
      <c r="J1161" s="25" t="s">
        <v>31</v>
      </c>
      <c r="K1161" s="26">
        <v>6</v>
      </c>
      <c r="L1161" s="27" t="s">
        <v>814</v>
      </c>
      <c r="M1161" s="25">
        <v>0.89800000000000002</v>
      </c>
      <c r="N1161" s="43" t="s">
        <v>31</v>
      </c>
      <c r="O1161" s="25">
        <f t="shared" si="126"/>
        <v>0.89800000000000002</v>
      </c>
      <c r="P1161" s="25">
        <f t="shared" si="127"/>
        <v>0.89800000000000002</v>
      </c>
      <c r="Q1161" s="28">
        <v>27</v>
      </c>
      <c r="R1161" s="29">
        <v>4</v>
      </c>
      <c r="S1161" s="18">
        <f t="shared" si="128"/>
        <v>6.75</v>
      </c>
      <c r="T1161" s="28">
        <v>1.31</v>
      </c>
      <c r="U1161" s="26" t="s">
        <v>31</v>
      </c>
      <c r="V1161" s="26" t="s">
        <v>31</v>
      </c>
      <c r="W1161" s="17" t="str">
        <f t="shared" si="129"/>
        <v>n/a</v>
      </c>
      <c r="X1161" s="30" t="s">
        <v>31</v>
      </c>
      <c r="Y1161" s="17" t="str">
        <f t="shared" si="130"/>
        <v>n/a</v>
      </c>
      <c r="Z1161" s="17">
        <v>29</v>
      </c>
      <c r="AA1161" s="17">
        <f t="shared" si="131"/>
        <v>29</v>
      </c>
      <c r="AB1161" s="31" t="s">
        <v>526</v>
      </c>
    </row>
    <row r="1162" spans="2:28" x14ac:dyDescent="0.3">
      <c r="B1162" s="74" t="s">
        <v>843</v>
      </c>
      <c r="C1162" s="20" t="str">
        <f t="shared" si="125"/>
        <v>Freight Wagon (L) IIAA Industrial Minerals</v>
      </c>
      <c r="D1162" s="21" t="s">
        <v>4</v>
      </c>
      <c r="E1162" s="21" t="s">
        <v>399</v>
      </c>
      <c r="F1162" s="22" t="s">
        <v>560</v>
      </c>
      <c r="G1162" s="21" t="s">
        <v>364</v>
      </c>
      <c r="H1162" s="23" t="s">
        <v>523</v>
      </c>
      <c r="I1162" s="24"/>
      <c r="J1162" s="25" t="s">
        <v>31</v>
      </c>
      <c r="K1162" s="26">
        <v>6</v>
      </c>
      <c r="L1162" s="27" t="s">
        <v>814</v>
      </c>
      <c r="M1162" s="25">
        <v>0.89800000000000002</v>
      </c>
      <c r="N1162" s="43" t="s">
        <v>31</v>
      </c>
      <c r="O1162" s="25">
        <f t="shared" si="126"/>
        <v>0.89800000000000002</v>
      </c>
      <c r="P1162" s="25">
        <f t="shared" si="127"/>
        <v>0.89800000000000002</v>
      </c>
      <c r="Q1162" s="28">
        <v>102</v>
      </c>
      <c r="R1162" s="29">
        <v>4</v>
      </c>
      <c r="S1162" s="18">
        <f t="shared" si="128"/>
        <v>25.5</v>
      </c>
      <c r="T1162" s="28">
        <v>1.31</v>
      </c>
      <c r="U1162" s="26" t="s">
        <v>31</v>
      </c>
      <c r="V1162" s="26" t="s">
        <v>31</v>
      </c>
      <c r="W1162" s="17" t="str">
        <f t="shared" si="129"/>
        <v>n/a</v>
      </c>
      <c r="X1162" s="30" t="s">
        <v>31</v>
      </c>
      <c r="Y1162" s="17" t="str">
        <f t="shared" si="130"/>
        <v>n/a</v>
      </c>
      <c r="Z1162" s="17">
        <v>18</v>
      </c>
      <c r="AA1162" s="17">
        <f t="shared" si="131"/>
        <v>18</v>
      </c>
      <c r="AB1162" s="31" t="s">
        <v>512</v>
      </c>
    </row>
    <row r="1163" spans="2:28" x14ac:dyDescent="0.3">
      <c r="B1163" s="74" t="s">
        <v>843</v>
      </c>
      <c r="C1163" s="20" t="str">
        <f t="shared" ref="C1163:C1226" si="132">D1163&amp;" "&amp;E1163&amp;" "&amp;F1163&amp;IF(D1163="Freight"," "&amp;G1163,"")</f>
        <v>Freight Wagon (T) IIAA Industrial Minerals</v>
      </c>
      <c r="D1163" s="21" t="s">
        <v>4</v>
      </c>
      <c r="E1163" s="21" t="s">
        <v>402</v>
      </c>
      <c r="F1163" s="22" t="s">
        <v>560</v>
      </c>
      <c r="G1163" s="21" t="s">
        <v>364</v>
      </c>
      <c r="H1163" s="23" t="s">
        <v>523</v>
      </c>
      <c r="I1163" s="24"/>
      <c r="J1163" s="25" t="s">
        <v>31</v>
      </c>
      <c r="K1163" s="26">
        <v>6</v>
      </c>
      <c r="L1163" s="27" t="s">
        <v>814</v>
      </c>
      <c r="M1163" s="25">
        <v>0.89800000000000002</v>
      </c>
      <c r="N1163" s="43" t="s">
        <v>31</v>
      </c>
      <c r="O1163" s="25">
        <f t="shared" si="126"/>
        <v>0.89800000000000002</v>
      </c>
      <c r="P1163" s="25">
        <f t="shared" si="127"/>
        <v>0.89800000000000002</v>
      </c>
      <c r="Q1163" s="28">
        <v>27</v>
      </c>
      <c r="R1163" s="29">
        <v>4</v>
      </c>
      <c r="S1163" s="18">
        <f t="shared" si="128"/>
        <v>6.75</v>
      </c>
      <c r="T1163" s="28">
        <v>1.31</v>
      </c>
      <c r="U1163" s="26" t="s">
        <v>31</v>
      </c>
      <c r="V1163" s="26" t="s">
        <v>31</v>
      </c>
      <c r="W1163" s="17" t="str">
        <f t="shared" si="129"/>
        <v>n/a</v>
      </c>
      <c r="X1163" s="30" t="s">
        <v>31</v>
      </c>
      <c r="Y1163" s="17" t="str">
        <f t="shared" si="130"/>
        <v>n/a</v>
      </c>
      <c r="Z1163" s="17">
        <v>18</v>
      </c>
      <c r="AA1163" s="17">
        <f t="shared" si="131"/>
        <v>18</v>
      </c>
      <c r="AB1163" s="31" t="s">
        <v>526</v>
      </c>
    </row>
    <row r="1164" spans="2:28" x14ac:dyDescent="0.3">
      <c r="B1164" s="74" t="s">
        <v>843</v>
      </c>
      <c r="C1164" s="20" t="str">
        <f t="shared" si="132"/>
        <v>Freight Wagon (L) IIAA Other</v>
      </c>
      <c r="D1164" s="21" t="s">
        <v>4</v>
      </c>
      <c r="E1164" s="21" t="s">
        <v>399</v>
      </c>
      <c r="F1164" s="22" t="s">
        <v>560</v>
      </c>
      <c r="G1164" s="21" t="s">
        <v>333</v>
      </c>
      <c r="H1164" s="23" t="s">
        <v>523</v>
      </c>
      <c r="I1164" s="24"/>
      <c r="J1164" s="25" t="s">
        <v>31</v>
      </c>
      <c r="K1164" s="26">
        <v>6</v>
      </c>
      <c r="L1164" s="27" t="s">
        <v>814</v>
      </c>
      <c r="M1164" s="25">
        <v>0.89800000000000002</v>
      </c>
      <c r="N1164" s="43" t="s">
        <v>31</v>
      </c>
      <c r="O1164" s="25">
        <f t="shared" si="126"/>
        <v>0.89800000000000002</v>
      </c>
      <c r="P1164" s="25">
        <f t="shared" si="127"/>
        <v>0.89800000000000002</v>
      </c>
      <c r="Q1164" s="28">
        <v>98.721439749608777</v>
      </c>
      <c r="R1164" s="29">
        <v>4</v>
      </c>
      <c r="S1164" s="18">
        <f t="shared" si="128"/>
        <v>24.680359937402194</v>
      </c>
      <c r="T1164" s="28">
        <v>1.31</v>
      </c>
      <c r="U1164" s="26" t="s">
        <v>31</v>
      </c>
      <c r="V1164" s="26" t="s">
        <v>31</v>
      </c>
      <c r="W1164" s="17" t="str">
        <f t="shared" si="129"/>
        <v>n/a</v>
      </c>
      <c r="X1164" s="30" t="s">
        <v>31</v>
      </c>
      <c r="Y1164" s="17" t="str">
        <f t="shared" si="130"/>
        <v>n/a</v>
      </c>
      <c r="Z1164" s="17">
        <v>25</v>
      </c>
      <c r="AA1164" s="17">
        <f t="shared" si="131"/>
        <v>25</v>
      </c>
      <c r="AB1164" s="31" t="s">
        <v>512</v>
      </c>
    </row>
    <row r="1165" spans="2:28" x14ac:dyDescent="0.3">
      <c r="B1165" s="74" t="s">
        <v>843</v>
      </c>
      <c r="C1165" s="20" t="str">
        <f t="shared" si="132"/>
        <v>Freight Wagon (T) IIAA Other</v>
      </c>
      <c r="D1165" s="21" t="s">
        <v>4</v>
      </c>
      <c r="E1165" s="21" t="s">
        <v>402</v>
      </c>
      <c r="F1165" s="22" t="s">
        <v>560</v>
      </c>
      <c r="G1165" s="21" t="s">
        <v>333</v>
      </c>
      <c r="H1165" s="23" t="s">
        <v>523</v>
      </c>
      <c r="I1165" s="24"/>
      <c r="J1165" s="25" t="s">
        <v>31</v>
      </c>
      <c r="K1165" s="26">
        <v>6</v>
      </c>
      <c r="L1165" s="27" t="s">
        <v>814</v>
      </c>
      <c r="M1165" s="25">
        <v>0.89800000000000002</v>
      </c>
      <c r="N1165" s="43" t="s">
        <v>31</v>
      </c>
      <c r="O1165" s="25">
        <f t="shared" si="126"/>
        <v>0.89800000000000002</v>
      </c>
      <c r="P1165" s="25">
        <f t="shared" si="127"/>
        <v>0.89800000000000002</v>
      </c>
      <c r="Q1165" s="28">
        <v>27</v>
      </c>
      <c r="R1165" s="29">
        <v>4</v>
      </c>
      <c r="S1165" s="18">
        <f t="shared" si="128"/>
        <v>6.75</v>
      </c>
      <c r="T1165" s="28">
        <v>1.31</v>
      </c>
      <c r="U1165" s="26" t="s">
        <v>31</v>
      </c>
      <c r="V1165" s="26" t="s">
        <v>31</v>
      </c>
      <c r="W1165" s="17" t="str">
        <f t="shared" si="129"/>
        <v>n/a</v>
      </c>
      <c r="X1165" s="30" t="s">
        <v>31</v>
      </c>
      <c r="Y1165" s="17" t="str">
        <f t="shared" si="130"/>
        <v>n/a</v>
      </c>
      <c r="Z1165" s="17">
        <v>25</v>
      </c>
      <c r="AA1165" s="17">
        <f t="shared" si="131"/>
        <v>25</v>
      </c>
      <c r="AB1165" s="31" t="s">
        <v>526</v>
      </c>
    </row>
    <row r="1166" spans="2:28" x14ac:dyDescent="0.3">
      <c r="B1166" s="74" t="s">
        <v>843</v>
      </c>
      <c r="C1166" s="20" t="str">
        <f t="shared" si="132"/>
        <v>Freight Wagon (L) IIAB Construction Materials</v>
      </c>
      <c r="D1166" s="21" t="s">
        <v>4</v>
      </c>
      <c r="E1166" s="21" t="s">
        <v>399</v>
      </c>
      <c r="F1166" s="22" t="s">
        <v>561</v>
      </c>
      <c r="G1166" s="21" t="s">
        <v>331</v>
      </c>
      <c r="H1166" s="23" t="s">
        <v>523</v>
      </c>
      <c r="I1166" s="24"/>
      <c r="J1166" s="25" t="s">
        <v>31</v>
      </c>
      <c r="K1166" s="26" t="s">
        <v>31</v>
      </c>
      <c r="L1166" s="27" t="s">
        <v>31</v>
      </c>
      <c r="M1166" s="25" t="s">
        <v>31</v>
      </c>
      <c r="N1166" s="43">
        <v>0.86799999999999999</v>
      </c>
      <c r="O1166" s="25">
        <f t="shared" si="126"/>
        <v>0.86799999999999999</v>
      </c>
      <c r="P1166" s="25">
        <f t="shared" si="127"/>
        <v>0.86799999999999999</v>
      </c>
      <c r="Q1166" s="28">
        <v>97.701270858647021</v>
      </c>
      <c r="R1166" s="29">
        <v>4</v>
      </c>
      <c r="S1166" s="18">
        <f t="shared" si="128"/>
        <v>24.425317714661755</v>
      </c>
      <c r="T1166" s="28">
        <v>1.33</v>
      </c>
      <c r="U1166" s="26" t="s">
        <v>31</v>
      </c>
      <c r="V1166" s="26" t="s">
        <v>31</v>
      </c>
      <c r="W1166" s="17" t="str">
        <f t="shared" si="129"/>
        <v>n/a</v>
      </c>
      <c r="X1166" s="30" t="s">
        <v>31</v>
      </c>
      <c r="Y1166" s="17" t="str">
        <f t="shared" si="130"/>
        <v>n/a</v>
      </c>
      <c r="Z1166" s="17">
        <v>29</v>
      </c>
      <c r="AA1166" s="17">
        <f t="shared" si="131"/>
        <v>29</v>
      </c>
      <c r="AB1166" s="31" t="s">
        <v>512</v>
      </c>
    </row>
    <row r="1167" spans="2:28" x14ac:dyDescent="0.3">
      <c r="B1167" s="74" t="s">
        <v>843</v>
      </c>
      <c r="C1167" s="20" t="str">
        <f t="shared" si="132"/>
        <v>Freight Wagon (T) IIAB Construction Materials</v>
      </c>
      <c r="D1167" s="21" t="s">
        <v>4</v>
      </c>
      <c r="E1167" s="21" t="s">
        <v>402</v>
      </c>
      <c r="F1167" s="22" t="s">
        <v>561</v>
      </c>
      <c r="G1167" s="21" t="s">
        <v>331</v>
      </c>
      <c r="H1167" s="23" t="s">
        <v>523</v>
      </c>
      <c r="I1167" s="24"/>
      <c r="J1167" s="25" t="s">
        <v>31</v>
      </c>
      <c r="K1167" s="26" t="s">
        <v>31</v>
      </c>
      <c r="L1167" s="27" t="s">
        <v>31</v>
      </c>
      <c r="M1167" s="25" t="s">
        <v>31</v>
      </c>
      <c r="N1167" s="43">
        <v>0.90600000000000003</v>
      </c>
      <c r="O1167" s="25">
        <f t="shared" si="126"/>
        <v>0.90600000000000003</v>
      </c>
      <c r="P1167" s="25">
        <f t="shared" si="127"/>
        <v>0.90600000000000003</v>
      </c>
      <c r="Q1167" s="28">
        <v>24</v>
      </c>
      <c r="R1167" s="29">
        <v>4</v>
      </c>
      <c r="S1167" s="18">
        <f t="shared" si="128"/>
        <v>6</v>
      </c>
      <c r="T1167" s="28">
        <v>1.33</v>
      </c>
      <c r="U1167" s="26" t="s">
        <v>31</v>
      </c>
      <c r="V1167" s="26" t="s">
        <v>31</v>
      </c>
      <c r="W1167" s="17" t="str">
        <f t="shared" si="129"/>
        <v>n/a</v>
      </c>
      <c r="X1167" s="30" t="s">
        <v>31</v>
      </c>
      <c r="Y1167" s="17" t="str">
        <f t="shared" si="130"/>
        <v>n/a</v>
      </c>
      <c r="Z1167" s="17">
        <v>29</v>
      </c>
      <c r="AA1167" s="17">
        <f t="shared" si="131"/>
        <v>29</v>
      </c>
      <c r="AB1167" s="31" t="s">
        <v>513</v>
      </c>
    </row>
    <row r="1168" spans="2:28" x14ac:dyDescent="0.3">
      <c r="B1168" s="74" t="s">
        <v>843</v>
      </c>
      <c r="C1168" s="20" t="str">
        <f t="shared" si="132"/>
        <v>Freight Wagon (L) IIAB Enterprise</v>
      </c>
      <c r="D1168" s="21" t="s">
        <v>4</v>
      </c>
      <c r="E1168" s="21" t="s">
        <v>399</v>
      </c>
      <c r="F1168" s="22" t="s">
        <v>561</v>
      </c>
      <c r="G1168" s="21" t="s">
        <v>338</v>
      </c>
      <c r="H1168" s="23" t="s">
        <v>523</v>
      </c>
      <c r="I1168" s="24"/>
      <c r="J1168" s="25" t="s">
        <v>31</v>
      </c>
      <c r="K1168" s="26" t="s">
        <v>31</v>
      </c>
      <c r="L1168" s="27" t="s">
        <v>31</v>
      </c>
      <c r="M1168" s="25" t="s">
        <v>31</v>
      </c>
      <c r="N1168" s="43">
        <v>0.86799999999999999</v>
      </c>
      <c r="O1168" s="25">
        <f t="shared" si="126"/>
        <v>0.86799999999999999</v>
      </c>
      <c r="P1168" s="25">
        <f t="shared" si="127"/>
        <v>0.86799999999999999</v>
      </c>
      <c r="Q1168" s="28">
        <v>95</v>
      </c>
      <c r="R1168" s="29">
        <v>4</v>
      </c>
      <c r="S1168" s="18">
        <f t="shared" si="128"/>
        <v>23.75</v>
      </c>
      <c r="T1168" s="28">
        <v>1.33</v>
      </c>
      <c r="U1168" s="26" t="s">
        <v>31</v>
      </c>
      <c r="V1168" s="26" t="s">
        <v>31</v>
      </c>
      <c r="W1168" s="17" t="str">
        <f t="shared" si="129"/>
        <v>n/a</v>
      </c>
      <c r="X1168" s="30" t="s">
        <v>31</v>
      </c>
      <c r="Y1168" s="17" t="str">
        <f t="shared" si="130"/>
        <v>n/a</v>
      </c>
      <c r="Z1168" s="17">
        <v>27</v>
      </c>
      <c r="AA1168" s="17">
        <f t="shared" si="131"/>
        <v>27</v>
      </c>
      <c r="AB1168" s="31" t="s">
        <v>512</v>
      </c>
    </row>
    <row r="1169" spans="2:28" x14ac:dyDescent="0.3">
      <c r="B1169" s="74" t="s">
        <v>843</v>
      </c>
      <c r="C1169" s="20" t="str">
        <f t="shared" si="132"/>
        <v>Freight Wagon (T) IIAB Enterprise</v>
      </c>
      <c r="D1169" s="21" t="s">
        <v>4</v>
      </c>
      <c r="E1169" s="21" t="s">
        <v>402</v>
      </c>
      <c r="F1169" s="22" t="s">
        <v>561</v>
      </c>
      <c r="G1169" s="21" t="s">
        <v>338</v>
      </c>
      <c r="H1169" s="23" t="s">
        <v>523</v>
      </c>
      <c r="I1169" s="24"/>
      <c r="J1169" s="25" t="s">
        <v>31</v>
      </c>
      <c r="K1169" s="26" t="s">
        <v>31</v>
      </c>
      <c r="L1169" s="27" t="s">
        <v>31</v>
      </c>
      <c r="M1169" s="25" t="s">
        <v>31</v>
      </c>
      <c r="N1169" s="43">
        <v>0.90600000000000003</v>
      </c>
      <c r="O1169" s="25">
        <f t="shared" si="126"/>
        <v>0.90600000000000003</v>
      </c>
      <c r="P1169" s="25">
        <f t="shared" si="127"/>
        <v>0.90600000000000003</v>
      </c>
      <c r="Q1169" s="28">
        <v>24</v>
      </c>
      <c r="R1169" s="29">
        <v>4</v>
      </c>
      <c r="S1169" s="18">
        <f t="shared" si="128"/>
        <v>6</v>
      </c>
      <c r="T1169" s="28">
        <v>1.33</v>
      </c>
      <c r="U1169" s="26" t="s">
        <v>31</v>
      </c>
      <c r="V1169" s="26" t="s">
        <v>31</v>
      </c>
      <c r="W1169" s="17" t="str">
        <f t="shared" si="129"/>
        <v>n/a</v>
      </c>
      <c r="X1169" s="30" t="s">
        <v>31</v>
      </c>
      <c r="Y1169" s="17" t="str">
        <f t="shared" si="130"/>
        <v>n/a</v>
      </c>
      <c r="Z1169" s="17">
        <v>27</v>
      </c>
      <c r="AA1169" s="17">
        <f t="shared" si="131"/>
        <v>27</v>
      </c>
      <c r="AB1169" s="31" t="s">
        <v>513</v>
      </c>
    </row>
    <row r="1170" spans="2:28" x14ac:dyDescent="0.3">
      <c r="B1170" s="74" t="s">
        <v>843</v>
      </c>
      <c r="C1170" s="20" t="str">
        <f t="shared" si="132"/>
        <v>Freight Wagon (T) IIAB Other</v>
      </c>
      <c r="D1170" s="21" t="s">
        <v>4</v>
      </c>
      <c r="E1170" s="21" t="s">
        <v>402</v>
      </c>
      <c r="F1170" s="22" t="s">
        <v>561</v>
      </c>
      <c r="G1170" s="21" t="s">
        <v>333</v>
      </c>
      <c r="H1170" s="23" t="s">
        <v>523</v>
      </c>
      <c r="I1170" s="24"/>
      <c r="J1170" s="25" t="s">
        <v>31</v>
      </c>
      <c r="K1170" s="26" t="s">
        <v>31</v>
      </c>
      <c r="L1170" s="27" t="s">
        <v>31</v>
      </c>
      <c r="M1170" s="25" t="s">
        <v>31</v>
      </c>
      <c r="N1170" s="43">
        <v>0.90600000000000003</v>
      </c>
      <c r="O1170" s="25">
        <f t="shared" si="126"/>
        <v>0.90600000000000003</v>
      </c>
      <c r="P1170" s="25">
        <f t="shared" si="127"/>
        <v>0.90600000000000003</v>
      </c>
      <c r="Q1170" s="28">
        <v>24</v>
      </c>
      <c r="R1170" s="29">
        <v>4</v>
      </c>
      <c r="S1170" s="18">
        <f t="shared" si="128"/>
        <v>6</v>
      </c>
      <c r="T1170" s="28">
        <v>1.33</v>
      </c>
      <c r="U1170" s="26" t="s">
        <v>31</v>
      </c>
      <c r="V1170" s="26" t="s">
        <v>31</v>
      </c>
      <c r="W1170" s="17" t="str">
        <f t="shared" si="129"/>
        <v>n/a</v>
      </c>
      <c r="X1170" s="30" t="s">
        <v>31</v>
      </c>
      <c r="Y1170" s="17" t="str">
        <f t="shared" si="130"/>
        <v>n/a</v>
      </c>
      <c r="Z1170" s="17">
        <v>25</v>
      </c>
      <c r="AA1170" s="17">
        <f t="shared" si="131"/>
        <v>25</v>
      </c>
      <c r="AB1170" s="31" t="s">
        <v>513</v>
      </c>
    </row>
    <row r="1171" spans="2:28" x14ac:dyDescent="0.3">
      <c r="B1171" s="74" t="s">
        <v>843</v>
      </c>
      <c r="C1171" s="20" t="str">
        <f t="shared" si="132"/>
        <v>Freight Wagon (L) IIAC Biomass</v>
      </c>
      <c r="D1171" s="21" t="s">
        <v>4</v>
      </c>
      <c r="E1171" s="21" t="s">
        <v>399</v>
      </c>
      <c r="F1171" s="22" t="s">
        <v>562</v>
      </c>
      <c r="G1171" s="21" t="s">
        <v>351</v>
      </c>
      <c r="H1171" s="23"/>
      <c r="I1171" s="24"/>
      <c r="J1171" s="25" t="s">
        <v>31</v>
      </c>
      <c r="K1171" s="26" t="s">
        <v>31</v>
      </c>
      <c r="L1171" s="27" t="s">
        <v>31</v>
      </c>
      <c r="M1171" s="25" t="s">
        <v>31</v>
      </c>
      <c r="N1171" s="43">
        <v>0.86799999999999999</v>
      </c>
      <c r="O1171" s="25">
        <f t="shared" si="126"/>
        <v>0.86799999999999999</v>
      </c>
      <c r="P1171" s="25">
        <f t="shared" si="127"/>
        <v>0.86799999999999999</v>
      </c>
      <c r="Q1171" s="28">
        <v>81.462458284450889</v>
      </c>
      <c r="R1171" s="29">
        <v>4</v>
      </c>
      <c r="S1171" s="18">
        <f t="shared" si="128"/>
        <v>20.365614571112722</v>
      </c>
      <c r="T1171" s="28">
        <v>1.33</v>
      </c>
      <c r="U1171" s="26" t="s">
        <v>31</v>
      </c>
      <c r="V1171" s="26" t="s">
        <v>31</v>
      </c>
      <c r="W1171" s="17" t="str">
        <f t="shared" si="129"/>
        <v>n/a</v>
      </c>
      <c r="X1171" s="30" t="s">
        <v>31</v>
      </c>
      <c r="Y1171" s="17" t="str">
        <f t="shared" si="130"/>
        <v>n/a</v>
      </c>
      <c r="Z1171" s="17">
        <v>34</v>
      </c>
      <c r="AA1171" s="17">
        <f t="shared" si="131"/>
        <v>34</v>
      </c>
      <c r="AB1171" s="31" t="s">
        <v>525</v>
      </c>
    </row>
    <row r="1172" spans="2:28" x14ac:dyDescent="0.3">
      <c r="B1172" s="74" t="s">
        <v>843</v>
      </c>
      <c r="C1172" s="20" t="str">
        <f t="shared" si="132"/>
        <v>Freight Wagon (T) IIAC Biomass</v>
      </c>
      <c r="D1172" s="21" t="s">
        <v>4</v>
      </c>
      <c r="E1172" s="21" t="s">
        <v>402</v>
      </c>
      <c r="F1172" s="22" t="s">
        <v>562</v>
      </c>
      <c r="G1172" s="21" t="s">
        <v>351</v>
      </c>
      <c r="H1172" s="23"/>
      <c r="I1172" s="24"/>
      <c r="J1172" s="25" t="s">
        <v>31</v>
      </c>
      <c r="K1172" s="26" t="s">
        <v>31</v>
      </c>
      <c r="L1172" s="27" t="s">
        <v>31</v>
      </c>
      <c r="M1172" s="25" t="s">
        <v>31</v>
      </c>
      <c r="N1172" s="43">
        <v>0.90600000000000003</v>
      </c>
      <c r="O1172" s="25">
        <f t="shared" si="126"/>
        <v>0.90600000000000003</v>
      </c>
      <c r="P1172" s="25">
        <f t="shared" si="127"/>
        <v>0.90600000000000003</v>
      </c>
      <c r="Q1172" s="28">
        <v>27.002541350576081</v>
      </c>
      <c r="R1172" s="29">
        <v>4</v>
      </c>
      <c r="S1172" s="18">
        <f t="shared" si="128"/>
        <v>6.7506353376440202</v>
      </c>
      <c r="T1172" s="28">
        <v>1.33</v>
      </c>
      <c r="U1172" s="26" t="s">
        <v>31</v>
      </c>
      <c r="V1172" s="26" t="s">
        <v>31</v>
      </c>
      <c r="W1172" s="17" t="str">
        <f t="shared" si="129"/>
        <v>n/a</v>
      </c>
      <c r="X1172" s="30" t="s">
        <v>31</v>
      </c>
      <c r="Y1172" s="17" t="str">
        <f t="shared" si="130"/>
        <v>n/a</v>
      </c>
      <c r="Z1172" s="17">
        <v>34</v>
      </c>
      <c r="AA1172" s="17">
        <f t="shared" si="131"/>
        <v>34</v>
      </c>
      <c r="AB1172" s="31" t="s">
        <v>526</v>
      </c>
    </row>
    <row r="1173" spans="2:28" x14ac:dyDescent="0.3">
      <c r="B1173" s="74" t="s">
        <v>843</v>
      </c>
      <c r="C1173" s="20" t="str">
        <f t="shared" si="132"/>
        <v>Freight Wagon (L) IIAC Coal ESI</v>
      </c>
      <c r="D1173" s="21" t="s">
        <v>4</v>
      </c>
      <c r="E1173" s="21" t="s">
        <v>399</v>
      </c>
      <c r="F1173" s="22" t="s">
        <v>562</v>
      </c>
      <c r="G1173" s="21" t="s">
        <v>336</v>
      </c>
      <c r="H1173" s="23"/>
      <c r="I1173" s="24"/>
      <c r="J1173" s="25" t="s">
        <v>31</v>
      </c>
      <c r="K1173" s="26" t="s">
        <v>31</v>
      </c>
      <c r="L1173" s="27" t="s">
        <v>31</v>
      </c>
      <c r="M1173" s="25" t="s">
        <v>31</v>
      </c>
      <c r="N1173" s="43">
        <v>0.86799999999999999</v>
      </c>
      <c r="O1173" s="25">
        <f t="shared" si="126"/>
        <v>0.86799999999999999</v>
      </c>
      <c r="P1173" s="25">
        <f t="shared" si="127"/>
        <v>0.86799999999999999</v>
      </c>
      <c r="Q1173" s="28">
        <v>81.472134935304993</v>
      </c>
      <c r="R1173" s="29">
        <v>4</v>
      </c>
      <c r="S1173" s="18">
        <f t="shared" si="128"/>
        <v>20.368033733826248</v>
      </c>
      <c r="T1173" s="28">
        <v>1.33</v>
      </c>
      <c r="U1173" s="26" t="s">
        <v>31</v>
      </c>
      <c r="V1173" s="26" t="s">
        <v>31</v>
      </c>
      <c r="W1173" s="17" t="str">
        <f t="shared" si="129"/>
        <v>n/a</v>
      </c>
      <c r="X1173" s="30" t="s">
        <v>31</v>
      </c>
      <c r="Y1173" s="17" t="str">
        <f t="shared" si="130"/>
        <v>n/a</v>
      </c>
      <c r="Z1173" s="17">
        <v>24</v>
      </c>
      <c r="AA1173" s="17">
        <f t="shared" si="131"/>
        <v>24</v>
      </c>
      <c r="AB1173" s="31" t="s">
        <v>525</v>
      </c>
    </row>
    <row r="1174" spans="2:28" x14ac:dyDescent="0.3">
      <c r="B1174" s="74" t="s">
        <v>843</v>
      </c>
      <c r="C1174" s="20" t="str">
        <f t="shared" si="132"/>
        <v>Freight Wagon (T) IIAC Coal ESI</v>
      </c>
      <c r="D1174" s="21" t="s">
        <v>4</v>
      </c>
      <c r="E1174" s="21" t="s">
        <v>402</v>
      </c>
      <c r="F1174" s="22" t="s">
        <v>562</v>
      </c>
      <c r="G1174" s="21" t="s">
        <v>336</v>
      </c>
      <c r="H1174" s="23"/>
      <c r="I1174" s="24"/>
      <c r="J1174" s="25" t="s">
        <v>31</v>
      </c>
      <c r="K1174" s="26" t="s">
        <v>31</v>
      </c>
      <c r="L1174" s="27" t="s">
        <v>31</v>
      </c>
      <c r="M1174" s="25" t="s">
        <v>31</v>
      </c>
      <c r="N1174" s="43">
        <v>0.90600000000000003</v>
      </c>
      <c r="O1174" s="25">
        <f t="shared" si="126"/>
        <v>0.90600000000000003</v>
      </c>
      <c r="P1174" s="25">
        <f t="shared" si="127"/>
        <v>0.90600000000000003</v>
      </c>
      <c r="Q1174" s="28">
        <v>27.000747763545043</v>
      </c>
      <c r="R1174" s="29">
        <v>4</v>
      </c>
      <c r="S1174" s="18">
        <f t="shared" si="128"/>
        <v>6.7501869408862607</v>
      </c>
      <c r="T1174" s="28">
        <v>1.33</v>
      </c>
      <c r="U1174" s="26" t="s">
        <v>31</v>
      </c>
      <c r="V1174" s="26" t="s">
        <v>31</v>
      </c>
      <c r="W1174" s="17" t="str">
        <f t="shared" si="129"/>
        <v>n/a</v>
      </c>
      <c r="X1174" s="30" t="s">
        <v>31</v>
      </c>
      <c r="Y1174" s="17" t="str">
        <f t="shared" si="130"/>
        <v>n/a</v>
      </c>
      <c r="Z1174" s="17">
        <v>24</v>
      </c>
      <c r="AA1174" s="17">
        <f t="shared" si="131"/>
        <v>24</v>
      </c>
      <c r="AB1174" s="31" t="s">
        <v>526</v>
      </c>
    </row>
    <row r="1175" spans="2:28" x14ac:dyDescent="0.3">
      <c r="B1175" s="74" t="s">
        <v>844</v>
      </c>
      <c r="C1175" s="20" t="str">
        <f t="shared" si="132"/>
        <v>Freight Wagon (L) IIAC Coal Other</v>
      </c>
      <c r="D1175" s="21" t="s">
        <v>4</v>
      </c>
      <c r="E1175" s="21" t="s">
        <v>399</v>
      </c>
      <c r="F1175" s="22" t="s">
        <v>562</v>
      </c>
      <c r="G1175" s="21" t="s">
        <v>358</v>
      </c>
      <c r="H1175" s="23"/>
      <c r="I1175" s="24"/>
      <c r="J1175" s="25" t="s">
        <v>31</v>
      </c>
      <c r="K1175" s="26" t="s">
        <v>31</v>
      </c>
      <c r="L1175" s="27" t="s">
        <v>31</v>
      </c>
      <c r="M1175" s="25" t="s">
        <v>31</v>
      </c>
      <c r="N1175" s="43">
        <v>0.86799999999999999</v>
      </c>
      <c r="O1175" s="25">
        <f t="shared" si="126"/>
        <v>0.86799999999999999</v>
      </c>
      <c r="P1175" s="25">
        <f t="shared" si="127"/>
        <v>0.86799999999999999</v>
      </c>
      <c r="Q1175" s="28">
        <v>98</v>
      </c>
      <c r="R1175" s="29">
        <v>4</v>
      </c>
      <c r="S1175" s="18">
        <f t="shared" si="128"/>
        <v>24.5</v>
      </c>
      <c r="T1175" s="28">
        <v>1.33</v>
      </c>
      <c r="U1175" s="26" t="s">
        <v>31</v>
      </c>
      <c r="V1175" s="26" t="s">
        <v>31</v>
      </c>
      <c r="W1175" s="17" t="str">
        <f t="shared" si="129"/>
        <v>n/a</v>
      </c>
      <c r="X1175" s="30" t="s">
        <v>31</v>
      </c>
      <c r="Y1175" s="17" t="str">
        <f t="shared" si="130"/>
        <v>n/a</v>
      </c>
      <c r="Z1175" s="17">
        <v>25</v>
      </c>
      <c r="AA1175" s="17">
        <f t="shared" si="131"/>
        <v>25</v>
      </c>
      <c r="AB1175" s="31" t="s">
        <v>525</v>
      </c>
    </row>
    <row r="1176" spans="2:28" x14ac:dyDescent="0.3">
      <c r="B1176" s="74" t="s">
        <v>844</v>
      </c>
      <c r="C1176" s="20" t="str">
        <f t="shared" si="132"/>
        <v>Freight Wagon (T) IIAC Coal Other</v>
      </c>
      <c r="D1176" s="21" t="s">
        <v>4</v>
      </c>
      <c r="E1176" s="21" t="s">
        <v>402</v>
      </c>
      <c r="F1176" s="22" t="s">
        <v>562</v>
      </c>
      <c r="G1176" s="21" t="s">
        <v>358</v>
      </c>
      <c r="H1176" s="23"/>
      <c r="I1176" s="24"/>
      <c r="J1176" s="25" t="s">
        <v>31</v>
      </c>
      <c r="K1176" s="26" t="s">
        <v>31</v>
      </c>
      <c r="L1176" s="27" t="s">
        <v>31</v>
      </c>
      <c r="M1176" s="25" t="s">
        <v>31</v>
      </c>
      <c r="N1176" s="43">
        <v>0.90600000000000003</v>
      </c>
      <c r="O1176" s="25">
        <f t="shared" si="126"/>
        <v>0.90600000000000003</v>
      </c>
      <c r="P1176" s="25">
        <f t="shared" si="127"/>
        <v>0.90600000000000003</v>
      </c>
      <c r="Q1176" s="28">
        <v>27.000699999999998</v>
      </c>
      <c r="R1176" s="29">
        <v>4</v>
      </c>
      <c r="S1176" s="18">
        <f t="shared" si="128"/>
        <v>6.7501749999999996</v>
      </c>
      <c r="T1176" s="28">
        <v>1.33</v>
      </c>
      <c r="U1176" s="26" t="s">
        <v>31</v>
      </c>
      <c r="V1176" s="26" t="s">
        <v>31</v>
      </c>
      <c r="W1176" s="17" t="str">
        <f t="shared" si="129"/>
        <v>n/a</v>
      </c>
      <c r="X1176" s="30" t="s">
        <v>31</v>
      </c>
      <c r="Y1176" s="17" t="str">
        <f t="shared" si="130"/>
        <v>n/a</v>
      </c>
      <c r="Z1176" s="17">
        <v>25</v>
      </c>
      <c r="AA1176" s="17">
        <f t="shared" si="131"/>
        <v>25</v>
      </c>
      <c r="AB1176" s="31" t="s">
        <v>526</v>
      </c>
    </row>
    <row r="1177" spans="2:28" x14ac:dyDescent="0.3">
      <c r="B1177" s="74" t="s">
        <v>843</v>
      </c>
      <c r="C1177" s="20" t="str">
        <f t="shared" si="132"/>
        <v>Freight Wagon (L) IIAC Construction Materials</v>
      </c>
      <c r="D1177" s="21" t="s">
        <v>4</v>
      </c>
      <c r="E1177" s="21" t="s">
        <v>399</v>
      </c>
      <c r="F1177" s="22" t="s">
        <v>562</v>
      </c>
      <c r="G1177" s="21" t="s">
        <v>331</v>
      </c>
      <c r="H1177" s="23"/>
      <c r="I1177" s="24"/>
      <c r="J1177" s="25" t="s">
        <v>31</v>
      </c>
      <c r="K1177" s="26" t="s">
        <v>31</v>
      </c>
      <c r="L1177" s="27" t="s">
        <v>31</v>
      </c>
      <c r="M1177" s="25" t="s">
        <v>31</v>
      </c>
      <c r="N1177" s="43">
        <v>0.86799999999999999</v>
      </c>
      <c r="O1177" s="25">
        <f t="shared" si="126"/>
        <v>0.86799999999999999</v>
      </c>
      <c r="P1177" s="25">
        <f t="shared" si="127"/>
        <v>0.86799999999999999</v>
      </c>
      <c r="Q1177" s="28">
        <v>97.2</v>
      </c>
      <c r="R1177" s="29">
        <v>4</v>
      </c>
      <c r="S1177" s="18">
        <f t="shared" si="128"/>
        <v>24.3</v>
      </c>
      <c r="T1177" s="28">
        <v>1.33</v>
      </c>
      <c r="U1177" s="26" t="s">
        <v>31</v>
      </c>
      <c r="V1177" s="26" t="s">
        <v>31</v>
      </c>
      <c r="W1177" s="17" t="str">
        <f t="shared" si="129"/>
        <v>n/a</v>
      </c>
      <c r="X1177" s="30" t="s">
        <v>31</v>
      </c>
      <c r="Y1177" s="17" t="str">
        <f t="shared" si="130"/>
        <v>n/a</v>
      </c>
      <c r="Z1177" s="17">
        <v>29</v>
      </c>
      <c r="AA1177" s="17">
        <f t="shared" si="131"/>
        <v>29</v>
      </c>
      <c r="AB1177" s="31" t="s">
        <v>525</v>
      </c>
    </row>
    <row r="1178" spans="2:28" x14ac:dyDescent="0.3">
      <c r="B1178" s="74" t="s">
        <v>843</v>
      </c>
      <c r="C1178" s="20" t="str">
        <f t="shared" si="132"/>
        <v>Freight Wagon (T) IIAC Construction Materials</v>
      </c>
      <c r="D1178" s="21" t="s">
        <v>4</v>
      </c>
      <c r="E1178" s="21" t="s">
        <v>402</v>
      </c>
      <c r="F1178" s="22" t="s">
        <v>562</v>
      </c>
      <c r="G1178" s="21" t="s">
        <v>331</v>
      </c>
      <c r="H1178" s="23"/>
      <c r="I1178" s="24"/>
      <c r="J1178" s="25" t="s">
        <v>31</v>
      </c>
      <c r="K1178" s="26" t="s">
        <v>31</v>
      </c>
      <c r="L1178" s="27" t="s">
        <v>31</v>
      </c>
      <c r="M1178" s="25" t="s">
        <v>31</v>
      </c>
      <c r="N1178" s="43">
        <v>0.90600000000000003</v>
      </c>
      <c r="O1178" s="25">
        <f t="shared" si="126"/>
        <v>0.90600000000000003</v>
      </c>
      <c r="P1178" s="25">
        <f t="shared" si="127"/>
        <v>0.90600000000000003</v>
      </c>
      <c r="Q1178" s="28">
        <v>27</v>
      </c>
      <c r="R1178" s="29">
        <v>4</v>
      </c>
      <c r="S1178" s="18">
        <f t="shared" si="128"/>
        <v>6.75</v>
      </c>
      <c r="T1178" s="28">
        <v>1.33</v>
      </c>
      <c r="U1178" s="26" t="s">
        <v>31</v>
      </c>
      <c r="V1178" s="26" t="s">
        <v>31</v>
      </c>
      <c r="W1178" s="17" t="str">
        <f t="shared" si="129"/>
        <v>n/a</v>
      </c>
      <c r="X1178" s="30" t="s">
        <v>31</v>
      </c>
      <c r="Y1178" s="17" t="str">
        <f t="shared" si="130"/>
        <v>n/a</v>
      </c>
      <c r="Z1178" s="17">
        <v>29</v>
      </c>
      <c r="AA1178" s="17">
        <f t="shared" si="131"/>
        <v>29</v>
      </c>
      <c r="AB1178" s="31" t="s">
        <v>526</v>
      </c>
    </row>
    <row r="1179" spans="2:28" x14ac:dyDescent="0.3">
      <c r="B1179" s="74" t="s">
        <v>844</v>
      </c>
      <c r="C1179" s="20" t="str">
        <f t="shared" si="132"/>
        <v>Freight Wagon (T) IIAC Industrial Minerals</v>
      </c>
      <c r="D1179" s="21" t="s">
        <v>4</v>
      </c>
      <c r="E1179" s="21" t="s">
        <v>402</v>
      </c>
      <c r="F1179" s="22" t="s">
        <v>562</v>
      </c>
      <c r="G1179" s="21" t="s">
        <v>364</v>
      </c>
      <c r="H1179" s="23"/>
      <c r="I1179" s="24"/>
      <c r="J1179" s="25" t="s">
        <v>31</v>
      </c>
      <c r="K1179" s="26" t="s">
        <v>31</v>
      </c>
      <c r="L1179" s="27" t="s">
        <v>31</v>
      </c>
      <c r="M1179" s="25" t="s">
        <v>31</v>
      </c>
      <c r="N1179" s="43">
        <v>0.90600000000000003</v>
      </c>
      <c r="O1179" s="25">
        <f t="shared" si="126"/>
        <v>0.90600000000000003</v>
      </c>
      <c r="P1179" s="25">
        <f t="shared" si="127"/>
        <v>0.90600000000000003</v>
      </c>
      <c r="Q1179" s="28">
        <v>27.000699999999998</v>
      </c>
      <c r="R1179" s="29">
        <v>4</v>
      </c>
      <c r="S1179" s="18">
        <f t="shared" si="128"/>
        <v>6.7501749999999996</v>
      </c>
      <c r="T1179" s="28">
        <v>1.33</v>
      </c>
      <c r="U1179" s="26" t="s">
        <v>31</v>
      </c>
      <c r="V1179" s="26" t="s">
        <v>31</v>
      </c>
      <c r="W1179" s="17" t="str">
        <f t="shared" si="129"/>
        <v>n/a</v>
      </c>
      <c r="X1179" s="30" t="s">
        <v>31</v>
      </c>
      <c r="Y1179" s="17" t="str">
        <f t="shared" si="130"/>
        <v>n/a</v>
      </c>
      <c r="Z1179" s="17">
        <v>18</v>
      </c>
      <c r="AA1179" s="17">
        <f t="shared" si="131"/>
        <v>18</v>
      </c>
      <c r="AB1179" s="31" t="s">
        <v>526</v>
      </c>
    </row>
    <row r="1180" spans="2:28" x14ac:dyDescent="0.3">
      <c r="B1180" s="74" t="s">
        <v>843</v>
      </c>
      <c r="C1180" s="20" t="str">
        <f t="shared" si="132"/>
        <v>Freight Wagon (T) IIAC Other</v>
      </c>
      <c r="D1180" s="21" t="s">
        <v>4</v>
      </c>
      <c r="E1180" s="21" t="s">
        <v>402</v>
      </c>
      <c r="F1180" s="22" t="s">
        <v>562</v>
      </c>
      <c r="G1180" s="21" t="s">
        <v>333</v>
      </c>
      <c r="H1180" s="23"/>
      <c r="I1180" s="24"/>
      <c r="J1180" s="25" t="s">
        <v>31</v>
      </c>
      <c r="K1180" s="26" t="s">
        <v>31</v>
      </c>
      <c r="L1180" s="27" t="s">
        <v>31</v>
      </c>
      <c r="M1180" s="25" t="s">
        <v>31</v>
      </c>
      <c r="N1180" s="43">
        <v>0.90600000000000003</v>
      </c>
      <c r="O1180" s="25">
        <f t="shared" si="126"/>
        <v>0.90600000000000003</v>
      </c>
      <c r="P1180" s="25">
        <f t="shared" si="127"/>
        <v>0.90600000000000003</v>
      </c>
      <c r="Q1180" s="28">
        <v>27</v>
      </c>
      <c r="R1180" s="29">
        <v>4</v>
      </c>
      <c r="S1180" s="18">
        <f t="shared" si="128"/>
        <v>6.75</v>
      </c>
      <c r="T1180" s="28">
        <v>1.33</v>
      </c>
      <c r="U1180" s="26" t="s">
        <v>31</v>
      </c>
      <c r="V1180" s="26" t="s">
        <v>31</v>
      </c>
      <c r="W1180" s="17" t="str">
        <f t="shared" si="129"/>
        <v>n/a</v>
      </c>
      <c r="X1180" s="30" t="s">
        <v>31</v>
      </c>
      <c r="Y1180" s="17" t="str">
        <f t="shared" si="130"/>
        <v>n/a</v>
      </c>
      <c r="Z1180" s="17">
        <v>25</v>
      </c>
      <c r="AA1180" s="17">
        <f t="shared" si="131"/>
        <v>25</v>
      </c>
      <c r="AB1180" s="31" t="s">
        <v>526</v>
      </c>
    </row>
    <row r="1181" spans="2:28" x14ac:dyDescent="0.3">
      <c r="B1181" s="74" t="s">
        <v>843</v>
      </c>
      <c r="C1181" s="20" t="str">
        <f t="shared" si="132"/>
        <v>Freight Wagon (L) IIAD Biomass</v>
      </c>
      <c r="D1181" s="21" t="s">
        <v>4</v>
      </c>
      <c r="E1181" s="21" t="s">
        <v>399</v>
      </c>
      <c r="F1181" s="22" t="s">
        <v>563</v>
      </c>
      <c r="G1181" s="21" t="s">
        <v>351</v>
      </c>
      <c r="H1181" s="23"/>
      <c r="I1181" s="24"/>
      <c r="J1181" s="25" t="s">
        <v>31</v>
      </c>
      <c r="K1181" s="26">
        <v>6</v>
      </c>
      <c r="L1181" s="27" t="s">
        <v>814</v>
      </c>
      <c r="M1181" s="25">
        <v>0.89800000000000002</v>
      </c>
      <c r="N1181" s="43" t="s">
        <v>31</v>
      </c>
      <c r="O1181" s="25">
        <f t="shared" si="126"/>
        <v>0.89800000000000002</v>
      </c>
      <c r="P1181" s="25">
        <f t="shared" si="127"/>
        <v>0.89800000000000002</v>
      </c>
      <c r="Q1181" s="28">
        <v>94.7</v>
      </c>
      <c r="R1181" s="29">
        <v>4</v>
      </c>
      <c r="S1181" s="18">
        <f t="shared" si="128"/>
        <v>23.675000000000001</v>
      </c>
      <c r="T1181" s="28">
        <v>1.33</v>
      </c>
      <c r="U1181" s="26" t="s">
        <v>31</v>
      </c>
      <c r="V1181" s="26" t="s">
        <v>31</v>
      </c>
      <c r="W1181" s="17" t="str">
        <f t="shared" si="129"/>
        <v>n/a</v>
      </c>
      <c r="X1181" s="30" t="s">
        <v>31</v>
      </c>
      <c r="Y1181" s="17" t="str">
        <f t="shared" si="130"/>
        <v>n/a</v>
      </c>
      <c r="Z1181" s="17">
        <v>34</v>
      </c>
      <c r="AA1181" s="17">
        <f t="shared" si="131"/>
        <v>34</v>
      </c>
      <c r="AB1181" s="31" t="s">
        <v>525</v>
      </c>
    </row>
    <row r="1182" spans="2:28" x14ac:dyDescent="0.3">
      <c r="B1182" s="74" t="s">
        <v>843</v>
      </c>
      <c r="C1182" s="20" t="str">
        <f t="shared" si="132"/>
        <v>Freight Wagon (T) IIAD Biomass</v>
      </c>
      <c r="D1182" s="21" t="s">
        <v>4</v>
      </c>
      <c r="E1182" s="21" t="s">
        <v>402</v>
      </c>
      <c r="F1182" s="22" t="s">
        <v>563</v>
      </c>
      <c r="G1182" s="21" t="s">
        <v>351</v>
      </c>
      <c r="H1182" s="23"/>
      <c r="I1182" s="24"/>
      <c r="J1182" s="25" t="s">
        <v>31</v>
      </c>
      <c r="K1182" s="26">
        <v>6</v>
      </c>
      <c r="L1182" s="27" t="s">
        <v>814</v>
      </c>
      <c r="M1182" s="25">
        <v>0.89800000000000002</v>
      </c>
      <c r="N1182" s="43" t="s">
        <v>31</v>
      </c>
      <c r="O1182" s="25">
        <f t="shared" si="126"/>
        <v>0.89800000000000002</v>
      </c>
      <c r="P1182" s="25">
        <f t="shared" si="127"/>
        <v>0.89800000000000002</v>
      </c>
      <c r="Q1182" s="28">
        <v>29.25</v>
      </c>
      <c r="R1182" s="29">
        <v>4</v>
      </c>
      <c r="S1182" s="18">
        <f t="shared" si="128"/>
        <v>7.3125</v>
      </c>
      <c r="T1182" s="28">
        <v>1.33</v>
      </c>
      <c r="U1182" s="26" t="s">
        <v>31</v>
      </c>
      <c r="V1182" s="26" t="s">
        <v>31</v>
      </c>
      <c r="W1182" s="17" t="str">
        <f t="shared" si="129"/>
        <v>n/a</v>
      </c>
      <c r="X1182" s="30" t="s">
        <v>31</v>
      </c>
      <c r="Y1182" s="17" t="str">
        <f t="shared" si="130"/>
        <v>n/a</v>
      </c>
      <c r="Z1182" s="17">
        <v>34</v>
      </c>
      <c r="AA1182" s="17">
        <f t="shared" si="131"/>
        <v>34</v>
      </c>
      <c r="AB1182" s="31" t="s">
        <v>526</v>
      </c>
    </row>
    <row r="1183" spans="2:28" x14ac:dyDescent="0.3">
      <c r="B1183" s="74" t="s">
        <v>843</v>
      </c>
      <c r="C1183" s="20" t="str">
        <f t="shared" si="132"/>
        <v>Freight Wagon (L) IIAD Coal ESI</v>
      </c>
      <c r="D1183" s="21" t="s">
        <v>4</v>
      </c>
      <c r="E1183" s="21" t="s">
        <v>399</v>
      </c>
      <c r="F1183" s="22" t="s">
        <v>563</v>
      </c>
      <c r="G1183" s="21" t="s">
        <v>336</v>
      </c>
      <c r="H1183" s="23"/>
      <c r="I1183" s="24"/>
      <c r="J1183" s="25" t="s">
        <v>31</v>
      </c>
      <c r="K1183" s="26">
        <v>6</v>
      </c>
      <c r="L1183" s="27" t="s">
        <v>814</v>
      </c>
      <c r="M1183" s="25">
        <v>0.89800000000000002</v>
      </c>
      <c r="N1183" s="43" t="s">
        <v>31</v>
      </c>
      <c r="O1183" s="25">
        <f t="shared" si="126"/>
        <v>0.89800000000000002</v>
      </c>
      <c r="P1183" s="25">
        <f t="shared" si="127"/>
        <v>0.89800000000000002</v>
      </c>
      <c r="Q1183" s="28">
        <v>94.7</v>
      </c>
      <c r="R1183" s="29">
        <v>4</v>
      </c>
      <c r="S1183" s="18">
        <f t="shared" si="128"/>
        <v>23.675000000000001</v>
      </c>
      <c r="T1183" s="28">
        <v>1.33</v>
      </c>
      <c r="U1183" s="26" t="s">
        <v>31</v>
      </c>
      <c r="V1183" s="26" t="s">
        <v>31</v>
      </c>
      <c r="W1183" s="17" t="str">
        <f t="shared" si="129"/>
        <v>n/a</v>
      </c>
      <c r="X1183" s="30" t="s">
        <v>31</v>
      </c>
      <c r="Y1183" s="17" t="str">
        <f t="shared" si="130"/>
        <v>n/a</v>
      </c>
      <c r="Z1183" s="17">
        <v>24</v>
      </c>
      <c r="AA1183" s="17">
        <f t="shared" si="131"/>
        <v>24</v>
      </c>
      <c r="AB1183" s="31" t="s">
        <v>525</v>
      </c>
    </row>
    <row r="1184" spans="2:28" x14ac:dyDescent="0.3">
      <c r="B1184" s="74" t="s">
        <v>843</v>
      </c>
      <c r="C1184" s="20" t="str">
        <f t="shared" si="132"/>
        <v>Freight Wagon (T) IIAD Coal ESI</v>
      </c>
      <c r="D1184" s="21" t="s">
        <v>4</v>
      </c>
      <c r="E1184" s="21" t="s">
        <v>402</v>
      </c>
      <c r="F1184" s="22" t="s">
        <v>563</v>
      </c>
      <c r="G1184" s="21" t="s">
        <v>336</v>
      </c>
      <c r="H1184" s="23"/>
      <c r="I1184" s="24"/>
      <c r="J1184" s="25" t="s">
        <v>31</v>
      </c>
      <c r="K1184" s="26">
        <v>6</v>
      </c>
      <c r="L1184" s="27" t="s">
        <v>814</v>
      </c>
      <c r="M1184" s="25">
        <v>0.89800000000000002</v>
      </c>
      <c r="N1184" s="43" t="s">
        <v>31</v>
      </c>
      <c r="O1184" s="25">
        <f t="shared" si="126"/>
        <v>0.89800000000000002</v>
      </c>
      <c r="P1184" s="25">
        <f t="shared" si="127"/>
        <v>0.89800000000000002</v>
      </c>
      <c r="Q1184" s="28">
        <v>29.25</v>
      </c>
      <c r="R1184" s="29">
        <v>4</v>
      </c>
      <c r="S1184" s="18">
        <f t="shared" si="128"/>
        <v>7.3125</v>
      </c>
      <c r="T1184" s="28">
        <v>1.33</v>
      </c>
      <c r="U1184" s="26" t="s">
        <v>31</v>
      </c>
      <c r="V1184" s="26" t="s">
        <v>31</v>
      </c>
      <c r="W1184" s="17" t="str">
        <f t="shared" si="129"/>
        <v>n/a</v>
      </c>
      <c r="X1184" s="30" t="s">
        <v>31</v>
      </c>
      <c r="Y1184" s="17" t="str">
        <f t="shared" si="130"/>
        <v>n/a</v>
      </c>
      <c r="Z1184" s="17">
        <v>24</v>
      </c>
      <c r="AA1184" s="17">
        <f t="shared" si="131"/>
        <v>24</v>
      </c>
      <c r="AB1184" s="31" t="s">
        <v>526</v>
      </c>
    </row>
    <row r="1185" spans="2:28" x14ac:dyDescent="0.3">
      <c r="B1185" s="74" t="s">
        <v>843</v>
      </c>
      <c r="C1185" s="20" t="str">
        <f t="shared" si="132"/>
        <v>Freight Wagon (L) IIAF Industrial Minerals</v>
      </c>
      <c r="D1185" s="21" t="s">
        <v>4</v>
      </c>
      <c r="E1185" s="21" t="s">
        <v>399</v>
      </c>
      <c r="F1185" s="22" t="s">
        <v>564</v>
      </c>
      <c r="G1185" s="21" t="s">
        <v>364</v>
      </c>
      <c r="H1185" s="23"/>
      <c r="I1185" s="24"/>
      <c r="J1185" s="25" t="s">
        <v>31</v>
      </c>
      <c r="K1185" s="26">
        <v>6</v>
      </c>
      <c r="L1185" s="27" t="s">
        <v>814</v>
      </c>
      <c r="M1185" s="25">
        <v>0.89800000000000002</v>
      </c>
      <c r="N1185" s="43" t="s">
        <v>31</v>
      </c>
      <c r="O1185" s="25">
        <f t="shared" si="126"/>
        <v>0.89800000000000002</v>
      </c>
      <c r="P1185" s="25">
        <f t="shared" si="127"/>
        <v>0.89800000000000002</v>
      </c>
      <c r="Q1185" s="28">
        <v>86.38</v>
      </c>
      <c r="R1185" s="29">
        <v>4</v>
      </c>
      <c r="S1185" s="18">
        <f t="shared" si="128"/>
        <v>21.594999999999999</v>
      </c>
      <c r="T1185" s="28">
        <v>1.33</v>
      </c>
      <c r="U1185" s="26" t="s">
        <v>31</v>
      </c>
      <c r="V1185" s="26" t="s">
        <v>31</v>
      </c>
      <c r="W1185" s="17" t="str">
        <f t="shared" si="129"/>
        <v>n/a</v>
      </c>
      <c r="X1185" s="30" t="s">
        <v>31</v>
      </c>
      <c r="Y1185" s="17" t="str">
        <f t="shared" si="130"/>
        <v>n/a</v>
      </c>
      <c r="Z1185" s="17">
        <v>18</v>
      </c>
      <c r="AA1185" s="17">
        <f t="shared" si="131"/>
        <v>18</v>
      </c>
      <c r="AB1185" s="31" t="s">
        <v>525</v>
      </c>
    </row>
    <row r="1186" spans="2:28" x14ac:dyDescent="0.3">
      <c r="B1186" s="74" t="s">
        <v>843</v>
      </c>
      <c r="C1186" s="20" t="str">
        <f t="shared" si="132"/>
        <v>Freight Wagon (T) IIAF Industrial Minerals</v>
      </c>
      <c r="D1186" s="21" t="s">
        <v>4</v>
      </c>
      <c r="E1186" s="21" t="s">
        <v>402</v>
      </c>
      <c r="F1186" s="22" t="s">
        <v>564</v>
      </c>
      <c r="G1186" s="21" t="s">
        <v>364</v>
      </c>
      <c r="H1186" s="23"/>
      <c r="I1186" s="24"/>
      <c r="J1186" s="25" t="s">
        <v>31</v>
      </c>
      <c r="K1186" s="26">
        <v>6</v>
      </c>
      <c r="L1186" s="27" t="s">
        <v>814</v>
      </c>
      <c r="M1186" s="25">
        <v>0.89800000000000002</v>
      </c>
      <c r="N1186" s="43" t="s">
        <v>31</v>
      </c>
      <c r="O1186" s="25">
        <f t="shared" si="126"/>
        <v>0.89800000000000002</v>
      </c>
      <c r="P1186" s="25">
        <f t="shared" si="127"/>
        <v>0.89800000000000002</v>
      </c>
      <c r="Q1186" s="28">
        <v>25</v>
      </c>
      <c r="R1186" s="29">
        <v>4</v>
      </c>
      <c r="S1186" s="18">
        <f t="shared" si="128"/>
        <v>6.25</v>
      </c>
      <c r="T1186" s="28">
        <v>1.33</v>
      </c>
      <c r="U1186" s="26" t="s">
        <v>31</v>
      </c>
      <c r="V1186" s="26" t="s">
        <v>31</v>
      </c>
      <c r="W1186" s="17" t="str">
        <f t="shared" si="129"/>
        <v>n/a</v>
      </c>
      <c r="X1186" s="30" t="s">
        <v>31</v>
      </c>
      <c r="Y1186" s="17" t="str">
        <f t="shared" si="130"/>
        <v>n/a</v>
      </c>
      <c r="Z1186" s="17">
        <v>18</v>
      </c>
      <c r="AA1186" s="17">
        <f t="shared" si="131"/>
        <v>18</v>
      </c>
      <c r="AB1186" s="31" t="s">
        <v>526</v>
      </c>
    </row>
    <row r="1187" spans="2:28" x14ac:dyDescent="0.3">
      <c r="B1187" s="74" t="s">
        <v>843</v>
      </c>
      <c r="C1187" s="20" t="str">
        <f t="shared" si="132"/>
        <v>Freight Wagon (L) IKAF Construction Materials</v>
      </c>
      <c r="D1187" s="21" t="s">
        <v>4</v>
      </c>
      <c r="E1187" s="21" t="s">
        <v>399</v>
      </c>
      <c r="F1187" s="22" t="s">
        <v>565</v>
      </c>
      <c r="G1187" s="21" t="s">
        <v>331</v>
      </c>
      <c r="H1187" s="23"/>
      <c r="I1187" s="24"/>
      <c r="J1187" s="25" t="s">
        <v>31</v>
      </c>
      <c r="K1187" s="26">
        <v>5</v>
      </c>
      <c r="L1187" s="27" t="s">
        <v>812</v>
      </c>
      <c r="M1187" s="25">
        <v>0.93799999999999994</v>
      </c>
      <c r="N1187" s="43" t="s">
        <v>31</v>
      </c>
      <c r="O1187" s="25">
        <f t="shared" ref="O1187:O1250" si="133">IF(N1187="n/a",M1187,N1187)</f>
        <v>0.93799999999999994</v>
      </c>
      <c r="P1187" s="25">
        <f t="shared" ref="P1187:P1250" si="134">IF($D1187="Passenger",J1187,O1187)</f>
        <v>0.93799999999999994</v>
      </c>
      <c r="Q1187" s="28">
        <v>51</v>
      </c>
      <c r="R1187" s="29">
        <v>8</v>
      </c>
      <c r="S1187" s="18">
        <f t="shared" ref="S1187:S1250" si="135">Q1187/R1187</f>
        <v>6.375</v>
      </c>
      <c r="T1187" s="28">
        <v>1.077</v>
      </c>
      <c r="U1187" s="26" t="s">
        <v>31</v>
      </c>
      <c r="V1187" s="26" t="s">
        <v>31</v>
      </c>
      <c r="W1187" s="17" t="str">
        <f t="shared" ref="W1187:W1250" si="136">IF($D1187="Passenger",0.021*(MIN(U1187,V1187)^1.71),"n/a")</f>
        <v>n/a</v>
      </c>
      <c r="X1187" s="30" t="s">
        <v>31</v>
      </c>
      <c r="Y1187" s="17" t="str">
        <f t="shared" ref="Y1187:Y1250" si="137">IF($D1187="Passenger",IF(X1187=0,W1187,X1187),"n/a")</f>
        <v>n/a</v>
      </c>
      <c r="Z1187" s="17">
        <v>29</v>
      </c>
      <c r="AA1187" s="17">
        <f t="shared" si="131"/>
        <v>29</v>
      </c>
      <c r="AB1187" s="31" t="s">
        <v>401</v>
      </c>
    </row>
    <row r="1188" spans="2:28" x14ac:dyDescent="0.3">
      <c r="B1188" s="74" t="s">
        <v>843</v>
      </c>
      <c r="C1188" s="20" t="str">
        <f t="shared" si="132"/>
        <v>Freight Wagon (T) IKAF Construction Materials</v>
      </c>
      <c r="D1188" s="21" t="s">
        <v>4</v>
      </c>
      <c r="E1188" s="21" t="s">
        <v>402</v>
      </c>
      <c r="F1188" s="22" t="s">
        <v>565</v>
      </c>
      <c r="G1188" s="21" t="s">
        <v>331</v>
      </c>
      <c r="H1188" s="23"/>
      <c r="I1188" s="24"/>
      <c r="J1188" s="25" t="s">
        <v>31</v>
      </c>
      <c r="K1188" s="26">
        <v>5</v>
      </c>
      <c r="L1188" s="27" t="s">
        <v>812</v>
      </c>
      <c r="M1188" s="25">
        <v>0.93799999999999994</v>
      </c>
      <c r="N1188" s="43" t="s">
        <v>31</v>
      </c>
      <c r="O1188" s="25">
        <f t="shared" si="133"/>
        <v>0.93799999999999994</v>
      </c>
      <c r="P1188" s="25">
        <f t="shared" si="134"/>
        <v>0.93799999999999994</v>
      </c>
      <c r="Q1188" s="28">
        <v>41</v>
      </c>
      <c r="R1188" s="29">
        <v>8</v>
      </c>
      <c r="S1188" s="18">
        <f t="shared" si="135"/>
        <v>5.125</v>
      </c>
      <c r="T1188" s="28">
        <v>1.077</v>
      </c>
      <c r="U1188" s="26" t="s">
        <v>31</v>
      </c>
      <c r="V1188" s="26" t="s">
        <v>31</v>
      </c>
      <c r="W1188" s="17" t="str">
        <f t="shared" si="136"/>
        <v>n/a</v>
      </c>
      <c r="X1188" s="30" t="s">
        <v>31</v>
      </c>
      <c r="Y1188" s="17" t="str">
        <f t="shared" si="137"/>
        <v>n/a</v>
      </c>
      <c r="Z1188" s="17">
        <v>29</v>
      </c>
      <c r="AA1188" s="17">
        <f t="shared" si="131"/>
        <v>29</v>
      </c>
      <c r="AB1188" s="31" t="s">
        <v>403</v>
      </c>
    </row>
    <row r="1189" spans="2:28" x14ac:dyDescent="0.3">
      <c r="B1189" s="74" t="s">
        <v>843</v>
      </c>
      <c r="C1189" s="20" t="str">
        <f t="shared" si="132"/>
        <v>Freight Wagon (L) IKAF Domestic Intermodal</v>
      </c>
      <c r="D1189" s="21" t="s">
        <v>4</v>
      </c>
      <c r="E1189" s="21" t="s">
        <v>399</v>
      </c>
      <c r="F1189" s="22" t="s">
        <v>565</v>
      </c>
      <c r="G1189" s="21" t="s">
        <v>332</v>
      </c>
      <c r="H1189" s="23"/>
      <c r="I1189" s="24"/>
      <c r="J1189" s="25" t="s">
        <v>31</v>
      </c>
      <c r="K1189" s="26">
        <v>5</v>
      </c>
      <c r="L1189" s="27" t="s">
        <v>812</v>
      </c>
      <c r="M1189" s="25">
        <v>0.93799999999999994</v>
      </c>
      <c r="N1189" s="43" t="s">
        <v>31</v>
      </c>
      <c r="O1189" s="25">
        <f t="shared" si="133"/>
        <v>0.93799999999999994</v>
      </c>
      <c r="P1189" s="25">
        <f t="shared" si="134"/>
        <v>0.93799999999999994</v>
      </c>
      <c r="Q1189" s="28">
        <v>78.544824024124281</v>
      </c>
      <c r="R1189" s="29">
        <v>8</v>
      </c>
      <c r="S1189" s="18">
        <f t="shared" si="135"/>
        <v>9.8181030030155352</v>
      </c>
      <c r="T1189" s="28">
        <v>1.077</v>
      </c>
      <c r="U1189" s="26" t="s">
        <v>31</v>
      </c>
      <c r="V1189" s="26" t="s">
        <v>31</v>
      </c>
      <c r="W1189" s="17" t="str">
        <f t="shared" si="136"/>
        <v>n/a</v>
      </c>
      <c r="X1189" s="30" t="s">
        <v>31</v>
      </c>
      <c r="Y1189" s="17" t="str">
        <f t="shared" si="137"/>
        <v>n/a</v>
      </c>
      <c r="Z1189" s="17">
        <v>33</v>
      </c>
      <c r="AA1189" s="17">
        <f t="shared" si="131"/>
        <v>33</v>
      </c>
      <c r="AB1189" s="31" t="s">
        <v>401</v>
      </c>
    </row>
    <row r="1190" spans="2:28" x14ac:dyDescent="0.3">
      <c r="B1190" s="74" t="s">
        <v>843</v>
      </c>
      <c r="C1190" s="20" t="str">
        <f t="shared" si="132"/>
        <v>Freight Wagon (T) IKAF Domestic Intermodal</v>
      </c>
      <c r="D1190" s="21" t="s">
        <v>4</v>
      </c>
      <c r="E1190" s="21" t="s">
        <v>402</v>
      </c>
      <c r="F1190" s="22" t="s">
        <v>565</v>
      </c>
      <c r="G1190" s="21" t="s">
        <v>332</v>
      </c>
      <c r="H1190" s="23"/>
      <c r="I1190" s="24"/>
      <c r="J1190" s="25" t="s">
        <v>31</v>
      </c>
      <c r="K1190" s="26">
        <v>5</v>
      </c>
      <c r="L1190" s="27" t="s">
        <v>812</v>
      </c>
      <c r="M1190" s="25">
        <v>0.93799999999999994</v>
      </c>
      <c r="N1190" s="43" t="s">
        <v>31</v>
      </c>
      <c r="O1190" s="25">
        <f t="shared" si="133"/>
        <v>0.93799999999999994</v>
      </c>
      <c r="P1190" s="25">
        <f t="shared" si="134"/>
        <v>0.93799999999999994</v>
      </c>
      <c r="Q1190" s="28">
        <v>41</v>
      </c>
      <c r="R1190" s="29">
        <v>8</v>
      </c>
      <c r="S1190" s="18">
        <f t="shared" si="135"/>
        <v>5.125</v>
      </c>
      <c r="T1190" s="28">
        <v>1.077</v>
      </c>
      <c r="U1190" s="26" t="s">
        <v>31</v>
      </c>
      <c r="V1190" s="26" t="s">
        <v>31</v>
      </c>
      <c r="W1190" s="17" t="str">
        <f t="shared" si="136"/>
        <v>n/a</v>
      </c>
      <c r="X1190" s="30" t="s">
        <v>31</v>
      </c>
      <c r="Y1190" s="17" t="str">
        <f t="shared" si="137"/>
        <v>n/a</v>
      </c>
      <c r="Z1190" s="17">
        <v>33</v>
      </c>
      <c r="AA1190" s="17">
        <f t="shared" si="131"/>
        <v>33</v>
      </c>
      <c r="AB1190" s="31" t="s">
        <v>403</v>
      </c>
    </row>
    <row r="1191" spans="2:28" x14ac:dyDescent="0.3">
      <c r="B1191" s="74" t="s">
        <v>843</v>
      </c>
      <c r="C1191" s="20" t="str">
        <f t="shared" si="132"/>
        <v>Freight Wagon (L) IKAF Enterprise</v>
      </c>
      <c r="D1191" s="21" t="s">
        <v>4</v>
      </c>
      <c r="E1191" s="21" t="s">
        <v>399</v>
      </c>
      <c r="F1191" s="22" t="s">
        <v>565</v>
      </c>
      <c r="G1191" s="21" t="s">
        <v>338</v>
      </c>
      <c r="H1191" s="23"/>
      <c r="I1191" s="24"/>
      <c r="J1191" s="25" t="s">
        <v>31</v>
      </c>
      <c r="K1191" s="26">
        <v>5</v>
      </c>
      <c r="L1191" s="27" t="s">
        <v>812</v>
      </c>
      <c r="M1191" s="25">
        <v>0.93799999999999994</v>
      </c>
      <c r="N1191" s="43" t="s">
        <v>31</v>
      </c>
      <c r="O1191" s="25">
        <f t="shared" si="133"/>
        <v>0.93799999999999994</v>
      </c>
      <c r="P1191" s="25">
        <f t="shared" si="134"/>
        <v>0.93799999999999994</v>
      </c>
      <c r="Q1191" s="28">
        <v>53</v>
      </c>
      <c r="R1191" s="29">
        <v>8</v>
      </c>
      <c r="S1191" s="18">
        <f t="shared" si="135"/>
        <v>6.625</v>
      </c>
      <c r="T1191" s="28">
        <v>1.077</v>
      </c>
      <c r="U1191" s="26" t="s">
        <v>31</v>
      </c>
      <c r="V1191" s="26" t="s">
        <v>31</v>
      </c>
      <c r="W1191" s="17" t="str">
        <f t="shared" si="136"/>
        <v>n/a</v>
      </c>
      <c r="X1191" s="30" t="s">
        <v>31</v>
      </c>
      <c r="Y1191" s="17" t="str">
        <f t="shared" si="137"/>
        <v>n/a</v>
      </c>
      <c r="Z1191" s="17">
        <v>27</v>
      </c>
      <c r="AA1191" s="17">
        <f t="shared" si="131"/>
        <v>27</v>
      </c>
      <c r="AB1191" s="31" t="s">
        <v>401</v>
      </c>
    </row>
    <row r="1192" spans="2:28" x14ac:dyDescent="0.3">
      <c r="B1192" s="74" t="s">
        <v>843</v>
      </c>
      <c r="C1192" s="20" t="str">
        <f t="shared" si="132"/>
        <v>Freight Wagon (T) IKAF Enterprise</v>
      </c>
      <c r="D1192" s="21" t="s">
        <v>4</v>
      </c>
      <c r="E1192" s="21" t="s">
        <v>402</v>
      </c>
      <c r="F1192" s="22" t="s">
        <v>565</v>
      </c>
      <c r="G1192" s="21" t="s">
        <v>338</v>
      </c>
      <c r="H1192" s="23"/>
      <c r="I1192" s="24"/>
      <c r="J1192" s="25" t="s">
        <v>31</v>
      </c>
      <c r="K1192" s="26">
        <v>5</v>
      </c>
      <c r="L1192" s="27" t="s">
        <v>812</v>
      </c>
      <c r="M1192" s="25">
        <v>0.93799999999999994</v>
      </c>
      <c r="N1192" s="43" t="s">
        <v>31</v>
      </c>
      <c r="O1192" s="25">
        <f t="shared" si="133"/>
        <v>0.93799999999999994</v>
      </c>
      <c r="P1192" s="25">
        <f t="shared" si="134"/>
        <v>0.93799999999999994</v>
      </c>
      <c r="Q1192" s="28">
        <v>41</v>
      </c>
      <c r="R1192" s="29">
        <v>8</v>
      </c>
      <c r="S1192" s="18">
        <f t="shared" si="135"/>
        <v>5.125</v>
      </c>
      <c r="T1192" s="28">
        <v>1.077</v>
      </c>
      <c r="U1192" s="26" t="s">
        <v>31</v>
      </c>
      <c r="V1192" s="26" t="s">
        <v>31</v>
      </c>
      <c r="W1192" s="17" t="str">
        <f t="shared" si="136"/>
        <v>n/a</v>
      </c>
      <c r="X1192" s="30" t="s">
        <v>31</v>
      </c>
      <c r="Y1192" s="17" t="str">
        <f t="shared" si="137"/>
        <v>n/a</v>
      </c>
      <c r="Z1192" s="17">
        <v>27</v>
      </c>
      <c r="AA1192" s="17">
        <f t="shared" si="131"/>
        <v>27</v>
      </c>
      <c r="AB1192" s="31" t="s">
        <v>403</v>
      </c>
    </row>
    <row r="1193" spans="2:28" x14ac:dyDescent="0.3">
      <c r="B1193" s="74" t="s">
        <v>843</v>
      </c>
      <c r="C1193" s="20" t="str">
        <f t="shared" si="132"/>
        <v>Freight Wagon (L) IKAF European Conventional</v>
      </c>
      <c r="D1193" s="21" t="s">
        <v>4</v>
      </c>
      <c r="E1193" s="21" t="s">
        <v>399</v>
      </c>
      <c r="F1193" s="22" t="s">
        <v>565</v>
      </c>
      <c r="G1193" s="21" t="s">
        <v>363</v>
      </c>
      <c r="H1193" s="23"/>
      <c r="I1193" s="24"/>
      <c r="J1193" s="25" t="s">
        <v>31</v>
      </c>
      <c r="K1193" s="26">
        <v>5</v>
      </c>
      <c r="L1193" s="27" t="s">
        <v>812</v>
      </c>
      <c r="M1193" s="25">
        <v>0.93799999999999994</v>
      </c>
      <c r="N1193" s="43" t="s">
        <v>31</v>
      </c>
      <c r="O1193" s="25">
        <f t="shared" si="133"/>
        <v>0.93799999999999994</v>
      </c>
      <c r="P1193" s="25">
        <f t="shared" si="134"/>
        <v>0.93799999999999994</v>
      </c>
      <c r="Q1193" s="28">
        <v>77.666666666666657</v>
      </c>
      <c r="R1193" s="29">
        <v>8</v>
      </c>
      <c r="S1193" s="18">
        <f t="shared" si="135"/>
        <v>9.7083333333333321</v>
      </c>
      <c r="T1193" s="28">
        <v>1.077</v>
      </c>
      <c r="U1193" s="26" t="s">
        <v>31</v>
      </c>
      <c r="V1193" s="26" t="s">
        <v>31</v>
      </c>
      <c r="W1193" s="17" t="str">
        <f t="shared" si="136"/>
        <v>n/a</v>
      </c>
      <c r="X1193" s="30" t="s">
        <v>31</v>
      </c>
      <c r="Y1193" s="17" t="str">
        <f t="shared" si="137"/>
        <v>n/a</v>
      </c>
      <c r="Z1193" s="17">
        <v>31</v>
      </c>
      <c r="AA1193" s="17">
        <f t="shared" si="131"/>
        <v>31</v>
      </c>
      <c r="AB1193" s="31" t="s">
        <v>401</v>
      </c>
    </row>
    <row r="1194" spans="2:28" x14ac:dyDescent="0.3">
      <c r="B1194" s="74" t="s">
        <v>843</v>
      </c>
      <c r="C1194" s="20" t="str">
        <f t="shared" si="132"/>
        <v>Freight Wagon (L) IKAF European Intermodal</v>
      </c>
      <c r="D1194" s="21" t="s">
        <v>4</v>
      </c>
      <c r="E1194" s="21" t="s">
        <v>399</v>
      </c>
      <c r="F1194" s="22" t="s">
        <v>565</v>
      </c>
      <c r="G1194" s="21" t="s">
        <v>349</v>
      </c>
      <c r="H1194" s="23"/>
      <c r="I1194" s="24"/>
      <c r="J1194" s="25" t="s">
        <v>31</v>
      </c>
      <c r="K1194" s="26">
        <v>5</v>
      </c>
      <c r="L1194" s="27" t="s">
        <v>812</v>
      </c>
      <c r="M1194" s="25">
        <v>0.93799999999999994</v>
      </c>
      <c r="N1194" s="43" t="s">
        <v>31</v>
      </c>
      <c r="O1194" s="25">
        <f t="shared" si="133"/>
        <v>0.93799999999999994</v>
      </c>
      <c r="P1194" s="25">
        <f t="shared" si="134"/>
        <v>0.93799999999999994</v>
      </c>
      <c r="Q1194" s="28">
        <v>89.479018834866409</v>
      </c>
      <c r="R1194" s="29">
        <v>8</v>
      </c>
      <c r="S1194" s="18">
        <f t="shared" si="135"/>
        <v>11.184877354358301</v>
      </c>
      <c r="T1194" s="28">
        <v>1.077</v>
      </c>
      <c r="U1194" s="26" t="s">
        <v>31</v>
      </c>
      <c r="V1194" s="26" t="s">
        <v>31</v>
      </c>
      <c r="W1194" s="17" t="str">
        <f t="shared" si="136"/>
        <v>n/a</v>
      </c>
      <c r="X1194" s="30" t="s">
        <v>31</v>
      </c>
      <c r="Y1194" s="17" t="str">
        <f t="shared" si="137"/>
        <v>n/a</v>
      </c>
      <c r="Z1194" s="17">
        <v>38</v>
      </c>
      <c r="AA1194" s="17">
        <f t="shared" si="131"/>
        <v>38</v>
      </c>
      <c r="AB1194" s="31" t="s">
        <v>401</v>
      </c>
    </row>
    <row r="1195" spans="2:28" x14ac:dyDescent="0.3">
      <c r="B1195" s="74" t="s">
        <v>843</v>
      </c>
      <c r="C1195" s="20" t="str">
        <f t="shared" si="132"/>
        <v>Freight Wagon (T) IKAF European Intermodal</v>
      </c>
      <c r="D1195" s="21" t="s">
        <v>4</v>
      </c>
      <c r="E1195" s="21" t="s">
        <v>402</v>
      </c>
      <c r="F1195" s="22" t="s">
        <v>565</v>
      </c>
      <c r="G1195" s="21" t="s">
        <v>349</v>
      </c>
      <c r="H1195" s="23"/>
      <c r="I1195" s="24"/>
      <c r="J1195" s="25" t="s">
        <v>31</v>
      </c>
      <c r="K1195" s="26">
        <v>5</v>
      </c>
      <c r="L1195" s="27" t="s">
        <v>812</v>
      </c>
      <c r="M1195" s="25">
        <v>0.93799999999999994</v>
      </c>
      <c r="N1195" s="43" t="s">
        <v>31</v>
      </c>
      <c r="O1195" s="25">
        <f t="shared" si="133"/>
        <v>0.93799999999999994</v>
      </c>
      <c r="P1195" s="25">
        <f t="shared" si="134"/>
        <v>0.93799999999999994</v>
      </c>
      <c r="Q1195" s="28">
        <v>41</v>
      </c>
      <c r="R1195" s="29">
        <v>8</v>
      </c>
      <c r="S1195" s="18">
        <f t="shared" si="135"/>
        <v>5.125</v>
      </c>
      <c r="T1195" s="28">
        <v>1.077</v>
      </c>
      <c r="U1195" s="26" t="s">
        <v>31</v>
      </c>
      <c r="V1195" s="26" t="s">
        <v>31</v>
      </c>
      <c r="W1195" s="17" t="str">
        <f t="shared" si="136"/>
        <v>n/a</v>
      </c>
      <c r="X1195" s="30" t="s">
        <v>31</v>
      </c>
      <c r="Y1195" s="17" t="str">
        <f t="shared" si="137"/>
        <v>n/a</v>
      </c>
      <c r="Z1195" s="17">
        <v>38</v>
      </c>
      <c r="AA1195" s="17">
        <f t="shared" si="131"/>
        <v>38</v>
      </c>
      <c r="AB1195" s="31" t="s">
        <v>403</v>
      </c>
    </row>
    <row r="1196" spans="2:28" x14ac:dyDescent="0.3">
      <c r="B1196" s="74" t="s">
        <v>843</v>
      </c>
      <c r="C1196" s="20" t="str">
        <f t="shared" si="132"/>
        <v>Freight Wagon (L) IKAF Other</v>
      </c>
      <c r="D1196" s="21" t="s">
        <v>4</v>
      </c>
      <c r="E1196" s="21" t="s">
        <v>399</v>
      </c>
      <c r="F1196" s="22" t="s">
        <v>565</v>
      </c>
      <c r="G1196" s="21" t="s">
        <v>333</v>
      </c>
      <c r="H1196" s="23"/>
      <c r="I1196" s="24"/>
      <c r="J1196" s="25" t="s">
        <v>31</v>
      </c>
      <c r="K1196" s="26">
        <v>5</v>
      </c>
      <c r="L1196" s="27" t="s">
        <v>812</v>
      </c>
      <c r="M1196" s="25">
        <v>0.93799999999999994</v>
      </c>
      <c r="N1196" s="43" t="s">
        <v>31</v>
      </c>
      <c r="O1196" s="25">
        <f t="shared" si="133"/>
        <v>0.93799999999999994</v>
      </c>
      <c r="P1196" s="25">
        <f t="shared" si="134"/>
        <v>0.93799999999999994</v>
      </c>
      <c r="Q1196" s="28">
        <v>50.864042933810374</v>
      </c>
      <c r="R1196" s="29">
        <v>8</v>
      </c>
      <c r="S1196" s="18">
        <f t="shared" si="135"/>
        <v>6.3580053667262968</v>
      </c>
      <c r="T1196" s="28">
        <v>1.077</v>
      </c>
      <c r="U1196" s="26" t="s">
        <v>31</v>
      </c>
      <c r="V1196" s="26" t="s">
        <v>31</v>
      </c>
      <c r="W1196" s="17" t="str">
        <f t="shared" si="136"/>
        <v>n/a</v>
      </c>
      <c r="X1196" s="30" t="s">
        <v>31</v>
      </c>
      <c r="Y1196" s="17" t="str">
        <f t="shared" si="137"/>
        <v>n/a</v>
      </c>
      <c r="Z1196" s="17">
        <v>25</v>
      </c>
      <c r="AA1196" s="17">
        <f t="shared" si="131"/>
        <v>25</v>
      </c>
      <c r="AB1196" s="31" t="s">
        <v>401</v>
      </c>
    </row>
    <row r="1197" spans="2:28" x14ac:dyDescent="0.3">
      <c r="B1197" s="74" t="s">
        <v>843</v>
      </c>
      <c r="C1197" s="20" t="str">
        <f t="shared" si="132"/>
        <v>Freight Wagon (T) IKAF Other</v>
      </c>
      <c r="D1197" s="21" t="s">
        <v>4</v>
      </c>
      <c r="E1197" s="21" t="s">
        <v>402</v>
      </c>
      <c r="F1197" s="22" t="s">
        <v>565</v>
      </c>
      <c r="G1197" s="21" t="s">
        <v>333</v>
      </c>
      <c r="H1197" s="23"/>
      <c r="I1197" s="24"/>
      <c r="J1197" s="25" t="s">
        <v>31</v>
      </c>
      <c r="K1197" s="26">
        <v>5</v>
      </c>
      <c r="L1197" s="27" t="s">
        <v>812</v>
      </c>
      <c r="M1197" s="25">
        <v>0.93799999999999994</v>
      </c>
      <c r="N1197" s="43" t="s">
        <v>31</v>
      </c>
      <c r="O1197" s="25">
        <f t="shared" si="133"/>
        <v>0.93799999999999994</v>
      </c>
      <c r="P1197" s="25">
        <f t="shared" si="134"/>
        <v>0.93799999999999994</v>
      </c>
      <c r="Q1197" s="28">
        <v>41</v>
      </c>
      <c r="R1197" s="29">
        <v>8</v>
      </c>
      <c r="S1197" s="18">
        <f t="shared" si="135"/>
        <v>5.125</v>
      </c>
      <c r="T1197" s="28">
        <v>1.077</v>
      </c>
      <c r="U1197" s="26" t="s">
        <v>31</v>
      </c>
      <c r="V1197" s="26" t="s">
        <v>31</v>
      </c>
      <c r="W1197" s="17" t="str">
        <f t="shared" si="136"/>
        <v>n/a</v>
      </c>
      <c r="X1197" s="30" t="s">
        <v>31</v>
      </c>
      <c r="Y1197" s="17" t="str">
        <f t="shared" si="137"/>
        <v>n/a</v>
      </c>
      <c r="Z1197" s="17">
        <v>25</v>
      </c>
      <c r="AA1197" s="17">
        <f t="shared" si="131"/>
        <v>25</v>
      </c>
      <c r="AB1197" s="31" t="s">
        <v>403</v>
      </c>
    </row>
    <row r="1198" spans="2:28" x14ac:dyDescent="0.3">
      <c r="B1198" s="74" t="s">
        <v>843</v>
      </c>
      <c r="C1198" s="20" t="str">
        <f t="shared" si="132"/>
        <v>Freight Wagon (L) IKAH Domestic Intermodal</v>
      </c>
      <c r="D1198" s="21" t="s">
        <v>4</v>
      </c>
      <c r="E1198" s="21" t="s">
        <v>399</v>
      </c>
      <c r="F1198" s="22" t="s">
        <v>566</v>
      </c>
      <c r="G1198" s="21" t="s">
        <v>332</v>
      </c>
      <c r="H1198" s="23"/>
      <c r="I1198" s="24"/>
      <c r="J1198" s="25" t="s">
        <v>31</v>
      </c>
      <c r="K1198" s="26">
        <v>5</v>
      </c>
      <c r="L1198" s="27" t="s">
        <v>812</v>
      </c>
      <c r="M1198" s="25">
        <v>0.93799999999999994</v>
      </c>
      <c r="N1198" s="43" t="s">
        <v>31</v>
      </c>
      <c r="O1198" s="25">
        <f t="shared" si="133"/>
        <v>0.93799999999999994</v>
      </c>
      <c r="P1198" s="25">
        <f t="shared" si="134"/>
        <v>0.93799999999999994</v>
      </c>
      <c r="Q1198" s="28">
        <v>74.875025623423866</v>
      </c>
      <c r="R1198" s="29">
        <v>8</v>
      </c>
      <c r="S1198" s="18">
        <f t="shared" si="135"/>
        <v>9.3593782029279833</v>
      </c>
      <c r="T1198" s="28">
        <v>1.077</v>
      </c>
      <c r="U1198" s="26" t="s">
        <v>31</v>
      </c>
      <c r="V1198" s="26" t="s">
        <v>31</v>
      </c>
      <c r="W1198" s="17" t="str">
        <f t="shared" si="136"/>
        <v>n/a</v>
      </c>
      <c r="X1198" s="30" t="s">
        <v>31</v>
      </c>
      <c r="Y1198" s="17" t="str">
        <f t="shared" si="137"/>
        <v>n/a</v>
      </c>
      <c r="Z1198" s="17">
        <v>33</v>
      </c>
      <c r="AA1198" s="17">
        <f t="shared" si="131"/>
        <v>33</v>
      </c>
      <c r="AB1198" s="31" t="s">
        <v>401</v>
      </c>
    </row>
    <row r="1199" spans="2:28" x14ac:dyDescent="0.3">
      <c r="B1199" s="74" t="s">
        <v>843</v>
      </c>
      <c r="C1199" s="20" t="str">
        <f t="shared" si="132"/>
        <v>Freight Wagon (T) IKAH Domestic Intermodal</v>
      </c>
      <c r="D1199" s="21" t="s">
        <v>4</v>
      </c>
      <c r="E1199" s="21" t="s">
        <v>402</v>
      </c>
      <c r="F1199" s="22" t="s">
        <v>566</v>
      </c>
      <c r="G1199" s="21" t="s">
        <v>332</v>
      </c>
      <c r="H1199" s="23"/>
      <c r="I1199" s="24"/>
      <c r="J1199" s="25" t="s">
        <v>31</v>
      </c>
      <c r="K1199" s="26">
        <v>5</v>
      </c>
      <c r="L1199" s="27" t="s">
        <v>812</v>
      </c>
      <c r="M1199" s="25">
        <v>0.93799999999999994</v>
      </c>
      <c r="N1199" s="43" t="s">
        <v>31</v>
      </c>
      <c r="O1199" s="25">
        <f t="shared" si="133"/>
        <v>0.93799999999999994</v>
      </c>
      <c r="P1199" s="25">
        <f t="shared" si="134"/>
        <v>0.93799999999999994</v>
      </c>
      <c r="Q1199" s="28">
        <v>39</v>
      </c>
      <c r="R1199" s="29">
        <v>8</v>
      </c>
      <c r="S1199" s="18">
        <f t="shared" si="135"/>
        <v>4.875</v>
      </c>
      <c r="T1199" s="28">
        <v>1.077</v>
      </c>
      <c r="U1199" s="26" t="s">
        <v>31</v>
      </c>
      <c r="V1199" s="26" t="s">
        <v>31</v>
      </c>
      <c r="W1199" s="17" t="str">
        <f t="shared" si="136"/>
        <v>n/a</v>
      </c>
      <c r="X1199" s="30" t="s">
        <v>31</v>
      </c>
      <c r="Y1199" s="17" t="str">
        <f t="shared" si="137"/>
        <v>n/a</v>
      </c>
      <c r="Z1199" s="17">
        <v>33</v>
      </c>
      <c r="AA1199" s="17">
        <f t="shared" si="131"/>
        <v>33</v>
      </c>
      <c r="AB1199" s="31" t="s">
        <v>403</v>
      </c>
    </row>
    <row r="1200" spans="2:28" x14ac:dyDescent="0.3">
      <c r="B1200" s="74" t="s">
        <v>843</v>
      </c>
      <c r="C1200" s="20" t="str">
        <f t="shared" si="132"/>
        <v>Freight Wagon (L) IKAH Enterprise</v>
      </c>
      <c r="D1200" s="21" t="s">
        <v>4</v>
      </c>
      <c r="E1200" s="21" t="s">
        <v>399</v>
      </c>
      <c r="F1200" s="22" t="s">
        <v>566</v>
      </c>
      <c r="G1200" s="21" t="s">
        <v>338</v>
      </c>
      <c r="H1200" s="23"/>
      <c r="I1200" s="24"/>
      <c r="J1200" s="25" t="s">
        <v>31</v>
      </c>
      <c r="K1200" s="26">
        <v>5</v>
      </c>
      <c r="L1200" s="27" t="s">
        <v>812</v>
      </c>
      <c r="M1200" s="25">
        <v>0.93799999999999994</v>
      </c>
      <c r="N1200" s="43" t="s">
        <v>31</v>
      </c>
      <c r="O1200" s="25">
        <f t="shared" si="133"/>
        <v>0.93799999999999994</v>
      </c>
      <c r="P1200" s="25">
        <f t="shared" si="134"/>
        <v>0.93799999999999994</v>
      </c>
      <c r="Q1200" s="28">
        <v>49.666666666666671</v>
      </c>
      <c r="R1200" s="29">
        <v>8</v>
      </c>
      <c r="S1200" s="18">
        <f t="shared" si="135"/>
        <v>6.2083333333333339</v>
      </c>
      <c r="T1200" s="28">
        <v>1.077</v>
      </c>
      <c r="U1200" s="26" t="s">
        <v>31</v>
      </c>
      <c r="V1200" s="26" t="s">
        <v>31</v>
      </c>
      <c r="W1200" s="17" t="str">
        <f t="shared" si="136"/>
        <v>n/a</v>
      </c>
      <c r="X1200" s="30" t="s">
        <v>31</v>
      </c>
      <c r="Y1200" s="17" t="str">
        <f t="shared" si="137"/>
        <v>n/a</v>
      </c>
      <c r="Z1200" s="17">
        <v>27</v>
      </c>
      <c r="AA1200" s="17">
        <f t="shared" ref="AA1200:AA1263" si="138">IF($D1200="Passenger",Y1200,Z1200)</f>
        <v>27</v>
      </c>
      <c r="AB1200" s="31" t="s">
        <v>401</v>
      </c>
    </row>
    <row r="1201" spans="2:28" x14ac:dyDescent="0.3">
      <c r="B1201" s="74" t="s">
        <v>843</v>
      </c>
      <c r="C1201" s="20" t="str">
        <f t="shared" si="132"/>
        <v>Freight Wagon (T) IKAH Enterprise</v>
      </c>
      <c r="D1201" s="21" t="s">
        <v>4</v>
      </c>
      <c r="E1201" s="21" t="s">
        <v>402</v>
      </c>
      <c r="F1201" s="22" t="s">
        <v>566</v>
      </c>
      <c r="G1201" s="21" t="s">
        <v>338</v>
      </c>
      <c r="H1201" s="23"/>
      <c r="I1201" s="24"/>
      <c r="J1201" s="25" t="s">
        <v>31</v>
      </c>
      <c r="K1201" s="26">
        <v>5</v>
      </c>
      <c r="L1201" s="27" t="s">
        <v>812</v>
      </c>
      <c r="M1201" s="25">
        <v>0.93799999999999994</v>
      </c>
      <c r="N1201" s="43" t="s">
        <v>31</v>
      </c>
      <c r="O1201" s="25">
        <f t="shared" si="133"/>
        <v>0.93799999999999994</v>
      </c>
      <c r="P1201" s="25">
        <f t="shared" si="134"/>
        <v>0.93799999999999994</v>
      </c>
      <c r="Q1201" s="28">
        <v>39</v>
      </c>
      <c r="R1201" s="29">
        <v>8</v>
      </c>
      <c r="S1201" s="18">
        <f t="shared" si="135"/>
        <v>4.875</v>
      </c>
      <c r="T1201" s="28">
        <v>1.077</v>
      </c>
      <c r="U1201" s="26" t="s">
        <v>31</v>
      </c>
      <c r="V1201" s="26" t="s">
        <v>31</v>
      </c>
      <c r="W1201" s="17" t="str">
        <f t="shared" si="136"/>
        <v>n/a</v>
      </c>
      <c r="X1201" s="30" t="s">
        <v>31</v>
      </c>
      <c r="Y1201" s="17" t="str">
        <f t="shared" si="137"/>
        <v>n/a</v>
      </c>
      <c r="Z1201" s="17">
        <v>27</v>
      </c>
      <c r="AA1201" s="17">
        <f t="shared" si="138"/>
        <v>27</v>
      </c>
      <c r="AB1201" s="31" t="s">
        <v>403</v>
      </c>
    </row>
    <row r="1202" spans="2:28" x14ac:dyDescent="0.3">
      <c r="B1202" s="74" t="s">
        <v>843</v>
      </c>
      <c r="C1202" s="20" t="str">
        <f t="shared" si="132"/>
        <v>Freight Wagon (L) IKAH European Conventional</v>
      </c>
      <c r="D1202" s="21" t="s">
        <v>4</v>
      </c>
      <c r="E1202" s="21" t="s">
        <v>399</v>
      </c>
      <c r="F1202" s="22" t="s">
        <v>566</v>
      </c>
      <c r="G1202" s="21" t="s">
        <v>363</v>
      </c>
      <c r="H1202" s="23"/>
      <c r="I1202" s="24"/>
      <c r="J1202" s="25" t="s">
        <v>31</v>
      </c>
      <c r="K1202" s="26">
        <v>5</v>
      </c>
      <c r="L1202" s="27" t="s">
        <v>812</v>
      </c>
      <c r="M1202" s="25">
        <v>0.93799999999999994</v>
      </c>
      <c r="N1202" s="43" t="s">
        <v>31</v>
      </c>
      <c r="O1202" s="25">
        <f t="shared" si="133"/>
        <v>0.93799999999999994</v>
      </c>
      <c r="P1202" s="25">
        <f t="shared" si="134"/>
        <v>0.93799999999999994</v>
      </c>
      <c r="Q1202" s="28">
        <v>60.427662957074723</v>
      </c>
      <c r="R1202" s="29">
        <v>8</v>
      </c>
      <c r="S1202" s="18">
        <f t="shared" si="135"/>
        <v>7.5534578696343404</v>
      </c>
      <c r="T1202" s="28">
        <v>1.077</v>
      </c>
      <c r="U1202" s="26" t="s">
        <v>31</v>
      </c>
      <c r="V1202" s="26" t="s">
        <v>31</v>
      </c>
      <c r="W1202" s="17" t="str">
        <f t="shared" si="136"/>
        <v>n/a</v>
      </c>
      <c r="X1202" s="30" t="s">
        <v>31</v>
      </c>
      <c r="Y1202" s="17" t="str">
        <f t="shared" si="137"/>
        <v>n/a</v>
      </c>
      <c r="Z1202" s="17">
        <v>31</v>
      </c>
      <c r="AA1202" s="17">
        <f t="shared" si="138"/>
        <v>31</v>
      </c>
      <c r="AB1202" s="31" t="s">
        <v>401</v>
      </c>
    </row>
    <row r="1203" spans="2:28" x14ac:dyDescent="0.3">
      <c r="B1203" s="74" t="s">
        <v>843</v>
      </c>
      <c r="C1203" s="20" t="str">
        <f t="shared" si="132"/>
        <v>Freight Wagon (T) IKAH European Conventional</v>
      </c>
      <c r="D1203" s="21" t="s">
        <v>4</v>
      </c>
      <c r="E1203" s="21" t="s">
        <v>402</v>
      </c>
      <c r="F1203" s="22" t="s">
        <v>566</v>
      </c>
      <c r="G1203" s="21" t="s">
        <v>363</v>
      </c>
      <c r="H1203" s="23"/>
      <c r="I1203" s="24"/>
      <c r="J1203" s="25" t="s">
        <v>31</v>
      </c>
      <c r="K1203" s="26">
        <v>5</v>
      </c>
      <c r="L1203" s="27" t="s">
        <v>812</v>
      </c>
      <c r="M1203" s="25">
        <v>0.93799999999999994</v>
      </c>
      <c r="N1203" s="43" t="s">
        <v>31</v>
      </c>
      <c r="O1203" s="25">
        <f t="shared" si="133"/>
        <v>0.93799999999999994</v>
      </c>
      <c r="P1203" s="25">
        <f t="shared" si="134"/>
        <v>0.93799999999999994</v>
      </c>
      <c r="Q1203" s="28">
        <v>39</v>
      </c>
      <c r="R1203" s="29">
        <v>8</v>
      </c>
      <c r="S1203" s="18">
        <f t="shared" si="135"/>
        <v>4.875</v>
      </c>
      <c r="T1203" s="28">
        <v>1.077</v>
      </c>
      <c r="U1203" s="26" t="s">
        <v>31</v>
      </c>
      <c r="V1203" s="26" t="s">
        <v>31</v>
      </c>
      <c r="W1203" s="17" t="str">
        <f t="shared" si="136"/>
        <v>n/a</v>
      </c>
      <c r="X1203" s="30" t="s">
        <v>31</v>
      </c>
      <c r="Y1203" s="17" t="str">
        <f t="shared" si="137"/>
        <v>n/a</v>
      </c>
      <c r="Z1203" s="17">
        <v>31</v>
      </c>
      <c r="AA1203" s="17">
        <f t="shared" si="138"/>
        <v>31</v>
      </c>
      <c r="AB1203" s="31" t="s">
        <v>403</v>
      </c>
    </row>
    <row r="1204" spans="2:28" x14ac:dyDescent="0.3">
      <c r="B1204" s="74" t="s">
        <v>843</v>
      </c>
      <c r="C1204" s="20" t="str">
        <f t="shared" si="132"/>
        <v>Freight Wagon (L) IKAH European Intermodal</v>
      </c>
      <c r="D1204" s="21" t="s">
        <v>4</v>
      </c>
      <c r="E1204" s="21" t="s">
        <v>399</v>
      </c>
      <c r="F1204" s="22" t="s">
        <v>566</v>
      </c>
      <c r="G1204" s="21" t="s">
        <v>349</v>
      </c>
      <c r="H1204" s="23"/>
      <c r="I1204" s="24"/>
      <c r="J1204" s="25" t="s">
        <v>31</v>
      </c>
      <c r="K1204" s="26">
        <v>5</v>
      </c>
      <c r="L1204" s="27" t="s">
        <v>812</v>
      </c>
      <c r="M1204" s="25">
        <v>0.93799999999999994</v>
      </c>
      <c r="N1204" s="43" t="s">
        <v>31</v>
      </c>
      <c r="O1204" s="25">
        <f t="shared" si="133"/>
        <v>0.93799999999999994</v>
      </c>
      <c r="P1204" s="25">
        <f t="shared" si="134"/>
        <v>0.93799999999999994</v>
      </c>
      <c r="Q1204" s="28">
        <v>70.756058666922172</v>
      </c>
      <c r="R1204" s="29">
        <v>8</v>
      </c>
      <c r="S1204" s="18">
        <f t="shared" si="135"/>
        <v>8.8445073333652715</v>
      </c>
      <c r="T1204" s="28">
        <v>1.077</v>
      </c>
      <c r="U1204" s="26" t="s">
        <v>31</v>
      </c>
      <c r="V1204" s="26" t="s">
        <v>31</v>
      </c>
      <c r="W1204" s="17" t="str">
        <f t="shared" si="136"/>
        <v>n/a</v>
      </c>
      <c r="X1204" s="30" t="s">
        <v>31</v>
      </c>
      <c r="Y1204" s="17" t="str">
        <f t="shared" si="137"/>
        <v>n/a</v>
      </c>
      <c r="Z1204" s="17">
        <v>38</v>
      </c>
      <c r="AA1204" s="17">
        <f t="shared" si="138"/>
        <v>38</v>
      </c>
      <c r="AB1204" s="31" t="s">
        <v>401</v>
      </c>
    </row>
    <row r="1205" spans="2:28" x14ac:dyDescent="0.3">
      <c r="B1205" s="74" t="s">
        <v>843</v>
      </c>
      <c r="C1205" s="20" t="str">
        <f t="shared" si="132"/>
        <v>Freight Wagon (T) IKAH European Intermodal</v>
      </c>
      <c r="D1205" s="21" t="s">
        <v>4</v>
      </c>
      <c r="E1205" s="21" t="s">
        <v>402</v>
      </c>
      <c r="F1205" s="22" t="s">
        <v>566</v>
      </c>
      <c r="G1205" s="21" t="s">
        <v>349</v>
      </c>
      <c r="H1205" s="23"/>
      <c r="I1205" s="24"/>
      <c r="J1205" s="25" t="s">
        <v>31</v>
      </c>
      <c r="K1205" s="26">
        <v>5</v>
      </c>
      <c r="L1205" s="27" t="s">
        <v>812</v>
      </c>
      <c r="M1205" s="25">
        <v>0.93799999999999994</v>
      </c>
      <c r="N1205" s="43" t="s">
        <v>31</v>
      </c>
      <c r="O1205" s="25">
        <f t="shared" si="133"/>
        <v>0.93799999999999994</v>
      </c>
      <c r="P1205" s="25">
        <f t="shared" si="134"/>
        <v>0.93799999999999994</v>
      </c>
      <c r="Q1205" s="28">
        <v>39</v>
      </c>
      <c r="R1205" s="29">
        <v>8</v>
      </c>
      <c r="S1205" s="18">
        <f t="shared" si="135"/>
        <v>4.875</v>
      </c>
      <c r="T1205" s="28">
        <v>1.077</v>
      </c>
      <c r="U1205" s="26" t="s">
        <v>31</v>
      </c>
      <c r="V1205" s="26" t="s">
        <v>31</v>
      </c>
      <c r="W1205" s="17" t="str">
        <f t="shared" si="136"/>
        <v>n/a</v>
      </c>
      <c r="X1205" s="30" t="s">
        <v>31</v>
      </c>
      <c r="Y1205" s="17" t="str">
        <f t="shared" si="137"/>
        <v>n/a</v>
      </c>
      <c r="Z1205" s="17">
        <v>38</v>
      </c>
      <c r="AA1205" s="17">
        <f t="shared" si="138"/>
        <v>38</v>
      </c>
      <c r="AB1205" s="31" t="s">
        <v>403</v>
      </c>
    </row>
    <row r="1206" spans="2:28" x14ac:dyDescent="0.3">
      <c r="B1206" s="74" t="s">
        <v>843</v>
      </c>
      <c r="C1206" s="20" t="str">
        <f t="shared" si="132"/>
        <v>Freight Wagon (L) IKAH Other</v>
      </c>
      <c r="D1206" s="21" t="s">
        <v>4</v>
      </c>
      <c r="E1206" s="21" t="s">
        <v>399</v>
      </c>
      <c r="F1206" s="22" t="s">
        <v>566</v>
      </c>
      <c r="G1206" s="21" t="s">
        <v>333</v>
      </c>
      <c r="H1206" s="23"/>
      <c r="I1206" s="24"/>
      <c r="J1206" s="25" t="s">
        <v>31</v>
      </c>
      <c r="K1206" s="26">
        <v>5</v>
      </c>
      <c r="L1206" s="27" t="s">
        <v>812</v>
      </c>
      <c r="M1206" s="25">
        <v>0.93799999999999994</v>
      </c>
      <c r="N1206" s="43" t="s">
        <v>31</v>
      </c>
      <c r="O1206" s="25">
        <f t="shared" si="133"/>
        <v>0.93799999999999994</v>
      </c>
      <c r="P1206" s="25">
        <f t="shared" si="134"/>
        <v>0.93799999999999994</v>
      </c>
      <c r="Q1206" s="28">
        <v>50.32525252525253</v>
      </c>
      <c r="R1206" s="29">
        <v>8</v>
      </c>
      <c r="S1206" s="18">
        <f t="shared" si="135"/>
        <v>6.2906565656565663</v>
      </c>
      <c r="T1206" s="28">
        <v>1.077</v>
      </c>
      <c r="U1206" s="26" t="s">
        <v>31</v>
      </c>
      <c r="V1206" s="26" t="s">
        <v>31</v>
      </c>
      <c r="W1206" s="17" t="str">
        <f t="shared" si="136"/>
        <v>n/a</v>
      </c>
      <c r="X1206" s="30" t="s">
        <v>31</v>
      </c>
      <c r="Y1206" s="17" t="str">
        <f t="shared" si="137"/>
        <v>n/a</v>
      </c>
      <c r="Z1206" s="17">
        <v>25</v>
      </c>
      <c r="AA1206" s="17">
        <f t="shared" si="138"/>
        <v>25</v>
      </c>
      <c r="AB1206" s="31" t="s">
        <v>401</v>
      </c>
    </row>
    <row r="1207" spans="2:28" x14ac:dyDescent="0.3">
      <c r="B1207" s="74" t="s">
        <v>843</v>
      </c>
      <c r="C1207" s="20" t="str">
        <f t="shared" si="132"/>
        <v>Freight Wagon (T) IKAH Other</v>
      </c>
      <c r="D1207" s="21" t="s">
        <v>4</v>
      </c>
      <c r="E1207" s="21" t="s">
        <v>402</v>
      </c>
      <c r="F1207" s="22" t="s">
        <v>566</v>
      </c>
      <c r="G1207" s="21" t="s">
        <v>333</v>
      </c>
      <c r="H1207" s="23"/>
      <c r="I1207" s="24"/>
      <c r="J1207" s="25" t="s">
        <v>31</v>
      </c>
      <c r="K1207" s="26">
        <v>5</v>
      </c>
      <c r="L1207" s="27" t="s">
        <v>812</v>
      </c>
      <c r="M1207" s="25">
        <v>0.93799999999999994</v>
      </c>
      <c r="N1207" s="43" t="s">
        <v>31</v>
      </c>
      <c r="O1207" s="25">
        <f t="shared" si="133"/>
        <v>0.93799999999999994</v>
      </c>
      <c r="P1207" s="25">
        <f t="shared" si="134"/>
        <v>0.93799999999999994</v>
      </c>
      <c r="Q1207" s="28">
        <v>39</v>
      </c>
      <c r="R1207" s="29">
        <v>8</v>
      </c>
      <c r="S1207" s="18">
        <f t="shared" si="135"/>
        <v>4.875</v>
      </c>
      <c r="T1207" s="28">
        <v>1.077</v>
      </c>
      <c r="U1207" s="26" t="s">
        <v>31</v>
      </c>
      <c r="V1207" s="26" t="s">
        <v>31</v>
      </c>
      <c r="W1207" s="17" t="str">
        <f t="shared" si="136"/>
        <v>n/a</v>
      </c>
      <c r="X1207" s="30" t="s">
        <v>31</v>
      </c>
      <c r="Y1207" s="17" t="str">
        <f t="shared" si="137"/>
        <v>n/a</v>
      </c>
      <c r="Z1207" s="17">
        <v>25</v>
      </c>
      <c r="AA1207" s="17">
        <f t="shared" si="138"/>
        <v>25</v>
      </c>
      <c r="AB1207" s="31" t="s">
        <v>403</v>
      </c>
    </row>
    <row r="1208" spans="2:28" x14ac:dyDescent="0.3">
      <c r="B1208" s="74" t="s">
        <v>843</v>
      </c>
      <c r="C1208" s="20" t="str">
        <f t="shared" si="132"/>
        <v>Freight Wagon (T) IKAH Steel</v>
      </c>
      <c r="D1208" s="21" t="s">
        <v>4</v>
      </c>
      <c r="E1208" s="21" t="s">
        <v>402</v>
      </c>
      <c r="F1208" s="22" t="s">
        <v>566</v>
      </c>
      <c r="G1208" s="21" t="s">
        <v>342</v>
      </c>
      <c r="H1208" s="23"/>
      <c r="I1208" s="24"/>
      <c r="J1208" s="25" t="s">
        <v>31</v>
      </c>
      <c r="K1208" s="26">
        <v>5</v>
      </c>
      <c r="L1208" s="27" t="s">
        <v>812</v>
      </c>
      <c r="M1208" s="25">
        <v>0.93799999999999994</v>
      </c>
      <c r="N1208" s="43" t="s">
        <v>31</v>
      </c>
      <c r="O1208" s="25">
        <f t="shared" si="133"/>
        <v>0.93799999999999994</v>
      </c>
      <c r="P1208" s="25">
        <f t="shared" si="134"/>
        <v>0.93799999999999994</v>
      </c>
      <c r="Q1208" s="28">
        <v>39</v>
      </c>
      <c r="R1208" s="29">
        <v>8</v>
      </c>
      <c r="S1208" s="18">
        <f t="shared" si="135"/>
        <v>4.875</v>
      </c>
      <c r="T1208" s="28">
        <v>1.077</v>
      </c>
      <c r="U1208" s="26" t="s">
        <v>31</v>
      </c>
      <c r="V1208" s="26" t="s">
        <v>31</v>
      </c>
      <c r="W1208" s="17" t="str">
        <f t="shared" si="136"/>
        <v>n/a</v>
      </c>
      <c r="X1208" s="30" t="s">
        <v>31</v>
      </c>
      <c r="Y1208" s="17" t="str">
        <f t="shared" si="137"/>
        <v>n/a</v>
      </c>
      <c r="Z1208" s="17">
        <v>25</v>
      </c>
      <c r="AA1208" s="17">
        <f t="shared" si="138"/>
        <v>25</v>
      </c>
      <c r="AB1208" s="31" t="s">
        <v>403</v>
      </c>
    </row>
    <row r="1209" spans="2:28" x14ac:dyDescent="0.3">
      <c r="B1209" s="74" t="s">
        <v>843</v>
      </c>
      <c r="C1209" s="20" t="str">
        <f t="shared" si="132"/>
        <v>Freight Wagon (L) IKAJ Construction Materials</v>
      </c>
      <c r="D1209" s="21" t="s">
        <v>4</v>
      </c>
      <c r="E1209" s="21" t="s">
        <v>399</v>
      </c>
      <c r="F1209" s="21" t="s">
        <v>567</v>
      </c>
      <c r="G1209" s="21" t="s">
        <v>331</v>
      </c>
      <c r="H1209" s="23"/>
      <c r="I1209" s="24"/>
      <c r="J1209" s="25" t="s">
        <v>31</v>
      </c>
      <c r="K1209" s="26">
        <v>5</v>
      </c>
      <c r="L1209" s="27" t="s">
        <v>812</v>
      </c>
      <c r="M1209" s="25">
        <v>0.93799999999999994</v>
      </c>
      <c r="N1209" s="43" t="s">
        <v>31</v>
      </c>
      <c r="O1209" s="25">
        <f t="shared" si="133"/>
        <v>0.93799999999999994</v>
      </c>
      <c r="P1209" s="25">
        <f t="shared" si="134"/>
        <v>0.93799999999999994</v>
      </c>
      <c r="Q1209" s="28">
        <v>51</v>
      </c>
      <c r="R1209" s="29">
        <v>8</v>
      </c>
      <c r="S1209" s="18">
        <f t="shared" si="135"/>
        <v>6.375</v>
      </c>
      <c r="T1209" s="28">
        <v>1.077</v>
      </c>
      <c r="U1209" s="26" t="s">
        <v>31</v>
      </c>
      <c r="V1209" s="26" t="s">
        <v>31</v>
      </c>
      <c r="W1209" s="17" t="str">
        <f t="shared" si="136"/>
        <v>n/a</v>
      </c>
      <c r="X1209" s="30" t="s">
        <v>31</v>
      </c>
      <c r="Y1209" s="17" t="str">
        <f t="shared" si="137"/>
        <v>n/a</v>
      </c>
      <c r="Z1209" s="17">
        <v>29</v>
      </c>
      <c r="AA1209" s="17">
        <f t="shared" si="138"/>
        <v>29</v>
      </c>
      <c r="AB1209" s="31" t="s">
        <v>401</v>
      </c>
    </row>
    <row r="1210" spans="2:28" x14ac:dyDescent="0.3">
      <c r="B1210" s="74" t="s">
        <v>843</v>
      </c>
      <c r="C1210" s="20" t="str">
        <f t="shared" si="132"/>
        <v>Freight Wagon (T) IKAJ Construction Materials</v>
      </c>
      <c r="D1210" s="21" t="s">
        <v>4</v>
      </c>
      <c r="E1210" s="21" t="s">
        <v>402</v>
      </c>
      <c r="F1210" s="21" t="s">
        <v>567</v>
      </c>
      <c r="G1210" s="21" t="s">
        <v>331</v>
      </c>
      <c r="H1210" s="23"/>
      <c r="I1210" s="24"/>
      <c r="J1210" s="25" t="s">
        <v>31</v>
      </c>
      <c r="K1210" s="26">
        <v>5</v>
      </c>
      <c r="L1210" s="27" t="s">
        <v>812</v>
      </c>
      <c r="M1210" s="25">
        <v>0.93799999999999994</v>
      </c>
      <c r="N1210" s="43" t="s">
        <v>31</v>
      </c>
      <c r="O1210" s="25">
        <f t="shared" si="133"/>
        <v>0.93799999999999994</v>
      </c>
      <c r="P1210" s="25">
        <f t="shared" si="134"/>
        <v>0.93799999999999994</v>
      </c>
      <c r="Q1210" s="28">
        <v>39.383299999999998</v>
      </c>
      <c r="R1210" s="29">
        <v>8</v>
      </c>
      <c r="S1210" s="18">
        <f t="shared" si="135"/>
        <v>4.9229124999999998</v>
      </c>
      <c r="T1210" s="28">
        <v>1.077</v>
      </c>
      <c r="U1210" s="26" t="s">
        <v>31</v>
      </c>
      <c r="V1210" s="26" t="s">
        <v>31</v>
      </c>
      <c r="W1210" s="17" t="str">
        <f t="shared" si="136"/>
        <v>n/a</v>
      </c>
      <c r="X1210" s="30" t="s">
        <v>31</v>
      </c>
      <c r="Y1210" s="17" t="str">
        <f t="shared" si="137"/>
        <v>n/a</v>
      </c>
      <c r="Z1210" s="17">
        <v>29</v>
      </c>
      <c r="AA1210" s="17">
        <f t="shared" si="138"/>
        <v>29</v>
      </c>
      <c r="AB1210" s="31" t="s">
        <v>403</v>
      </c>
    </row>
    <row r="1211" spans="2:28" x14ac:dyDescent="0.3">
      <c r="B1211" s="74" t="s">
        <v>843</v>
      </c>
      <c r="C1211" s="20" t="str">
        <f t="shared" si="132"/>
        <v>Freight Wagon (T) IKAJ Domestic Automotive</v>
      </c>
      <c r="D1211" s="21" t="s">
        <v>4</v>
      </c>
      <c r="E1211" s="21" t="s">
        <v>402</v>
      </c>
      <c r="F1211" s="22" t="s">
        <v>567</v>
      </c>
      <c r="G1211" s="21" t="s">
        <v>348</v>
      </c>
      <c r="H1211" s="23"/>
      <c r="I1211" s="24"/>
      <c r="J1211" s="25" t="s">
        <v>31</v>
      </c>
      <c r="K1211" s="26">
        <v>5</v>
      </c>
      <c r="L1211" s="27" t="s">
        <v>812</v>
      </c>
      <c r="M1211" s="25">
        <v>0.93799999999999994</v>
      </c>
      <c r="N1211" s="43" t="s">
        <v>31</v>
      </c>
      <c r="O1211" s="25">
        <f t="shared" si="133"/>
        <v>0.93799999999999994</v>
      </c>
      <c r="P1211" s="25">
        <f t="shared" si="134"/>
        <v>0.93799999999999994</v>
      </c>
      <c r="Q1211" s="28">
        <v>39</v>
      </c>
      <c r="R1211" s="29">
        <v>8</v>
      </c>
      <c r="S1211" s="18">
        <f t="shared" si="135"/>
        <v>4.875</v>
      </c>
      <c r="T1211" s="28">
        <v>1.077</v>
      </c>
      <c r="U1211" s="26" t="s">
        <v>31</v>
      </c>
      <c r="V1211" s="26" t="s">
        <v>31</v>
      </c>
      <c r="W1211" s="17" t="str">
        <f t="shared" si="136"/>
        <v>n/a</v>
      </c>
      <c r="X1211" s="30" t="s">
        <v>31</v>
      </c>
      <c r="Y1211" s="17" t="str">
        <f t="shared" si="137"/>
        <v>n/a</v>
      </c>
      <c r="Z1211" s="17">
        <v>25</v>
      </c>
      <c r="AA1211" s="17">
        <f t="shared" si="138"/>
        <v>25</v>
      </c>
      <c r="AB1211" s="31" t="s">
        <v>403</v>
      </c>
    </row>
    <row r="1212" spans="2:28" x14ac:dyDescent="0.3">
      <c r="B1212" s="74" t="s">
        <v>843</v>
      </c>
      <c r="C1212" s="20" t="str">
        <f t="shared" si="132"/>
        <v>Freight Wagon (L) IKAJ Domestic Intermodal</v>
      </c>
      <c r="D1212" s="21" t="s">
        <v>4</v>
      </c>
      <c r="E1212" s="21" t="s">
        <v>399</v>
      </c>
      <c r="F1212" s="22" t="s">
        <v>567</v>
      </c>
      <c r="G1212" s="21" t="s">
        <v>332</v>
      </c>
      <c r="H1212" s="23"/>
      <c r="I1212" s="24"/>
      <c r="J1212" s="25" t="s">
        <v>31</v>
      </c>
      <c r="K1212" s="26">
        <v>5</v>
      </c>
      <c r="L1212" s="27" t="s">
        <v>812</v>
      </c>
      <c r="M1212" s="25">
        <v>0.93799999999999994</v>
      </c>
      <c r="N1212" s="43" t="s">
        <v>31</v>
      </c>
      <c r="O1212" s="25">
        <f t="shared" si="133"/>
        <v>0.93799999999999994</v>
      </c>
      <c r="P1212" s="25">
        <f t="shared" si="134"/>
        <v>0.93799999999999994</v>
      </c>
      <c r="Q1212" s="28">
        <v>76.507320929259024</v>
      </c>
      <c r="R1212" s="29">
        <v>8</v>
      </c>
      <c r="S1212" s="18">
        <f t="shared" si="135"/>
        <v>9.5634151161573779</v>
      </c>
      <c r="T1212" s="28">
        <v>1.077</v>
      </c>
      <c r="U1212" s="26" t="s">
        <v>31</v>
      </c>
      <c r="V1212" s="26" t="s">
        <v>31</v>
      </c>
      <c r="W1212" s="17" t="str">
        <f t="shared" si="136"/>
        <v>n/a</v>
      </c>
      <c r="X1212" s="30" t="s">
        <v>31</v>
      </c>
      <c r="Y1212" s="17" t="str">
        <f t="shared" si="137"/>
        <v>n/a</v>
      </c>
      <c r="Z1212" s="17">
        <v>33</v>
      </c>
      <c r="AA1212" s="17">
        <f t="shared" si="138"/>
        <v>33</v>
      </c>
      <c r="AB1212" s="31" t="s">
        <v>401</v>
      </c>
    </row>
    <row r="1213" spans="2:28" x14ac:dyDescent="0.3">
      <c r="B1213" s="74" t="s">
        <v>843</v>
      </c>
      <c r="C1213" s="20" t="str">
        <f t="shared" si="132"/>
        <v>Freight Wagon (T) IKAJ Domestic Intermodal</v>
      </c>
      <c r="D1213" s="21" t="s">
        <v>4</v>
      </c>
      <c r="E1213" s="21" t="s">
        <v>402</v>
      </c>
      <c r="F1213" s="22" t="s">
        <v>567</v>
      </c>
      <c r="G1213" s="21" t="s">
        <v>332</v>
      </c>
      <c r="H1213" s="23"/>
      <c r="I1213" s="24"/>
      <c r="J1213" s="25" t="s">
        <v>31</v>
      </c>
      <c r="K1213" s="26">
        <v>5</v>
      </c>
      <c r="L1213" s="27" t="s">
        <v>812</v>
      </c>
      <c r="M1213" s="25">
        <v>0.93799999999999994</v>
      </c>
      <c r="N1213" s="43" t="s">
        <v>31</v>
      </c>
      <c r="O1213" s="25">
        <f t="shared" si="133"/>
        <v>0.93799999999999994</v>
      </c>
      <c r="P1213" s="25">
        <f t="shared" si="134"/>
        <v>0.93799999999999994</v>
      </c>
      <c r="Q1213" s="28">
        <v>39.017300459456813</v>
      </c>
      <c r="R1213" s="29">
        <v>8</v>
      </c>
      <c r="S1213" s="18">
        <f t="shared" si="135"/>
        <v>4.8771625574321016</v>
      </c>
      <c r="T1213" s="28">
        <v>1.077</v>
      </c>
      <c r="U1213" s="26" t="s">
        <v>31</v>
      </c>
      <c r="V1213" s="26" t="s">
        <v>31</v>
      </c>
      <c r="W1213" s="17" t="str">
        <f t="shared" si="136"/>
        <v>n/a</v>
      </c>
      <c r="X1213" s="30" t="s">
        <v>31</v>
      </c>
      <c r="Y1213" s="17" t="str">
        <f t="shared" si="137"/>
        <v>n/a</v>
      </c>
      <c r="Z1213" s="17">
        <v>33</v>
      </c>
      <c r="AA1213" s="17">
        <f t="shared" si="138"/>
        <v>33</v>
      </c>
      <c r="AB1213" s="31" t="s">
        <v>403</v>
      </c>
    </row>
    <row r="1214" spans="2:28" x14ac:dyDescent="0.3">
      <c r="B1214" s="74" t="s">
        <v>843</v>
      </c>
      <c r="C1214" s="20" t="str">
        <f t="shared" si="132"/>
        <v>Freight Wagon (L) IKAJ Enterprise</v>
      </c>
      <c r="D1214" s="21" t="s">
        <v>4</v>
      </c>
      <c r="E1214" s="21" t="s">
        <v>399</v>
      </c>
      <c r="F1214" s="22" t="s">
        <v>567</v>
      </c>
      <c r="G1214" s="21" t="s">
        <v>338</v>
      </c>
      <c r="H1214" s="23"/>
      <c r="I1214" s="24"/>
      <c r="J1214" s="25" t="s">
        <v>31</v>
      </c>
      <c r="K1214" s="26">
        <v>5</v>
      </c>
      <c r="L1214" s="27" t="s">
        <v>812</v>
      </c>
      <c r="M1214" s="25">
        <v>0.93799999999999994</v>
      </c>
      <c r="N1214" s="43" t="s">
        <v>31</v>
      </c>
      <c r="O1214" s="25">
        <f t="shared" si="133"/>
        <v>0.93799999999999994</v>
      </c>
      <c r="P1214" s="25">
        <f t="shared" si="134"/>
        <v>0.93799999999999994</v>
      </c>
      <c r="Q1214" s="28">
        <v>55.074777687954729</v>
      </c>
      <c r="R1214" s="29">
        <v>8</v>
      </c>
      <c r="S1214" s="18">
        <f t="shared" si="135"/>
        <v>6.8843472109943411</v>
      </c>
      <c r="T1214" s="28">
        <v>1.077</v>
      </c>
      <c r="U1214" s="26" t="s">
        <v>31</v>
      </c>
      <c r="V1214" s="26" t="s">
        <v>31</v>
      </c>
      <c r="W1214" s="17" t="str">
        <f t="shared" si="136"/>
        <v>n/a</v>
      </c>
      <c r="X1214" s="30" t="s">
        <v>31</v>
      </c>
      <c r="Y1214" s="17" t="str">
        <f t="shared" si="137"/>
        <v>n/a</v>
      </c>
      <c r="Z1214" s="17">
        <v>27</v>
      </c>
      <c r="AA1214" s="17">
        <f t="shared" si="138"/>
        <v>27</v>
      </c>
      <c r="AB1214" s="31" t="s">
        <v>401</v>
      </c>
    </row>
    <row r="1215" spans="2:28" x14ac:dyDescent="0.3">
      <c r="B1215" s="74" t="s">
        <v>843</v>
      </c>
      <c r="C1215" s="20" t="str">
        <f t="shared" si="132"/>
        <v>Freight Wagon (T) IKAJ Enterprise</v>
      </c>
      <c r="D1215" s="21" t="s">
        <v>4</v>
      </c>
      <c r="E1215" s="21" t="s">
        <v>402</v>
      </c>
      <c r="F1215" s="22" t="s">
        <v>567</v>
      </c>
      <c r="G1215" s="21" t="s">
        <v>338</v>
      </c>
      <c r="H1215" s="23"/>
      <c r="I1215" s="24"/>
      <c r="J1215" s="25" t="s">
        <v>31</v>
      </c>
      <c r="K1215" s="26">
        <v>5</v>
      </c>
      <c r="L1215" s="27" t="s">
        <v>812</v>
      </c>
      <c r="M1215" s="25">
        <v>0.93799999999999994</v>
      </c>
      <c r="N1215" s="43" t="s">
        <v>31</v>
      </c>
      <c r="O1215" s="25">
        <f t="shared" si="133"/>
        <v>0.93799999999999994</v>
      </c>
      <c r="P1215" s="25">
        <f t="shared" si="134"/>
        <v>0.93799999999999994</v>
      </c>
      <c r="Q1215" s="28">
        <v>39</v>
      </c>
      <c r="R1215" s="29">
        <v>8</v>
      </c>
      <c r="S1215" s="18">
        <f t="shared" si="135"/>
        <v>4.875</v>
      </c>
      <c r="T1215" s="28">
        <v>1.077</v>
      </c>
      <c r="U1215" s="26" t="s">
        <v>31</v>
      </c>
      <c r="V1215" s="26" t="s">
        <v>31</v>
      </c>
      <c r="W1215" s="17" t="str">
        <f t="shared" si="136"/>
        <v>n/a</v>
      </c>
      <c r="X1215" s="30" t="s">
        <v>31</v>
      </c>
      <c r="Y1215" s="17" t="str">
        <f t="shared" si="137"/>
        <v>n/a</v>
      </c>
      <c r="Z1215" s="17">
        <v>27</v>
      </c>
      <c r="AA1215" s="17">
        <f t="shared" si="138"/>
        <v>27</v>
      </c>
      <c r="AB1215" s="31" t="s">
        <v>403</v>
      </c>
    </row>
    <row r="1216" spans="2:28" x14ac:dyDescent="0.3">
      <c r="B1216" s="74" t="s">
        <v>843</v>
      </c>
      <c r="C1216" s="20" t="str">
        <f t="shared" si="132"/>
        <v>Freight Wagon (L) IKAJ European Conventional</v>
      </c>
      <c r="D1216" s="21" t="s">
        <v>4</v>
      </c>
      <c r="E1216" s="21" t="s">
        <v>399</v>
      </c>
      <c r="F1216" s="22" t="s">
        <v>567</v>
      </c>
      <c r="G1216" s="21" t="s">
        <v>363</v>
      </c>
      <c r="H1216" s="23"/>
      <c r="I1216" s="24"/>
      <c r="J1216" s="25" t="s">
        <v>31</v>
      </c>
      <c r="K1216" s="26">
        <v>5</v>
      </c>
      <c r="L1216" s="27" t="s">
        <v>812</v>
      </c>
      <c r="M1216" s="25">
        <v>0.93799999999999994</v>
      </c>
      <c r="N1216" s="43" t="s">
        <v>31</v>
      </c>
      <c r="O1216" s="25">
        <f t="shared" si="133"/>
        <v>0.93799999999999994</v>
      </c>
      <c r="P1216" s="25">
        <f t="shared" si="134"/>
        <v>0.93799999999999994</v>
      </c>
      <c r="Q1216" s="28">
        <v>79.58680628272252</v>
      </c>
      <c r="R1216" s="29">
        <v>8</v>
      </c>
      <c r="S1216" s="18">
        <f t="shared" si="135"/>
        <v>9.948350785340315</v>
      </c>
      <c r="T1216" s="28">
        <v>1.077</v>
      </c>
      <c r="U1216" s="26" t="s">
        <v>31</v>
      </c>
      <c r="V1216" s="26" t="s">
        <v>31</v>
      </c>
      <c r="W1216" s="17" t="str">
        <f t="shared" si="136"/>
        <v>n/a</v>
      </c>
      <c r="X1216" s="30" t="s">
        <v>31</v>
      </c>
      <c r="Y1216" s="17" t="str">
        <f t="shared" si="137"/>
        <v>n/a</v>
      </c>
      <c r="Z1216" s="17">
        <v>31</v>
      </c>
      <c r="AA1216" s="17">
        <f t="shared" si="138"/>
        <v>31</v>
      </c>
      <c r="AB1216" s="31" t="s">
        <v>401</v>
      </c>
    </row>
    <row r="1217" spans="2:28" x14ac:dyDescent="0.3">
      <c r="B1217" s="74" t="s">
        <v>843</v>
      </c>
      <c r="C1217" s="20" t="str">
        <f t="shared" si="132"/>
        <v>Freight Wagon (T) IKAJ European Conventional</v>
      </c>
      <c r="D1217" s="21" t="s">
        <v>4</v>
      </c>
      <c r="E1217" s="21" t="s">
        <v>402</v>
      </c>
      <c r="F1217" s="22" t="s">
        <v>567</v>
      </c>
      <c r="G1217" s="21" t="s">
        <v>363</v>
      </c>
      <c r="H1217" s="23"/>
      <c r="I1217" s="24"/>
      <c r="J1217" s="25" t="s">
        <v>31</v>
      </c>
      <c r="K1217" s="26">
        <v>5</v>
      </c>
      <c r="L1217" s="27" t="s">
        <v>812</v>
      </c>
      <c r="M1217" s="25">
        <v>0.93799999999999994</v>
      </c>
      <c r="N1217" s="43" t="s">
        <v>31</v>
      </c>
      <c r="O1217" s="25">
        <f t="shared" si="133"/>
        <v>0.93799999999999994</v>
      </c>
      <c r="P1217" s="25">
        <f t="shared" si="134"/>
        <v>0.93799999999999994</v>
      </c>
      <c r="Q1217" s="28">
        <v>39</v>
      </c>
      <c r="R1217" s="29">
        <v>8</v>
      </c>
      <c r="S1217" s="18">
        <f t="shared" si="135"/>
        <v>4.875</v>
      </c>
      <c r="T1217" s="28">
        <v>1.077</v>
      </c>
      <c r="U1217" s="26" t="s">
        <v>31</v>
      </c>
      <c r="V1217" s="26" t="s">
        <v>31</v>
      </c>
      <c r="W1217" s="17" t="str">
        <f t="shared" si="136"/>
        <v>n/a</v>
      </c>
      <c r="X1217" s="30" t="s">
        <v>31</v>
      </c>
      <c r="Y1217" s="17" t="str">
        <f t="shared" si="137"/>
        <v>n/a</v>
      </c>
      <c r="Z1217" s="17">
        <v>31</v>
      </c>
      <c r="AA1217" s="17">
        <f t="shared" si="138"/>
        <v>31</v>
      </c>
      <c r="AB1217" s="31" t="s">
        <v>403</v>
      </c>
    </row>
    <row r="1218" spans="2:28" x14ac:dyDescent="0.3">
      <c r="B1218" s="74" t="s">
        <v>843</v>
      </c>
      <c r="C1218" s="20" t="str">
        <f t="shared" si="132"/>
        <v>Freight Wagon (L) IKAJ European Intermodal</v>
      </c>
      <c r="D1218" s="21" t="s">
        <v>4</v>
      </c>
      <c r="E1218" s="21" t="s">
        <v>399</v>
      </c>
      <c r="F1218" s="22" t="s">
        <v>567</v>
      </c>
      <c r="G1218" s="21" t="s">
        <v>349</v>
      </c>
      <c r="H1218" s="23"/>
      <c r="I1218" s="24"/>
      <c r="J1218" s="25" t="s">
        <v>31</v>
      </c>
      <c r="K1218" s="26">
        <v>5</v>
      </c>
      <c r="L1218" s="27" t="s">
        <v>812</v>
      </c>
      <c r="M1218" s="25">
        <v>0.93799999999999994</v>
      </c>
      <c r="N1218" s="43" t="s">
        <v>31</v>
      </c>
      <c r="O1218" s="25">
        <f t="shared" si="133"/>
        <v>0.93799999999999994</v>
      </c>
      <c r="P1218" s="25">
        <f t="shared" si="134"/>
        <v>0.93799999999999994</v>
      </c>
      <c r="Q1218" s="28">
        <v>74.181409968567593</v>
      </c>
      <c r="R1218" s="29">
        <v>8</v>
      </c>
      <c r="S1218" s="18">
        <f t="shared" si="135"/>
        <v>9.2726762460709491</v>
      </c>
      <c r="T1218" s="28">
        <v>1.077</v>
      </c>
      <c r="U1218" s="26" t="s">
        <v>31</v>
      </c>
      <c r="V1218" s="26" t="s">
        <v>31</v>
      </c>
      <c r="W1218" s="17" t="str">
        <f t="shared" si="136"/>
        <v>n/a</v>
      </c>
      <c r="X1218" s="30" t="s">
        <v>31</v>
      </c>
      <c r="Y1218" s="17" t="str">
        <f t="shared" si="137"/>
        <v>n/a</v>
      </c>
      <c r="Z1218" s="17">
        <v>38</v>
      </c>
      <c r="AA1218" s="17">
        <f t="shared" si="138"/>
        <v>38</v>
      </c>
      <c r="AB1218" s="31" t="s">
        <v>401</v>
      </c>
    </row>
    <row r="1219" spans="2:28" x14ac:dyDescent="0.3">
      <c r="B1219" s="74" t="s">
        <v>843</v>
      </c>
      <c r="C1219" s="20" t="str">
        <f t="shared" si="132"/>
        <v>Freight Wagon (T) IKAJ European Intermodal</v>
      </c>
      <c r="D1219" s="21" t="s">
        <v>4</v>
      </c>
      <c r="E1219" s="21" t="s">
        <v>402</v>
      </c>
      <c r="F1219" s="22" t="s">
        <v>567</v>
      </c>
      <c r="G1219" s="21" t="s">
        <v>349</v>
      </c>
      <c r="H1219" s="23"/>
      <c r="I1219" s="24"/>
      <c r="J1219" s="25" t="s">
        <v>31</v>
      </c>
      <c r="K1219" s="26">
        <v>5</v>
      </c>
      <c r="L1219" s="27" t="s">
        <v>812</v>
      </c>
      <c r="M1219" s="25">
        <v>0.93799999999999994</v>
      </c>
      <c r="N1219" s="43" t="s">
        <v>31</v>
      </c>
      <c r="O1219" s="25">
        <f t="shared" si="133"/>
        <v>0.93799999999999994</v>
      </c>
      <c r="P1219" s="25">
        <f t="shared" si="134"/>
        <v>0.93799999999999994</v>
      </c>
      <c r="Q1219" s="28">
        <v>39</v>
      </c>
      <c r="R1219" s="29">
        <v>8</v>
      </c>
      <c r="S1219" s="18">
        <f t="shared" si="135"/>
        <v>4.875</v>
      </c>
      <c r="T1219" s="28">
        <v>1.077</v>
      </c>
      <c r="U1219" s="26" t="s">
        <v>31</v>
      </c>
      <c r="V1219" s="26" t="s">
        <v>31</v>
      </c>
      <c r="W1219" s="17" t="str">
        <f t="shared" si="136"/>
        <v>n/a</v>
      </c>
      <c r="X1219" s="30" t="s">
        <v>31</v>
      </c>
      <c r="Y1219" s="17" t="str">
        <f t="shared" si="137"/>
        <v>n/a</v>
      </c>
      <c r="Z1219" s="17">
        <v>38</v>
      </c>
      <c r="AA1219" s="17">
        <f t="shared" si="138"/>
        <v>38</v>
      </c>
      <c r="AB1219" s="31" t="s">
        <v>403</v>
      </c>
    </row>
    <row r="1220" spans="2:28" x14ac:dyDescent="0.3">
      <c r="B1220" s="74" t="s">
        <v>843</v>
      </c>
      <c r="C1220" s="20" t="str">
        <f t="shared" si="132"/>
        <v>Freight Wagon (L) IKAJ Other</v>
      </c>
      <c r="D1220" s="21" t="s">
        <v>4</v>
      </c>
      <c r="E1220" s="21" t="s">
        <v>399</v>
      </c>
      <c r="F1220" s="22" t="s">
        <v>567</v>
      </c>
      <c r="G1220" s="21" t="s">
        <v>333</v>
      </c>
      <c r="H1220" s="23"/>
      <c r="I1220" s="24"/>
      <c r="J1220" s="25" t="s">
        <v>31</v>
      </c>
      <c r="K1220" s="26">
        <v>5</v>
      </c>
      <c r="L1220" s="27" t="s">
        <v>812</v>
      </c>
      <c r="M1220" s="25">
        <v>0.93799999999999994</v>
      </c>
      <c r="N1220" s="43" t="s">
        <v>31</v>
      </c>
      <c r="O1220" s="25">
        <f t="shared" si="133"/>
        <v>0.93799999999999994</v>
      </c>
      <c r="P1220" s="25">
        <f t="shared" si="134"/>
        <v>0.93799999999999994</v>
      </c>
      <c r="Q1220" s="28">
        <v>50.152964766542539</v>
      </c>
      <c r="R1220" s="29">
        <v>8</v>
      </c>
      <c r="S1220" s="18">
        <f t="shared" si="135"/>
        <v>6.2691205958178173</v>
      </c>
      <c r="T1220" s="28">
        <v>1.077</v>
      </c>
      <c r="U1220" s="26" t="s">
        <v>31</v>
      </c>
      <c r="V1220" s="26" t="s">
        <v>31</v>
      </c>
      <c r="W1220" s="17" t="str">
        <f t="shared" si="136"/>
        <v>n/a</v>
      </c>
      <c r="X1220" s="30" t="s">
        <v>31</v>
      </c>
      <c r="Y1220" s="17" t="str">
        <f t="shared" si="137"/>
        <v>n/a</v>
      </c>
      <c r="Z1220" s="17">
        <v>25</v>
      </c>
      <c r="AA1220" s="17">
        <f t="shared" si="138"/>
        <v>25</v>
      </c>
      <c r="AB1220" s="31" t="s">
        <v>401</v>
      </c>
    </row>
    <row r="1221" spans="2:28" x14ac:dyDescent="0.3">
      <c r="B1221" s="74" t="s">
        <v>843</v>
      </c>
      <c r="C1221" s="20" t="str">
        <f t="shared" si="132"/>
        <v>Freight Wagon (T) IKAJ Other</v>
      </c>
      <c r="D1221" s="21" t="s">
        <v>4</v>
      </c>
      <c r="E1221" s="21" t="s">
        <v>402</v>
      </c>
      <c r="F1221" s="22" t="s">
        <v>567</v>
      </c>
      <c r="G1221" s="21" t="s">
        <v>333</v>
      </c>
      <c r="H1221" s="23"/>
      <c r="I1221" s="24"/>
      <c r="J1221" s="25" t="s">
        <v>31</v>
      </c>
      <c r="K1221" s="26">
        <v>5</v>
      </c>
      <c r="L1221" s="27" t="s">
        <v>812</v>
      </c>
      <c r="M1221" s="25">
        <v>0.93799999999999994</v>
      </c>
      <c r="N1221" s="43" t="s">
        <v>31</v>
      </c>
      <c r="O1221" s="25">
        <f t="shared" si="133"/>
        <v>0.93799999999999994</v>
      </c>
      <c r="P1221" s="25">
        <f t="shared" si="134"/>
        <v>0.93799999999999994</v>
      </c>
      <c r="Q1221" s="28">
        <v>39.383318544809235</v>
      </c>
      <c r="R1221" s="29">
        <v>8</v>
      </c>
      <c r="S1221" s="18">
        <f t="shared" si="135"/>
        <v>4.9229148181011544</v>
      </c>
      <c r="T1221" s="28">
        <v>1.077</v>
      </c>
      <c r="U1221" s="26" t="s">
        <v>31</v>
      </c>
      <c r="V1221" s="26" t="s">
        <v>31</v>
      </c>
      <c r="W1221" s="17" t="str">
        <f t="shared" si="136"/>
        <v>n/a</v>
      </c>
      <c r="X1221" s="30" t="s">
        <v>31</v>
      </c>
      <c r="Y1221" s="17" t="str">
        <f t="shared" si="137"/>
        <v>n/a</v>
      </c>
      <c r="Z1221" s="17">
        <v>25</v>
      </c>
      <c r="AA1221" s="17">
        <f t="shared" si="138"/>
        <v>25</v>
      </c>
      <c r="AB1221" s="31" t="s">
        <v>403</v>
      </c>
    </row>
    <row r="1222" spans="2:28" x14ac:dyDescent="0.3">
      <c r="B1222" s="74" t="s">
        <v>843</v>
      </c>
      <c r="C1222" s="20" t="str">
        <f t="shared" si="132"/>
        <v>Freight Wagon (T) IKAJ Steel</v>
      </c>
      <c r="D1222" s="21" t="s">
        <v>4</v>
      </c>
      <c r="E1222" s="21" t="s">
        <v>402</v>
      </c>
      <c r="F1222" s="22" t="s">
        <v>567</v>
      </c>
      <c r="G1222" s="21" t="s">
        <v>342</v>
      </c>
      <c r="H1222" s="23"/>
      <c r="I1222" s="24"/>
      <c r="J1222" s="25" t="s">
        <v>31</v>
      </c>
      <c r="K1222" s="26">
        <v>5</v>
      </c>
      <c r="L1222" s="27" t="s">
        <v>812</v>
      </c>
      <c r="M1222" s="25">
        <v>0.93799999999999994</v>
      </c>
      <c r="N1222" s="43" t="s">
        <v>31</v>
      </c>
      <c r="O1222" s="25">
        <f t="shared" si="133"/>
        <v>0.93799999999999994</v>
      </c>
      <c r="P1222" s="25">
        <f t="shared" si="134"/>
        <v>0.93799999999999994</v>
      </c>
      <c r="Q1222" s="28">
        <v>39</v>
      </c>
      <c r="R1222" s="29">
        <v>8</v>
      </c>
      <c r="S1222" s="18">
        <f t="shared" si="135"/>
        <v>4.875</v>
      </c>
      <c r="T1222" s="28">
        <v>1.077</v>
      </c>
      <c r="U1222" s="26" t="s">
        <v>31</v>
      </c>
      <c r="V1222" s="26" t="s">
        <v>31</v>
      </c>
      <c r="W1222" s="17" t="str">
        <f t="shared" si="136"/>
        <v>n/a</v>
      </c>
      <c r="X1222" s="30" t="s">
        <v>31</v>
      </c>
      <c r="Y1222" s="17" t="str">
        <f t="shared" si="137"/>
        <v>n/a</v>
      </c>
      <c r="Z1222" s="17">
        <v>25</v>
      </c>
      <c r="AA1222" s="17">
        <f t="shared" si="138"/>
        <v>25</v>
      </c>
      <c r="AB1222" s="31" t="s">
        <v>403</v>
      </c>
    </row>
    <row r="1223" spans="2:28" x14ac:dyDescent="0.3">
      <c r="B1223" s="74" t="s">
        <v>843</v>
      </c>
      <c r="C1223" s="20" t="str">
        <f t="shared" si="132"/>
        <v>Freight Wagon (L) IKAK Domestic Intermodal</v>
      </c>
      <c r="D1223" s="21" t="s">
        <v>4</v>
      </c>
      <c r="E1223" s="21" t="s">
        <v>399</v>
      </c>
      <c r="F1223" s="22" t="s">
        <v>568</v>
      </c>
      <c r="G1223" s="21" t="s">
        <v>332</v>
      </c>
      <c r="H1223" s="23"/>
      <c r="I1223" s="24"/>
      <c r="J1223" s="25" t="s">
        <v>31</v>
      </c>
      <c r="K1223" s="26">
        <v>5</v>
      </c>
      <c r="L1223" s="27" t="s">
        <v>812</v>
      </c>
      <c r="M1223" s="25">
        <v>0.93799999999999994</v>
      </c>
      <c r="N1223" s="43" t="s">
        <v>31</v>
      </c>
      <c r="O1223" s="25">
        <f t="shared" si="133"/>
        <v>0.93799999999999994</v>
      </c>
      <c r="P1223" s="25">
        <f t="shared" si="134"/>
        <v>0.93799999999999994</v>
      </c>
      <c r="Q1223" s="28">
        <v>73.545845660749507</v>
      </c>
      <c r="R1223" s="29">
        <v>8</v>
      </c>
      <c r="S1223" s="18">
        <f t="shared" si="135"/>
        <v>9.1932307075936883</v>
      </c>
      <c r="T1223" s="28">
        <v>1.077</v>
      </c>
      <c r="U1223" s="26" t="s">
        <v>31</v>
      </c>
      <c r="V1223" s="26" t="s">
        <v>31</v>
      </c>
      <c r="W1223" s="17" t="str">
        <f t="shared" si="136"/>
        <v>n/a</v>
      </c>
      <c r="X1223" s="30" t="s">
        <v>31</v>
      </c>
      <c r="Y1223" s="17" t="str">
        <f t="shared" si="137"/>
        <v>n/a</v>
      </c>
      <c r="Z1223" s="17">
        <v>33</v>
      </c>
      <c r="AA1223" s="17">
        <f t="shared" si="138"/>
        <v>33</v>
      </c>
      <c r="AB1223" s="31" t="s">
        <v>401</v>
      </c>
    </row>
    <row r="1224" spans="2:28" x14ac:dyDescent="0.3">
      <c r="B1224" s="74" t="s">
        <v>843</v>
      </c>
      <c r="C1224" s="20" t="str">
        <f t="shared" si="132"/>
        <v>Freight Wagon (T) IKAK Domestic Intermodal</v>
      </c>
      <c r="D1224" s="21" t="s">
        <v>4</v>
      </c>
      <c r="E1224" s="21" t="s">
        <v>402</v>
      </c>
      <c r="F1224" s="22" t="s">
        <v>568</v>
      </c>
      <c r="G1224" s="21" t="s">
        <v>332</v>
      </c>
      <c r="H1224" s="23"/>
      <c r="I1224" s="24"/>
      <c r="J1224" s="25" t="s">
        <v>31</v>
      </c>
      <c r="K1224" s="26">
        <v>5</v>
      </c>
      <c r="L1224" s="27" t="s">
        <v>812</v>
      </c>
      <c r="M1224" s="25">
        <v>0.93799999999999994</v>
      </c>
      <c r="N1224" s="43" t="s">
        <v>31</v>
      </c>
      <c r="O1224" s="25">
        <f t="shared" si="133"/>
        <v>0.93799999999999994</v>
      </c>
      <c r="P1224" s="25">
        <f t="shared" si="134"/>
        <v>0.93799999999999994</v>
      </c>
      <c r="Q1224" s="28">
        <v>39</v>
      </c>
      <c r="R1224" s="29">
        <v>8</v>
      </c>
      <c r="S1224" s="18">
        <f t="shared" si="135"/>
        <v>4.875</v>
      </c>
      <c r="T1224" s="28">
        <v>1.077</v>
      </c>
      <c r="U1224" s="26" t="s">
        <v>31</v>
      </c>
      <c r="V1224" s="26" t="s">
        <v>31</v>
      </c>
      <c r="W1224" s="17" t="str">
        <f t="shared" si="136"/>
        <v>n/a</v>
      </c>
      <c r="X1224" s="30" t="s">
        <v>31</v>
      </c>
      <c r="Y1224" s="17" t="str">
        <f t="shared" si="137"/>
        <v>n/a</v>
      </c>
      <c r="Z1224" s="17">
        <v>33</v>
      </c>
      <c r="AA1224" s="17">
        <f t="shared" si="138"/>
        <v>33</v>
      </c>
      <c r="AB1224" s="31" t="s">
        <v>403</v>
      </c>
    </row>
    <row r="1225" spans="2:28" x14ac:dyDescent="0.3">
      <c r="B1225" s="74" t="s">
        <v>843</v>
      </c>
      <c r="C1225" s="20" t="str">
        <f t="shared" si="132"/>
        <v>Freight Wagon (L) IKAK Other</v>
      </c>
      <c r="D1225" s="21" t="s">
        <v>4</v>
      </c>
      <c r="E1225" s="21" t="s">
        <v>399</v>
      </c>
      <c r="F1225" s="22" t="s">
        <v>568</v>
      </c>
      <c r="G1225" s="21" t="s">
        <v>333</v>
      </c>
      <c r="H1225" s="23" t="s">
        <v>569</v>
      </c>
      <c r="I1225" s="23"/>
      <c r="J1225" s="25" t="s">
        <v>31</v>
      </c>
      <c r="K1225" s="26">
        <v>5</v>
      </c>
      <c r="L1225" s="27" t="s">
        <v>812</v>
      </c>
      <c r="M1225" s="25">
        <v>0.93799999999999994</v>
      </c>
      <c r="N1225" s="43" t="s">
        <v>31</v>
      </c>
      <c r="O1225" s="25">
        <f t="shared" si="133"/>
        <v>0.93799999999999994</v>
      </c>
      <c r="P1225" s="25">
        <f t="shared" si="134"/>
        <v>0.93799999999999994</v>
      </c>
      <c r="Q1225" s="28">
        <v>51</v>
      </c>
      <c r="R1225" s="29">
        <v>8</v>
      </c>
      <c r="S1225" s="18">
        <f t="shared" si="135"/>
        <v>6.375</v>
      </c>
      <c r="T1225" s="28">
        <v>1.077</v>
      </c>
      <c r="U1225" s="26" t="s">
        <v>31</v>
      </c>
      <c r="V1225" s="26" t="s">
        <v>31</v>
      </c>
      <c r="W1225" s="17" t="str">
        <f t="shared" si="136"/>
        <v>n/a</v>
      </c>
      <c r="X1225" s="30" t="s">
        <v>31</v>
      </c>
      <c r="Y1225" s="17" t="str">
        <f t="shared" si="137"/>
        <v>n/a</v>
      </c>
      <c r="Z1225" s="17">
        <v>25</v>
      </c>
      <c r="AA1225" s="17">
        <f t="shared" si="138"/>
        <v>25</v>
      </c>
      <c r="AB1225" s="31" t="s">
        <v>401</v>
      </c>
    </row>
    <row r="1226" spans="2:28" x14ac:dyDescent="0.3">
      <c r="B1226" s="74" t="s">
        <v>843</v>
      </c>
      <c r="C1226" s="20" t="str">
        <f t="shared" si="132"/>
        <v>Freight Wagon (T) IKAK Other</v>
      </c>
      <c r="D1226" s="21" t="s">
        <v>4</v>
      </c>
      <c r="E1226" s="21" t="s">
        <v>402</v>
      </c>
      <c r="F1226" s="22" t="s">
        <v>568</v>
      </c>
      <c r="G1226" s="21" t="s">
        <v>333</v>
      </c>
      <c r="H1226" s="23" t="s">
        <v>569</v>
      </c>
      <c r="I1226" s="23"/>
      <c r="J1226" s="25" t="s">
        <v>31</v>
      </c>
      <c r="K1226" s="26">
        <v>5</v>
      </c>
      <c r="L1226" s="27" t="s">
        <v>812</v>
      </c>
      <c r="M1226" s="25">
        <v>0.93799999999999994</v>
      </c>
      <c r="N1226" s="43" t="s">
        <v>31</v>
      </c>
      <c r="O1226" s="25">
        <f t="shared" si="133"/>
        <v>0.93799999999999994</v>
      </c>
      <c r="P1226" s="25">
        <f t="shared" si="134"/>
        <v>0.93799999999999994</v>
      </c>
      <c r="Q1226" s="28">
        <v>39</v>
      </c>
      <c r="R1226" s="29">
        <v>8</v>
      </c>
      <c r="S1226" s="18">
        <f t="shared" si="135"/>
        <v>4.875</v>
      </c>
      <c r="T1226" s="28">
        <v>1.077</v>
      </c>
      <c r="U1226" s="26" t="s">
        <v>31</v>
      </c>
      <c r="V1226" s="26" t="s">
        <v>31</v>
      </c>
      <c r="W1226" s="17" t="str">
        <f t="shared" si="136"/>
        <v>n/a</v>
      </c>
      <c r="X1226" s="30" t="s">
        <v>31</v>
      </c>
      <c r="Y1226" s="17" t="str">
        <f t="shared" si="137"/>
        <v>n/a</v>
      </c>
      <c r="Z1226" s="17">
        <v>25</v>
      </c>
      <c r="AA1226" s="17">
        <f t="shared" si="138"/>
        <v>25</v>
      </c>
      <c r="AB1226" s="31" t="s">
        <v>403</v>
      </c>
    </row>
    <row r="1227" spans="2:28" x14ac:dyDescent="0.3">
      <c r="B1227" s="74" t="s">
        <v>843</v>
      </c>
      <c r="C1227" s="20" t="str">
        <f t="shared" ref="C1227:C1290" si="139">D1227&amp;" "&amp;E1227&amp;" "&amp;F1227&amp;IF(D1227="Freight"," "&amp;G1227,"")</f>
        <v>Freight Wagon (L) IOAE Construction Materials</v>
      </c>
      <c r="D1227" s="21" t="s">
        <v>4</v>
      </c>
      <c r="E1227" s="21" t="s">
        <v>399</v>
      </c>
      <c r="F1227" s="22" t="s">
        <v>570</v>
      </c>
      <c r="G1227" s="21" t="s">
        <v>331</v>
      </c>
      <c r="H1227" s="23"/>
      <c r="I1227" s="24"/>
      <c r="J1227" s="25" t="s">
        <v>31</v>
      </c>
      <c r="K1227" s="26">
        <v>6</v>
      </c>
      <c r="L1227" s="27" t="s">
        <v>814</v>
      </c>
      <c r="M1227" s="25">
        <v>0.89800000000000002</v>
      </c>
      <c r="N1227" s="43" t="s">
        <v>31</v>
      </c>
      <c r="O1227" s="25">
        <f t="shared" si="133"/>
        <v>0.89800000000000002</v>
      </c>
      <c r="P1227" s="25">
        <f t="shared" si="134"/>
        <v>0.89800000000000002</v>
      </c>
      <c r="Q1227" s="28">
        <v>98</v>
      </c>
      <c r="R1227" s="29">
        <v>4</v>
      </c>
      <c r="S1227" s="18">
        <f t="shared" si="135"/>
        <v>24.5</v>
      </c>
      <c r="T1227" s="28">
        <v>1.33</v>
      </c>
      <c r="U1227" s="26" t="s">
        <v>31</v>
      </c>
      <c r="V1227" s="26" t="s">
        <v>31</v>
      </c>
      <c r="W1227" s="17" t="str">
        <f t="shared" si="136"/>
        <v>n/a</v>
      </c>
      <c r="X1227" s="30" t="s">
        <v>31</v>
      </c>
      <c r="Y1227" s="17" t="str">
        <f t="shared" si="137"/>
        <v>n/a</v>
      </c>
      <c r="Z1227" s="17">
        <v>29</v>
      </c>
      <c r="AA1227" s="17">
        <f t="shared" si="138"/>
        <v>29</v>
      </c>
      <c r="AB1227" s="31" t="s">
        <v>512</v>
      </c>
    </row>
    <row r="1228" spans="2:28" x14ac:dyDescent="0.3">
      <c r="B1228" s="74" t="s">
        <v>843</v>
      </c>
      <c r="C1228" s="20" t="str">
        <f t="shared" si="139"/>
        <v>Freight Wagon (T) IOAE Enterprise</v>
      </c>
      <c r="D1228" s="21" t="s">
        <v>4</v>
      </c>
      <c r="E1228" s="21" t="s">
        <v>402</v>
      </c>
      <c r="F1228" s="22" t="s">
        <v>570</v>
      </c>
      <c r="G1228" s="21" t="s">
        <v>338</v>
      </c>
      <c r="H1228" s="23"/>
      <c r="I1228" s="24"/>
      <c r="J1228" s="25" t="s">
        <v>31</v>
      </c>
      <c r="K1228" s="26">
        <v>6</v>
      </c>
      <c r="L1228" s="27" t="s">
        <v>814</v>
      </c>
      <c r="M1228" s="25">
        <v>0.89800000000000002</v>
      </c>
      <c r="N1228" s="43" t="s">
        <v>31</v>
      </c>
      <c r="O1228" s="25">
        <f t="shared" si="133"/>
        <v>0.89800000000000002</v>
      </c>
      <c r="P1228" s="25">
        <f t="shared" si="134"/>
        <v>0.89800000000000002</v>
      </c>
      <c r="Q1228" s="28">
        <v>24</v>
      </c>
      <c r="R1228" s="29">
        <v>4</v>
      </c>
      <c r="S1228" s="18">
        <f t="shared" si="135"/>
        <v>6</v>
      </c>
      <c r="T1228" s="28">
        <v>1.33</v>
      </c>
      <c r="U1228" s="26" t="s">
        <v>31</v>
      </c>
      <c r="V1228" s="26" t="s">
        <v>31</v>
      </c>
      <c r="W1228" s="17" t="str">
        <f t="shared" si="136"/>
        <v>n/a</v>
      </c>
      <c r="X1228" s="30" t="s">
        <v>31</v>
      </c>
      <c r="Y1228" s="17" t="str">
        <f t="shared" si="137"/>
        <v>n/a</v>
      </c>
      <c r="Z1228" s="17">
        <v>27</v>
      </c>
      <c r="AA1228" s="17">
        <f t="shared" si="138"/>
        <v>27</v>
      </c>
      <c r="AB1228" s="31" t="s">
        <v>513</v>
      </c>
    </row>
    <row r="1229" spans="2:28" x14ac:dyDescent="0.3">
      <c r="B1229" s="74" t="s">
        <v>843</v>
      </c>
      <c r="C1229" s="20" t="str">
        <f t="shared" si="139"/>
        <v>Freight Wagon (L) IPAA Domestic Automotive</v>
      </c>
      <c r="D1229" s="21" t="s">
        <v>4</v>
      </c>
      <c r="E1229" s="21" t="s">
        <v>399</v>
      </c>
      <c r="F1229" s="22" t="s">
        <v>571</v>
      </c>
      <c r="G1229" s="21" t="s">
        <v>348</v>
      </c>
      <c r="H1229" s="23"/>
      <c r="I1229" s="24"/>
      <c r="J1229" s="25" t="s">
        <v>31</v>
      </c>
      <c r="K1229" s="26">
        <v>4</v>
      </c>
      <c r="L1229" s="27" t="s">
        <v>810</v>
      </c>
      <c r="M1229" s="25">
        <v>0.97799999999999998</v>
      </c>
      <c r="N1229" s="43" t="s">
        <v>31</v>
      </c>
      <c r="O1229" s="25">
        <f t="shared" si="133"/>
        <v>0.97799999999999998</v>
      </c>
      <c r="P1229" s="25">
        <f t="shared" si="134"/>
        <v>0.97799999999999998</v>
      </c>
      <c r="Q1229" s="28">
        <v>30.366714641111663</v>
      </c>
      <c r="R1229" s="29">
        <v>4</v>
      </c>
      <c r="S1229" s="18">
        <f t="shared" si="135"/>
        <v>7.5916786602779158</v>
      </c>
      <c r="T1229" s="28">
        <v>1.202</v>
      </c>
      <c r="U1229" s="26" t="s">
        <v>31</v>
      </c>
      <c r="V1229" s="26" t="s">
        <v>31</v>
      </c>
      <c r="W1229" s="17" t="str">
        <f t="shared" si="136"/>
        <v>n/a</v>
      </c>
      <c r="X1229" s="30" t="s">
        <v>31</v>
      </c>
      <c r="Y1229" s="17" t="str">
        <f t="shared" si="137"/>
        <v>n/a</v>
      </c>
      <c r="Z1229" s="17">
        <v>25</v>
      </c>
      <c r="AA1229" s="17">
        <f t="shared" si="138"/>
        <v>25</v>
      </c>
      <c r="AB1229" s="31" t="s">
        <v>406</v>
      </c>
    </row>
    <row r="1230" spans="2:28" x14ac:dyDescent="0.3">
      <c r="B1230" s="74" t="s">
        <v>843</v>
      </c>
      <c r="C1230" s="20" t="str">
        <f t="shared" si="139"/>
        <v>Freight Wagon (T) IPAA Domestic Automotive</v>
      </c>
      <c r="D1230" s="21" t="s">
        <v>4</v>
      </c>
      <c r="E1230" s="21" t="s">
        <v>402</v>
      </c>
      <c r="F1230" s="22" t="s">
        <v>571</v>
      </c>
      <c r="G1230" s="21" t="s">
        <v>348</v>
      </c>
      <c r="H1230" s="23"/>
      <c r="I1230" s="24"/>
      <c r="J1230" s="25" t="s">
        <v>31</v>
      </c>
      <c r="K1230" s="26">
        <v>4</v>
      </c>
      <c r="L1230" s="27" t="s">
        <v>810</v>
      </c>
      <c r="M1230" s="25">
        <v>0.97799999999999998</v>
      </c>
      <c r="N1230" s="43" t="s">
        <v>31</v>
      </c>
      <c r="O1230" s="25">
        <f t="shared" si="133"/>
        <v>0.97799999999999998</v>
      </c>
      <c r="P1230" s="25">
        <f t="shared" si="134"/>
        <v>0.97799999999999998</v>
      </c>
      <c r="Q1230" s="28">
        <v>23.000889501541025</v>
      </c>
      <c r="R1230" s="29">
        <v>4</v>
      </c>
      <c r="S1230" s="18">
        <f t="shared" si="135"/>
        <v>5.7502223753852562</v>
      </c>
      <c r="T1230" s="28">
        <v>1.202</v>
      </c>
      <c r="U1230" s="26" t="s">
        <v>31</v>
      </c>
      <c r="V1230" s="26" t="s">
        <v>31</v>
      </c>
      <c r="W1230" s="17" t="str">
        <f t="shared" si="136"/>
        <v>n/a</v>
      </c>
      <c r="X1230" s="30" t="s">
        <v>31</v>
      </c>
      <c r="Y1230" s="17" t="str">
        <f t="shared" si="137"/>
        <v>n/a</v>
      </c>
      <c r="Z1230" s="17">
        <v>25</v>
      </c>
      <c r="AA1230" s="17">
        <f t="shared" si="138"/>
        <v>25</v>
      </c>
      <c r="AB1230" s="31" t="s">
        <v>407</v>
      </c>
    </row>
    <row r="1231" spans="2:28" x14ac:dyDescent="0.3">
      <c r="B1231" s="74" t="s">
        <v>843</v>
      </c>
      <c r="C1231" s="20" t="str">
        <f t="shared" si="139"/>
        <v>Freight Wagon (L) IPAA Enterprise</v>
      </c>
      <c r="D1231" s="21" t="s">
        <v>4</v>
      </c>
      <c r="E1231" s="21" t="s">
        <v>399</v>
      </c>
      <c r="F1231" s="22" t="s">
        <v>571</v>
      </c>
      <c r="G1231" s="21" t="s">
        <v>338</v>
      </c>
      <c r="H1231" s="23"/>
      <c r="I1231" s="24"/>
      <c r="J1231" s="25" t="s">
        <v>31</v>
      </c>
      <c r="K1231" s="26">
        <v>4</v>
      </c>
      <c r="L1231" s="27" t="s">
        <v>810</v>
      </c>
      <c r="M1231" s="25">
        <v>0.97799999999999998</v>
      </c>
      <c r="N1231" s="43" t="s">
        <v>31</v>
      </c>
      <c r="O1231" s="25">
        <f t="shared" si="133"/>
        <v>0.97799999999999998</v>
      </c>
      <c r="P1231" s="25">
        <f t="shared" si="134"/>
        <v>0.97799999999999998</v>
      </c>
      <c r="Q1231" s="28">
        <v>30.089480436177038</v>
      </c>
      <c r="R1231" s="29">
        <v>4</v>
      </c>
      <c r="S1231" s="18">
        <f t="shared" si="135"/>
        <v>7.5223701090442594</v>
      </c>
      <c r="T1231" s="28">
        <v>1.202</v>
      </c>
      <c r="U1231" s="26" t="s">
        <v>31</v>
      </c>
      <c r="V1231" s="26" t="s">
        <v>31</v>
      </c>
      <c r="W1231" s="17" t="str">
        <f t="shared" si="136"/>
        <v>n/a</v>
      </c>
      <c r="X1231" s="30" t="s">
        <v>31</v>
      </c>
      <c r="Y1231" s="17" t="str">
        <f t="shared" si="137"/>
        <v>n/a</v>
      </c>
      <c r="Z1231" s="17">
        <v>27</v>
      </c>
      <c r="AA1231" s="17">
        <f t="shared" si="138"/>
        <v>27</v>
      </c>
      <c r="AB1231" s="31" t="s">
        <v>406</v>
      </c>
    </row>
    <row r="1232" spans="2:28" x14ac:dyDescent="0.3">
      <c r="B1232" s="74" t="s">
        <v>843</v>
      </c>
      <c r="C1232" s="20" t="str">
        <f t="shared" si="139"/>
        <v>Freight Wagon (T) IPAA Enterprise</v>
      </c>
      <c r="D1232" s="21" t="s">
        <v>4</v>
      </c>
      <c r="E1232" s="21" t="s">
        <v>402</v>
      </c>
      <c r="F1232" s="22" t="s">
        <v>571</v>
      </c>
      <c r="G1232" s="21" t="s">
        <v>338</v>
      </c>
      <c r="H1232" s="23"/>
      <c r="I1232" s="24"/>
      <c r="J1232" s="25" t="s">
        <v>31</v>
      </c>
      <c r="K1232" s="26">
        <v>4</v>
      </c>
      <c r="L1232" s="27" t="s">
        <v>810</v>
      </c>
      <c r="M1232" s="25">
        <v>0.97799999999999998</v>
      </c>
      <c r="N1232" s="43" t="s">
        <v>31</v>
      </c>
      <c r="O1232" s="25">
        <f t="shared" si="133"/>
        <v>0.97799999999999998</v>
      </c>
      <c r="P1232" s="25">
        <f t="shared" si="134"/>
        <v>0.97799999999999998</v>
      </c>
      <c r="Q1232" s="28">
        <v>23</v>
      </c>
      <c r="R1232" s="29">
        <v>4</v>
      </c>
      <c r="S1232" s="18">
        <f t="shared" si="135"/>
        <v>5.75</v>
      </c>
      <c r="T1232" s="28">
        <v>1.202</v>
      </c>
      <c r="U1232" s="26" t="s">
        <v>31</v>
      </c>
      <c r="V1232" s="26" t="s">
        <v>31</v>
      </c>
      <c r="W1232" s="17" t="str">
        <f t="shared" si="136"/>
        <v>n/a</v>
      </c>
      <c r="X1232" s="30" t="s">
        <v>31</v>
      </c>
      <c r="Y1232" s="17" t="str">
        <f t="shared" si="137"/>
        <v>n/a</v>
      </c>
      <c r="Z1232" s="17">
        <v>27</v>
      </c>
      <c r="AA1232" s="17">
        <f t="shared" si="138"/>
        <v>27</v>
      </c>
      <c r="AB1232" s="31" t="s">
        <v>407</v>
      </c>
    </row>
    <row r="1233" spans="2:28" x14ac:dyDescent="0.3">
      <c r="B1233" s="74" t="s">
        <v>843</v>
      </c>
      <c r="C1233" s="20" t="str">
        <f t="shared" si="139"/>
        <v>Freight Wagon (L) IPAA Other</v>
      </c>
      <c r="D1233" s="21" t="s">
        <v>4</v>
      </c>
      <c r="E1233" s="21" t="s">
        <v>399</v>
      </c>
      <c r="F1233" s="22" t="s">
        <v>571</v>
      </c>
      <c r="G1233" s="21" t="s">
        <v>333</v>
      </c>
      <c r="H1233" s="23"/>
      <c r="I1233" s="24"/>
      <c r="J1233" s="25" t="s">
        <v>31</v>
      </c>
      <c r="K1233" s="26">
        <v>4</v>
      </c>
      <c r="L1233" s="27" t="s">
        <v>810</v>
      </c>
      <c r="M1233" s="25">
        <v>0.97799999999999998</v>
      </c>
      <c r="N1233" s="43" t="s">
        <v>31</v>
      </c>
      <c r="O1233" s="25">
        <f t="shared" si="133"/>
        <v>0.97799999999999998</v>
      </c>
      <c r="P1233" s="25">
        <f t="shared" si="134"/>
        <v>0.97799999999999998</v>
      </c>
      <c r="Q1233" s="28">
        <v>30.175824396998681</v>
      </c>
      <c r="R1233" s="29">
        <v>4</v>
      </c>
      <c r="S1233" s="18">
        <f t="shared" si="135"/>
        <v>7.5439560992496704</v>
      </c>
      <c r="T1233" s="28">
        <v>1.202</v>
      </c>
      <c r="U1233" s="26" t="s">
        <v>31</v>
      </c>
      <c r="V1233" s="26" t="s">
        <v>31</v>
      </c>
      <c r="W1233" s="17" t="str">
        <f t="shared" si="136"/>
        <v>n/a</v>
      </c>
      <c r="X1233" s="30" t="s">
        <v>31</v>
      </c>
      <c r="Y1233" s="17" t="str">
        <f t="shared" si="137"/>
        <v>n/a</v>
      </c>
      <c r="Z1233" s="17">
        <v>25</v>
      </c>
      <c r="AA1233" s="17">
        <f t="shared" si="138"/>
        <v>25</v>
      </c>
      <c r="AB1233" s="31" t="s">
        <v>406</v>
      </c>
    </row>
    <row r="1234" spans="2:28" x14ac:dyDescent="0.3">
      <c r="B1234" s="74" t="s">
        <v>843</v>
      </c>
      <c r="C1234" s="20" t="str">
        <f t="shared" si="139"/>
        <v>Freight Wagon (T) IPAA Other</v>
      </c>
      <c r="D1234" s="21" t="s">
        <v>4</v>
      </c>
      <c r="E1234" s="21" t="s">
        <v>402</v>
      </c>
      <c r="F1234" s="22" t="s">
        <v>571</v>
      </c>
      <c r="G1234" s="21" t="s">
        <v>333</v>
      </c>
      <c r="H1234" s="23"/>
      <c r="I1234" s="24"/>
      <c r="J1234" s="25" t="s">
        <v>31</v>
      </c>
      <c r="K1234" s="26">
        <v>4</v>
      </c>
      <c r="L1234" s="27" t="s">
        <v>810</v>
      </c>
      <c r="M1234" s="25">
        <v>0.97799999999999998</v>
      </c>
      <c r="N1234" s="43" t="s">
        <v>31</v>
      </c>
      <c r="O1234" s="25">
        <f t="shared" si="133"/>
        <v>0.97799999999999998</v>
      </c>
      <c r="P1234" s="25">
        <f t="shared" si="134"/>
        <v>0.97799999999999998</v>
      </c>
      <c r="Q1234" s="28">
        <v>23</v>
      </c>
      <c r="R1234" s="29">
        <v>4</v>
      </c>
      <c r="S1234" s="18">
        <f t="shared" si="135"/>
        <v>5.75</v>
      </c>
      <c r="T1234" s="28">
        <v>1.202</v>
      </c>
      <c r="U1234" s="26" t="s">
        <v>31</v>
      </c>
      <c r="V1234" s="26" t="s">
        <v>31</v>
      </c>
      <c r="W1234" s="17" t="str">
        <f t="shared" si="136"/>
        <v>n/a</v>
      </c>
      <c r="X1234" s="30" t="s">
        <v>31</v>
      </c>
      <c r="Y1234" s="17" t="str">
        <f t="shared" si="137"/>
        <v>n/a</v>
      </c>
      <c r="Z1234" s="17">
        <v>25</v>
      </c>
      <c r="AA1234" s="17">
        <f t="shared" si="138"/>
        <v>25</v>
      </c>
      <c r="AB1234" s="31" t="s">
        <v>407</v>
      </c>
    </row>
    <row r="1235" spans="2:28" x14ac:dyDescent="0.3">
      <c r="B1235" s="74" t="s">
        <v>843</v>
      </c>
      <c r="C1235" s="20" t="str">
        <f t="shared" si="139"/>
        <v>Freight Wagon (L) IPAB Domestic Automotive</v>
      </c>
      <c r="D1235" s="21" t="s">
        <v>4</v>
      </c>
      <c r="E1235" s="21" t="s">
        <v>399</v>
      </c>
      <c r="F1235" s="22" t="s">
        <v>572</v>
      </c>
      <c r="G1235" s="21" t="s">
        <v>348</v>
      </c>
      <c r="H1235" s="23"/>
      <c r="I1235" s="24"/>
      <c r="J1235" s="25" t="s">
        <v>31</v>
      </c>
      <c r="K1235" s="26">
        <v>4</v>
      </c>
      <c r="L1235" s="27" t="s">
        <v>810</v>
      </c>
      <c r="M1235" s="25">
        <v>0.97799999999999998</v>
      </c>
      <c r="N1235" s="43" t="s">
        <v>31</v>
      </c>
      <c r="O1235" s="25">
        <f t="shared" si="133"/>
        <v>0.97799999999999998</v>
      </c>
      <c r="P1235" s="25">
        <f t="shared" si="134"/>
        <v>0.97799999999999998</v>
      </c>
      <c r="Q1235" s="28">
        <v>78.752992500059037</v>
      </c>
      <c r="R1235" s="29">
        <v>8</v>
      </c>
      <c r="S1235" s="18">
        <f t="shared" si="135"/>
        <v>9.8441240625073796</v>
      </c>
      <c r="T1235" s="28">
        <v>1.202</v>
      </c>
      <c r="U1235" s="26" t="s">
        <v>31</v>
      </c>
      <c r="V1235" s="26" t="s">
        <v>31</v>
      </c>
      <c r="W1235" s="17" t="str">
        <f t="shared" si="136"/>
        <v>n/a</v>
      </c>
      <c r="X1235" s="30" t="s">
        <v>31</v>
      </c>
      <c r="Y1235" s="17" t="str">
        <f t="shared" si="137"/>
        <v>n/a</v>
      </c>
      <c r="Z1235" s="17">
        <v>25</v>
      </c>
      <c r="AA1235" s="17">
        <f t="shared" si="138"/>
        <v>25</v>
      </c>
      <c r="AB1235" s="31" t="s">
        <v>406</v>
      </c>
    </row>
    <row r="1236" spans="2:28" x14ac:dyDescent="0.3">
      <c r="B1236" s="74" t="s">
        <v>843</v>
      </c>
      <c r="C1236" s="20" t="str">
        <f t="shared" si="139"/>
        <v>Freight Wagon (T) IPAB Domestic Automotive</v>
      </c>
      <c r="D1236" s="21" t="s">
        <v>4</v>
      </c>
      <c r="E1236" s="21" t="s">
        <v>402</v>
      </c>
      <c r="F1236" s="22" t="s">
        <v>572</v>
      </c>
      <c r="G1236" s="21" t="s">
        <v>348</v>
      </c>
      <c r="H1236" s="23"/>
      <c r="I1236" s="24"/>
      <c r="J1236" s="25" t="s">
        <v>31</v>
      </c>
      <c r="K1236" s="26">
        <v>4</v>
      </c>
      <c r="L1236" s="27" t="s">
        <v>810</v>
      </c>
      <c r="M1236" s="25">
        <v>0.97799999999999998</v>
      </c>
      <c r="N1236" s="43" t="s">
        <v>31</v>
      </c>
      <c r="O1236" s="25">
        <f t="shared" si="133"/>
        <v>0.97799999999999998</v>
      </c>
      <c r="P1236" s="25">
        <f t="shared" si="134"/>
        <v>0.97799999999999998</v>
      </c>
      <c r="Q1236" s="28">
        <v>60.000026349998237</v>
      </c>
      <c r="R1236" s="29">
        <v>8</v>
      </c>
      <c r="S1236" s="18">
        <f t="shared" si="135"/>
        <v>7.5000032937497796</v>
      </c>
      <c r="T1236" s="28">
        <v>1.202</v>
      </c>
      <c r="U1236" s="26" t="s">
        <v>31</v>
      </c>
      <c r="V1236" s="26" t="s">
        <v>31</v>
      </c>
      <c r="W1236" s="17" t="str">
        <f t="shared" si="136"/>
        <v>n/a</v>
      </c>
      <c r="X1236" s="30" t="s">
        <v>31</v>
      </c>
      <c r="Y1236" s="17" t="str">
        <f t="shared" si="137"/>
        <v>n/a</v>
      </c>
      <c r="Z1236" s="17">
        <v>25</v>
      </c>
      <c r="AA1236" s="17">
        <f t="shared" si="138"/>
        <v>25</v>
      </c>
      <c r="AB1236" s="31" t="s">
        <v>407</v>
      </c>
    </row>
    <row r="1237" spans="2:28" x14ac:dyDescent="0.3">
      <c r="B1237" s="74" t="s">
        <v>843</v>
      </c>
      <c r="C1237" s="20" t="str">
        <f t="shared" si="139"/>
        <v>Freight Wagon (L) IPAB Domestic Intermodal</v>
      </c>
      <c r="D1237" s="21" t="s">
        <v>4</v>
      </c>
      <c r="E1237" s="21" t="s">
        <v>399</v>
      </c>
      <c r="F1237" s="22" t="s">
        <v>572</v>
      </c>
      <c r="G1237" s="21" t="s">
        <v>332</v>
      </c>
      <c r="H1237" s="23"/>
      <c r="I1237" s="24"/>
      <c r="J1237" s="25" t="s">
        <v>31</v>
      </c>
      <c r="K1237" s="26">
        <v>4</v>
      </c>
      <c r="L1237" s="27" t="s">
        <v>810</v>
      </c>
      <c r="M1237" s="25">
        <v>0.97799999999999998</v>
      </c>
      <c r="N1237" s="43" t="s">
        <v>31</v>
      </c>
      <c r="O1237" s="25">
        <f t="shared" si="133"/>
        <v>0.97799999999999998</v>
      </c>
      <c r="P1237" s="25">
        <f t="shared" si="134"/>
        <v>0.97799999999999998</v>
      </c>
      <c r="Q1237" s="28">
        <v>78</v>
      </c>
      <c r="R1237" s="29">
        <v>8</v>
      </c>
      <c r="S1237" s="18">
        <f t="shared" si="135"/>
        <v>9.75</v>
      </c>
      <c r="T1237" s="28">
        <v>1.202</v>
      </c>
      <c r="U1237" s="26" t="s">
        <v>31</v>
      </c>
      <c r="V1237" s="26" t="s">
        <v>31</v>
      </c>
      <c r="W1237" s="17" t="str">
        <f t="shared" si="136"/>
        <v>n/a</v>
      </c>
      <c r="X1237" s="30" t="s">
        <v>31</v>
      </c>
      <c r="Y1237" s="17" t="str">
        <f t="shared" si="137"/>
        <v>n/a</v>
      </c>
      <c r="Z1237" s="17">
        <v>33</v>
      </c>
      <c r="AA1237" s="17">
        <f t="shared" si="138"/>
        <v>33</v>
      </c>
      <c r="AB1237" s="31" t="s">
        <v>406</v>
      </c>
    </row>
    <row r="1238" spans="2:28" x14ac:dyDescent="0.3">
      <c r="B1238" s="74" t="s">
        <v>843</v>
      </c>
      <c r="C1238" s="20" t="str">
        <f t="shared" si="139"/>
        <v>Freight Wagon (T) IPAB Domestic Intermodal</v>
      </c>
      <c r="D1238" s="21" t="s">
        <v>4</v>
      </c>
      <c r="E1238" s="21" t="s">
        <v>402</v>
      </c>
      <c r="F1238" s="22" t="s">
        <v>572</v>
      </c>
      <c r="G1238" s="21" t="s">
        <v>332</v>
      </c>
      <c r="H1238" s="23"/>
      <c r="I1238" s="24"/>
      <c r="J1238" s="25" t="s">
        <v>31</v>
      </c>
      <c r="K1238" s="26">
        <v>4</v>
      </c>
      <c r="L1238" s="27" t="s">
        <v>810</v>
      </c>
      <c r="M1238" s="25">
        <v>0.97799999999999998</v>
      </c>
      <c r="N1238" s="43" t="s">
        <v>31</v>
      </c>
      <c r="O1238" s="25">
        <f t="shared" si="133"/>
        <v>0.97799999999999998</v>
      </c>
      <c r="P1238" s="25">
        <f t="shared" si="134"/>
        <v>0.97799999999999998</v>
      </c>
      <c r="Q1238" s="28">
        <v>60</v>
      </c>
      <c r="R1238" s="29">
        <v>8</v>
      </c>
      <c r="S1238" s="18">
        <f t="shared" si="135"/>
        <v>7.5</v>
      </c>
      <c r="T1238" s="28">
        <v>1.202</v>
      </c>
      <c r="U1238" s="26" t="s">
        <v>31</v>
      </c>
      <c r="V1238" s="26" t="s">
        <v>31</v>
      </c>
      <c r="W1238" s="17" t="str">
        <f t="shared" si="136"/>
        <v>n/a</v>
      </c>
      <c r="X1238" s="30" t="s">
        <v>31</v>
      </c>
      <c r="Y1238" s="17" t="str">
        <f t="shared" si="137"/>
        <v>n/a</v>
      </c>
      <c r="Z1238" s="17">
        <v>33</v>
      </c>
      <c r="AA1238" s="17">
        <f t="shared" si="138"/>
        <v>33</v>
      </c>
      <c r="AB1238" s="31" t="s">
        <v>407</v>
      </c>
    </row>
    <row r="1239" spans="2:28" x14ac:dyDescent="0.3">
      <c r="B1239" s="74" t="s">
        <v>843</v>
      </c>
      <c r="C1239" s="20" t="str">
        <f t="shared" si="139"/>
        <v>Freight Wagon (L) IPAB Enterprise</v>
      </c>
      <c r="D1239" s="21" t="s">
        <v>4</v>
      </c>
      <c r="E1239" s="21" t="s">
        <v>399</v>
      </c>
      <c r="F1239" s="22" t="s">
        <v>572</v>
      </c>
      <c r="G1239" s="21" t="s">
        <v>338</v>
      </c>
      <c r="H1239" s="23"/>
      <c r="I1239" s="24"/>
      <c r="J1239" s="25" t="s">
        <v>31</v>
      </c>
      <c r="K1239" s="26">
        <v>4</v>
      </c>
      <c r="L1239" s="27" t="s">
        <v>810</v>
      </c>
      <c r="M1239" s="25">
        <v>0.97799999999999998</v>
      </c>
      <c r="N1239" s="43" t="s">
        <v>31</v>
      </c>
      <c r="O1239" s="25">
        <f t="shared" si="133"/>
        <v>0.97799999999999998</v>
      </c>
      <c r="P1239" s="25">
        <f t="shared" si="134"/>
        <v>0.97799999999999998</v>
      </c>
      <c r="Q1239" s="28">
        <v>77.986417059610105</v>
      </c>
      <c r="R1239" s="29">
        <v>8</v>
      </c>
      <c r="S1239" s="18">
        <f t="shared" si="135"/>
        <v>9.7483021324512631</v>
      </c>
      <c r="T1239" s="28">
        <v>1.202</v>
      </c>
      <c r="U1239" s="26" t="s">
        <v>31</v>
      </c>
      <c r="V1239" s="26" t="s">
        <v>31</v>
      </c>
      <c r="W1239" s="17" t="str">
        <f t="shared" si="136"/>
        <v>n/a</v>
      </c>
      <c r="X1239" s="30" t="s">
        <v>31</v>
      </c>
      <c r="Y1239" s="17" t="str">
        <f t="shared" si="137"/>
        <v>n/a</v>
      </c>
      <c r="Z1239" s="17">
        <v>27</v>
      </c>
      <c r="AA1239" s="17">
        <f t="shared" si="138"/>
        <v>27</v>
      </c>
      <c r="AB1239" s="31" t="s">
        <v>406</v>
      </c>
    </row>
    <row r="1240" spans="2:28" x14ac:dyDescent="0.3">
      <c r="B1240" s="74" t="s">
        <v>843</v>
      </c>
      <c r="C1240" s="20" t="str">
        <f t="shared" si="139"/>
        <v>Freight Wagon (T) IPAB Enterprise</v>
      </c>
      <c r="D1240" s="21" t="s">
        <v>4</v>
      </c>
      <c r="E1240" s="21" t="s">
        <v>402</v>
      </c>
      <c r="F1240" s="22" t="s">
        <v>572</v>
      </c>
      <c r="G1240" s="21" t="s">
        <v>338</v>
      </c>
      <c r="H1240" s="23"/>
      <c r="I1240" s="24"/>
      <c r="J1240" s="25" t="s">
        <v>31</v>
      </c>
      <c r="K1240" s="26">
        <v>4</v>
      </c>
      <c r="L1240" s="27" t="s">
        <v>810</v>
      </c>
      <c r="M1240" s="25">
        <v>0.97799999999999998</v>
      </c>
      <c r="N1240" s="43" t="s">
        <v>31</v>
      </c>
      <c r="O1240" s="25">
        <f t="shared" si="133"/>
        <v>0.97799999999999998</v>
      </c>
      <c r="P1240" s="25">
        <f t="shared" si="134"/>
        <v>0.97799999999999998</v>
      </c>
      <c r="Q1240" s="28">
        <v>60</v>
      </c>
      <c r="R1240" s="29">
        <v>8</v>
      </c>
      <c r="S1240" s="18">
        <f t="shared" si="135"/>
        <v>7.5</v>
      </c>
      <c r="T1240" s="28">
        <v>1.202</v>
      </c>
      <c r="U1240" s="26" t="s">
        <v>31</v>
      </c>
      <c r="V1240" s="26" t="s">
        <v>31</v>
      </c>
      <c r="W1240" s="17" t="str">
        <f t="shared" si="136"/>
        <v>n/a</v>
      </c>
      <c r="X1240" s="30" t="s">
        <v>31</v>
      </c>
      <c r="Y1240" s="17" t="str">
        <f t="shared" si="137"/>
        <v>n/a</v>
      </c>
      <c r="Z1240" s="17">
        <v>27</v>
      </c>
      <c r="AA1240" s="17">
        <f t="shared" si="138"/>
        <v>27</v>
      </c>
      <c r="AB1240" s="31" t="s">
        <v>407</v>
      </c>
    </row>
    <row r="1241" spans="2:28" x14ac:dyDescent="0.3">
      <c r="B1241" s="74" t="s">
        <v>843</v>
      </c>
      <c r="C1241" s="20" t="str">
        <f t="shared" si="139"/>
        <v>Freight Wagon (L) IPAB Other</v>
      </c>
      <c r="D1241" s="21" t="s">
        <v>4</v>
      </c>
      <c r="E1241" s="21" t="s">
        <v>399</v>
      </c>
      <c r="F1241" s="22" t="s">
        <v>572</v>
      </c>
      <c r="G1241" s="21" t="s">
        <v>333</v>
      </c>
      <c r="H1241" s="23"/>
      <c r="I1241" s="24"/>
      <c r="J1241" s="25" t="s">
        <v>31</v>
      </c>
      <c r="K1241" s="26">
        <v>4</v>
      </c>
      <c r="L1241" s="27" t="s">
        <v>810</v>
      </c>
      <c r="M1241" s="25">
        <v>0.97799999999999998</v>
      </c>
      <c r="N1241" s="43" t="s">
        <v>31</v>
      </c>
      <c r="O1241" s="25">
        <f t="shared" si="133"/>
        <v>0.97799999999999998</v>
      </c>
      <c r="P1241" s="25">
        <f t="shared" si="134"/>
        <v>0.97799999999999998</v>
      </c>
      <c r="Q1241" s="28">
        <v>72.744334569427295</v>
      </c>
      <c r="R1241" s="29">
        <v>8</v>
      </c>
      <c r="S1241" s="18">
        <f t="shared" si="135"/>
        <v>9.0930418211784119</v>
      </c>
      <c r="T1241" s="28">
        <v>1.202</v>
      </c>
      <c r="U1241" s="26" t="s">
        <v>31</v>
      </c>
      <c r="V1241" s="26" t="s">
        <v>31</v>
      </c>
      <c r="W1241" s="17" t="str">
        <f t="shared" si="136"/>
        <v>n/a</v>
      </c>
      <c r="X1241" s="30" t="s">
        <v>31</v>
      </c>
      <c r="Y1241" s="17" t="str">
        <f t="shared" si="137"/>
        <v>n/a</v>
      </c>
      <c r="Z1241" s="17">
        <v>25</v>
      </c>
      <c r="AA1241" s="17">
        <f t="shared" si="138"/>
        <v>25</v>
      </c>
      <c r="AB1241" s="31" t="s">
        <v>406</v>
      </c>
    </row>
    <row r="1242" spans="2:28" x14ac:dyDescent="0.3">
      <c r="B1242" s="74" t="s">
        <v>843</v>
      </c>
      <c r="C1242" s="20" t="str">
        <f t="shared" si="139"/>
        <v>Freight Wagon (T) IPAB Other</v>
      </c>
      <c r="D1242" s="21" t="s">
        <v>4</v>
      </c>
      <c r="E1242" s="21" t="s">
        <v>402</v>
      </c>
      <c r="F1242" s="22" t="s">
        <v>572</v>
      </c>
      <c r="G1242" s="21" t="s">
        <v>333</v>
      </c>
      <c r="H1242" s="23"/>
      <c r="I1242" s="24"/>
      <c r="J1242" s="25" t="s">
        <v>31</v>
      </c>
      <c r="K1242" s="26">
        <v>4</v>
      </c>
      <c r="L1242" s="27" t="s">
        <v>810</v>
      </c>
      <c r="M1242" s="25">
        <v>0.97799999999999998</v>
      </c>
      <c r="N1242" s="43" t="s">
        <v>31</v>
      </c>
      <c r="O1242" s="25">
        <f t="shared" si="133"/>
        <v>0.97799999999999998</v>
      </c>
      <c r="P1242" s="25">
        <f t="shared" si="134"/>
        <v>0.97799999999999998</v>
      </c>
      <c r="Q1242" s="28">
        <v>60</v>
      </c>
      <c r="R1242" s="29">
        <v>8</v>
      </c>
      <c r="S1242" s="18">
        <f t="shared" si="135"/>
        <v>7.5</v>
      </c>
      <c r="T1242" s="28">
        <v>1.202</v>
      </c>
      <c r="U1242" s="26" t="s">
        <v>31</v>
      </c>
      <c r="V1242" s="26" t="s">
        <v>31</v>
      </c>
      <c r="W1242" s="17" t="str">
        <f t="shared" si="136"/>
        <v>n/a</v>
      </c>
      <c r="X1242" s="30" t="s">
        <v>31</v>
      </c>
      <c r="Y1242" s="17" t="str">
        <f t="shared" si="137"/>
        <v>n/a</v>
      </c>
      <c r="Z1242" s="17">
        <v>25</v>
      </c>
      <c r="AA1242" s="17">
        <f t="shared" si="138"/>
        <v>25</v>
      </c>
      <c r="AB1242" s="31" t="s">
        <v>407</v>
      </c>
    </row>
    <row r="1243" spans="2:28" x14ac:dyDescent="0.3">
      <c r="B1243" s="74" t="s">
        <v>843</v>
      </c>
      <c r="C1243" s="20" t="str">
        <f t="shared" si="139"/>
        <v>Freight Wagon (L) IPAV Domestic Automotive</v>
      </c>
      <c r="D1243" s="21" t="s">
        <v>4</v>
      </c>
      <c r="E1243" s="21" t="s">
        <v>399</v>
      </c>
      <c r="F1243" s="22" t="s">
        <v>573</v>
      </c>
      <c r="G1243" s="21" t="s">
        <v>348</v>
      </c>
      <c r="H1243" s="23"/>
      <c r="I1243" s="24"/>
      <c r="J1243" s="25" t="s">
        <v>31</v>
      </c>
      <c r="K1243" s="26">
        <v>4</v>
      </c>
      <c r="L1243" s="27" t="s">
        <v>810</v>
      </c>
      <c r="M1243" s="25">
        <v>0.97799999999999998</v>
      </c>
      <c r="N1243" s="43" t="s">
        <v>31</v>
      </c>
      <c r="O1243" s="25">
        <f t="shared" si="133"/>
        <v>0.97799999999999998</v>
      </c>
      <c r="P1243" s="25">
        <f t="shared" si="134"/>
        <v>0.97799999999999998</v>
      </c>
      <c r="Q1243" s="28">
        <v>81.82723481444134</v>
      </c>
      <c r="R1243" s="29">
        <v>8</v>
      </c>
      <c r="S1243" s="18">
        <f t="shared" si="135"/>
        <v>10.228404351805167</v>
      </c>
      <c r="T1243" s="28">
        <v>1.202</v>
      </c>
      <c r="U1243" s="26" t="s">
        <v>31</v>
      </c>
      <c r="V1243" s="26" t="s">
        <v>31</v>
      </c>
      <c r="W1243" s="17" t="str">
        <f t="shared" si="136"/>
        <v>n/a</v>
      </c>
      <c r="X1243" s="30" t="s">
        <v>31</v>
      </c>
      <c r="Y1243" s="17" t="str">
        <f t="shared" si="137"/>
        <v>n/a</v>
      </c>
      <c r="Z1243" s="17">
        <v>25</v>
      </c>
      <c r="AA1243" s="17">
        <f t="shared" si="138"/>
        <v>25</v>
      </c>
      <c r="AB1243" s="31" t="s">
        <v>406</v>
      </c>
    </row>
    <row r="1244" spans="2:28" x14ac:dyDescent="0.3">
      <c r="B1244" s="74" t="s">
        <v>843</v>
      </c>
      <c r="C1244" s="20" t="str">
        <f t="shared" si="139"/>
        <v>Freight Wagon (T) IPAV Domestic Automotive</v>
      </c>
      <c r="D1244" s="21" t="s">
        <v>4</v>
      </c>
      <c r="E1244" s="21" t="s">
        <v>402</v>
      </c>
      <c r="F1244" s="22" t="s">
        <v>573</v>
      </c>
      <c r="G1244" s="21" t="s">
        <v>348</v>
      </c>
      <c r="H1244" s="23"/>
      <c r="I1244" s="24"/>
      <c r="J1244" s="25" t="s">
        <v>31</v>
      </c>
      <c r="K1244" s="26">
        <v>4</v>
      </c>
      <c r="L1244" s="27" t="s">
        <v>810</v>
      </c>
      <c r="M1244" s="25">
        <v>0.97799999999999998</v>
      </c>
      <c r="N1244" s="43" t="s">
        <v>31</v>
      </c>
      <c r="O1244" s="25">
        <f t="shared" si="133"/>
        <v>0.97799999999999998</v>
      </c>
      <c r="P1244" s="25">
        <f t="shared" si="134"/>
        <v>0.97799999999999998</v>
      </c>
      <c r="Q1244" s="28">
        <v>56</v>
      </c>
      <c r="R1244" s="29">
        <v>8</v>
      </c>
      <c r="S1244" s="18">
        <f t="shared" si="135"/>
        <v>7</v>
      </c>
      <c r="T1244" s="28">
        <v>1.202</v>
      </c>
      <c r="U1244" s="26" t="s">
        <v>31</v>
      </c>
      <c r="V1244" s="26" t="s">
        <v>31</v>
      </c>
      <c r="W1244" s="17" t="str">
        <f t="shared" si="136"/>
        <v>n/a</v>
      </c>
      <c r="X1244" s="30" t="s">
        <v>31</v>
      </c>
      <c r="Y1244" s="17" t="str">
        <f t="shared" si="137"/>
        <v>n/a</v>
      </c>
      <c r="Z1244" s="17">
        <v>25</v>
      </c>
      <c r="AA1244" s="17">
        <f t="shared" si="138"/>
        <v>25</v>
      </c>
      <c r="AB1244" s="31" t="s">
        <v>407</v>
      </c>
    </row>
    <row r="1245" spans="2:28" x14ac:dyDescent="0.3">
      <c r="B1245" s="74" t="s">
        <v>843</v>
      </c>
      <c r="C1245" s="20" t="str">
        <f t="shared" si="139"/>
        <v>Freight Wagon (L) IPAV Enterprise</v>
      </c>
      <c r="D1245" s="21" t="s">
        <v>4</v>
      </c>
      <c r="E1245" s="21" t="s">
        <v>399</v>
      </c>
      <c r="F1245" s="22" t="s">
        <v>573</v>
      </c>
      <c r="G1245" s="21" t="s">
        <v>338</v>
      </c>
      <c r="H1245" s="23"/>
      <c r="I1245" s="24"/>
      <c r="J1245" s="25" t="s">
        <v>31</v>
      </c>
      <c r="K1245" s="26">
        <v>4</v>
      </c>
      <c r="L1245" s="27" t="s">
        <v>810</v>
      </c>
      <c r="M1245" s="25">
        <v>0.97799999999999998</v>
      </c>
      <c r="N1245" s="43" t="s">
        <v>31</v>
      </c>
      <c r="O1245" s="25">
        <f t="shared" si="133"/>
        <v>0.97799999999999998</v>
      </c>
      <c r="P1245" s="25">
        <f t="shared" si="134"/>
        <v>0.97799999999999998</v>
      </c>
      <c r="Q1245" s="28">
        <v>83.388885200626717</v>
      </c>
      <c r="R1245" s="29">
        <v>8</v>
      </c>
      <c r="S1245" s="18">
        <f t="shared" si="135"/>
        <v>10.42361065007834</v>
      </c>
      <c r="T1245" s="28">
        <v>1.202</v>
      </c>
      <c r="U1245" s="26" t="s">
        <v>31</v>
      </c>
      <c r="V1245" s="26" t="s">
        <v>31</v>
      </c>
      <c r="W1245" s="17" t="str">
        <f t="shared" si="136"/>
        <v>n/a</v>
      </c>
      <c r="X1245" s="30" t="s">
        <v>31</v>
      </c>
      <c r="Y1245" s="17" t="str">
        <f t="shared" si="137"/>
        <v>n/a</v>
      </c>
      <c r="Z1245" s="17">
        <v>27</v>
      </c>
      <c r="AA1245" s="17">
        <f t="shared" si="138"/>
        <v>27</v>
      </c>
      <c r="AB1245" s="31" t="s">
        <v>406</v>
      </c>
    </row>
    <row r="1246" spans="2:28" x14ac:dyDescent="0.3">
      <c r="B1246" s="74" t="s">
        <v>843</v>
      </c>
      <c r="C1246" s="20" t="str">
        <f t="shared" si="139"/>
        <v>Freight Wagon (T) IPAV Enterprise</v>
      </c>
      <c r="D1246" s="21" t="s">
        <v>4</v>
      </c>
      <c r="E1246" s="21" t="s">
        <v>402</v>
      </c>
      <c r="F1246" s="22" t="s">
        <v>573</v>
      </c>
      <c r="G1246" s="21" t="s">
        <v>338</v>
      </c>
      <c r="H1246" s="23"/>
      <c r="I1246" s="24"/>
      <c r="J1246" s="25" t="s">
        <v>31</v>
      </c>
      <c r="K1246" s="26">
        <v>4</v>
      </c>
      <c r="L1246" s="27" t="s">
        <v>810</v>
      </c>
      <c r="M1246" s="25">
        <v>0.97799999999999998</v>
      </c>
      <c r="N1246" s="43" t="s">
        <v>31</v>
      </c>
      <c r="O1246" s="25">
        <f t="shared" si="133"/>
        <v>0.97799999999999998</v>
      </c>
      <c r="P1246" s="25">
        <f t="shared" si="134"/>
        <v>0.97799999999999998</v>
      </c>
      <c r="Q1246" s="28">
        <v>56</v>
      </c>
      <c r="R1246" s="29">
        <v>8</v>
      </c>
      <c r="S1246" s="18">
        <f t="shared" si="135"/>
        <v>7</v>
      </c>
      <c r="T1246" s="28">
        <v>1.202</v>
      </c>
      <c r="U1246" s="26" t="s">
        <v>31</v>
      </c>
      <c r="V1246" s="26" t="s">
        <v>31</v>
      </c>
      <c r="W1246" s="17" t="str">
        <f t="shared" si="136"/>
        <v>n/a</v>
      </c>
      <c r="X1246" s="30" t="s">
        <v>31</v>
      </c>
      <c r="Y1246" s="17" t="str">
        <f t="shared" si="137"/>
        <v>n/a</v>
      </c>
      <c r="Z1246" s="17">
        <v>27</v>
      </c>
      <c r="AA1246" s="17">
        <f t="shared" si="138"/>
        <v>27</v>
      </c>
      <c r="AB1246" s="31" t="s">
        <v>407</v>
      </c>
    </row>
    <row r="1247" spans="2:28" x14ac:dyDescent="0.3">
      <c r="B1247" s="74" t="s">
        <v>843</v>
      </c>
      <c r="C1247" s="20" t="str">
        <f t="shared" si="139"/>
        <v>Freight Wagon (T) IPAV European Conventional</v>
      </c>
      <c r="D1247" s="21" t="s">
        <v>4</v>
      </c>
      <c r="E1247" s="21" t="s">
        <v>402</v>
      </c>
      <c r="F1247" s="22" t="s">
        <v>573</v>
      </c>
      <c r="G1247" s="21" t="s">
        <v>363</v>
      </c>
      <c r="H1247" s="23"/>
      <c r="I1247" s="24"/>
      <c r="J1247" s="25" t="s">
        <v>31</v>
      </c>
      <c r="K1247" s="26">
        <v>4</v>
      </c>
      <c r="L1247" s="27" t="s">
        <v>810</v>
      </c>
      <c r="M1247" s="25">
        <v>0.97799999999999998</v>
      </c>
      <c r="N1247" s="43" t="s">
        <v>31</v>
      </c>
      <c r="O1247" s="25">
        <f t="shared" si="133"/>
        <v>0.97799999999999998</v>
      </c>
      <c r="P1247" s="25">
        <f t="shared" si="134"/>
        <v>0.97799999999999998</v>
      </c>
      <c r="Q1247" s="28">
        <v>56</v>
      </c>
      <c r="R1247" s="29">
        <v>8</v>
      </c>
      <c r="S1247" s="18">
        <f t="shared" si="135"/>
        <v>7</v>
      </c>
      <c r="T1247" s="28">
        <v>1.202</v>
      </c>
      <c r="U1247" s="26" t="s">
        <v>31</v>
      </c>
      <c r="V1247" s="26" t="s">
        <v>31</v>
      </c>
      <c r="W1247" s="17" t="str">
        <f t="shared" si="136"/>
        <v>n/a</v>
      </c>
      <c r="X1247" s="30" t="s">
        <v>31</v>
      </c>
      <c r="Y1247" s="17" t="str">
        <f t="shared" si="137"/>
        <v>n/a</v>
      </c>
      <c r="Z1247" s="17">
        <v>31</v>
      </c>
      <c r="AA1247" s="17">
        <f t="shared" si="138"/>
        <v>31</v>
      </c>
      <c r="AB1247" s="31" t="s">
        <v>407</v>
      </c>
    </row>
    <row r="1248" spans="2:28" x14ac:dyDescent="0.3">
      <c r="B1248" s="74" t="s">
        <v>843</v>
      </c>
      <c r="C1248" s="20" t="str">
        <f t="shared" si="139"/>
        <v>Freight Wagon (T) IPAV European Intermodal</v>
      </c>
      <c r="D1248" s="21" t="s">
        <v>4</v>
      </c>
      <c r="E1248" s="21" t="s">
        <v>402</v>
      </c>
      <c r="F1248" s="22" t="s">
        <v>573</v>
      </c>
      <c r="G1248" s="21" t="s">
        <v>349</v>
      </c>
      <c r="H1248" s="23"/>
      <c r="I1248" s="24"/>
      <c r="J1248" s="25" t="s">
        <v>31</v>
      </c>
      <c r="K1248" s="26">
        <v>4</v>
      </c>
      <c r="L1248" s="27" t="s">
        <v>810</v>
      </c>
      <c r="M1248" s="25">
        <v>0.97799999999999998</v>
      </c>
      <c r="N1248" s="43" t="s">
        <v>31</v>
      </c>
      <c r="O1248" s="25">
        <f t="shared" si="133"/>
        <v>0.97799999999999998</v>
      </c>
      <c r="P1248" s="25">
        <f t="shared" si="134"/>
        <v>0.97799999999999998</v>
      </c>
      <c r="Q1248" s="28">
        <v>56</v>
      </c>
      <c r="R1248" s="29">
        <v>8</v>
      </c>
      <c r="S1248" s="18">
        <f t="shared" si="135"/>
        <v>7</v>
      </c>
      <c r="T1248" s="28">
        <v>1.202</v>
      </c>
      <c r="U1248" s="26" t="s">
        <v>31</v>
      </c>
      <c r="V1248" s="26" t="s">
        <v>31</v>
      </c>
      <c r="W1248" s="17" t="str">
        <f t="shared" si="136"/>
        <v>n/a</v>
      </c>
      <c r="X1248" s="30" t="s">
        <v>31</v>
      </c>
      <c r="Y1248" s="17" t="str">
        <f t="shared" si="137"/>
        <v>n/a</v>
      </c>
      <c r="Z1248" s="17">
        <v>38</v>
      </c>
      <c r="AA1248" s="17">
        <f t="shared" si="138"/>
        <v>38</v>
      </c>
      <c r="AB1248" s="31" t="s">
        <v>407</v>
      </c>
    </row>
    <row r="1249" spans="2:28" x14ac:dyDescent="0.3">
      <c r="B1249" s="74" t="s">
        <v>843</v>
      </c>
      <c r="C1249" s="20" t="str">
        <f t="shared" si="139"/>
        <v>Freight Wagon (L) IPAV Other</v>
      </c>
      <c r="D1249" s="21" t="s">
        <v>4</v>
      </c>
      <c r="E1249" s="21" t="s">
        <v>399</v>
      </c>
      <c r="F1249" s="22" t="s">
        <v>573</v>
      </c>
      <c r="G1249" s="21" t="s">
        <v>333</v>
      </c>
      <c r="H1249" s="23"/>
      <c r="I1249" s="24"/>
      <c r="J1249" s="25" t="s">
        <v>31</v>
      </c>
      <c r="K1249" s="26">
        <v>4</v>
      </c>
      <c r="L1249" s="27" t="s">
        <v>810</v>
      </c>
      <c r="M1249" s="25">
        <v>0.97799999999999998</v>
      </c>
      <c r="N1249" s="43" t="s">
        <v>31</v>
      </c>
      <c r="O1249" s="25">
        <f t="shared" si="133"/>
        <v>0.97799999999999998</v>
      </c>
      <c r="P1249" s="25">
        <f t="shared" si="134"/>
        <v>0.97799999999999998</v>
      </c>
      <c r="Q1249" s="28">
        <v>81.544271575157737</v>
      </c>
      <c r="R1249" s="29">
        <v>8</v>
      </c>
      <c r="S1249" s="18">
        <f t="shared" si="135"/>
        <v>10.193033946894717</v>
      </c>
      <c r="T1249" s="28">
        <v>1.202</v>
      </c>
      <c r="U1249" s="26" t="s">
        <v>31</v>
      </c>
      <c r="V1249" s="26" t="s">
        <v>31</v>
      </c>
      <c r="W1249" s="17" t="str">
        <f t="shared" si="136"/>
        <v>n/a</v>
      </c>
      <c r="X1249" s="30" t="s">
        <v>31</v>
      </c>
      <c r="Y1249" s="17" t="str">
        <f t="shared" si="137"/>
        <v>n/a</v>
      </c>
      <c r="Z1249" s="17">
        <v>25</v>
      </c>
      <c r="AA1249" s="17">
        <f t="shared" si="138"/>
        <v>25</v>
      </c>
      <c r="AB1249" s="31" t="s">
        <v>406</v>
      </c>
    </row>
    <row r="1250" spans="2:28" x14ac:dyDescent="0.3">
      <c r="B1250" s="74" t="s">
        <v>843</v>
      </c>
      <c r="C1250" s="20" t="str">
        <f t="shared" si="139"/>
        <v>Freight Wagon (T) IPAV Other</v>
      </c>
      <c r="D1250" s="21" t="s">
        <v>4</v>
      </c>
      <c r="E1250" s="21" t="s">
        <v>402</v>
      </c>
      <c r="F1250" s="22" t="s">
        <v>573</v>
      </c>
      <c r="G1250" s="21" t="s">
        <v>333</v>
      </c>
      <c r="H1250" s="23"/>
      <c r="I1250" s="24"/>
      <c r="J1250" s="25" t="s">
        <v>31</v>
      </c>
      <c r="K1250" s="26">
        <v>4</v>
      </c>
      <c r="L1250" s="27" t="s">
        <v>810</v>
      </c>
      <c r="M1250" s="25">
        <v>0.97799999999999998</v>
      </c>
      <c r="N1250" s="43" t="s">
        <v>31</v>
      </c>
      <c r="O1250" s="25">
        <f t="shared" si="133"/>
        <v>0.97799999999999998</v>
      </c>
      <c r="P1250" s="25">
        <f t="shared" si="134"/>
        <v>0.97799999999999998</v>
      </c>
      <c r="Q1250" s="28">
        <v>56</v>
      </c>
      <c r="R1250" s="29">
        <v>8</v>
      </c>
      <c r="S1250" s="18">
        <f t="shared" si="135"/>
        <v>7</v>
      </c>
      <c r="T1250" s="28">
        <v>1.202</v>
      </c>
      <c r="U1250" s="26" t="s">
        <v>31</v>
      </c>
      <c r="V1250" s="26" t="s">
        <v>31</v>
      </c>
      <c r="W1250" s="17" t="str">
        <f t="shared" si="136"/>
        <v>n/a</v>
      </c>
      <c r="X1250" s="30" t="s">
        <v>31</v>
      </c>
      <c r="Y1250" s="17" t="str">
        <f t="shared" si="137"/>
        <v>n/a</v>
      </c>
      <c r="Z1250" s="17">
        <v>25</v>
      </c>
      <c r="AA1250" s="17">
        <f t="shared" si="138"/>
        <v>25</v>
      </c>
      <c r="AB1250" s="31" t="s">
        <v>407</v>
      </c>
    </row>
    <row r="1251" spans="2:28" x14ac:dyDescent="0.3">
      <c r="B1251" s="74" t="s">
        <v>843</v>
      </c>
      <c r="C1251" s="20" t="str">
        <f t="shared" si="139"/>
        <v>Freight Wagon (L) IPAX Domestic Automotive</v>
      </c>
      <c r="D1251" s="21" t="s">
        <v>4</v>
      </c>
      <c r="E1251" s="21" t="s">
        <v>399</v>
      </c>
      <c r="F1251" s="22" t="s">
        <v>574</v>
      </c>
      <c r="G1251" s="21" t="s">
        <v>348</v>
      </c>
      <c r="H1251" s="23"/>
      <c r="I1251" s="24"/>
      <c r="J1251" s="25" t="s">
        <v>31</v>
      </c>
      <c r="K1251" s="26">
        <v>4</v>
      </c>
      <c r="L1251" s="27" t="s">
        <v>810</v>
      </c>
      <c r="M1251" s="25">
        <v>0.97799999999999998</v>
      </c>
      <c r="N1251" s="43" t="s">
        <v>31</v>
      </c>
      <c r="O1251" s="25">
        <f t="shared" ref="O1251:O1314" si="140">IF(N1251="n/a",M1251,N1251)</f>
        <v>0.97799999999999998</v>
      </c>
      <c r="P1251" s="25">
        <f t="shared" ref="P1251:P1314" si="141">IF($D1251="Passenger",J1251,O1251)</f>
        <v>0.97799999999999998</v>
      </c>
      <c r="Q1251" s="28">
        <v>39.930553714260462</v>
      </c>
      <c r="R1251" s="29">
        <v>4</v>
      </c>
      <c r="S1251" s="18">
        <f t="shared" ref="S1251:S1314" si="142">Q1251/R1251</f>
        <v>9.9826384285651155</v>
      </c>
      <c r="T1251" s="28">
        <v>1.202</v>
      </c>
      <c r="U1251" s="26" t="s">
        <v>31</v>
      </c>
      <c r="V1251" s="26" t="s">
        <v>31</v>
      </c>
      <c r="W1251" s="17" t="str">
        <f t="shared" ref="W1251:W1314" si="143">IF($D1251="Passenger",0.021*(MIN(U1251,V1251)^1.71),"n/a")</f>
        <v>n/a</v>
      </c>
      <c r="X1251" s="30" t="s">
        <v>31</v>
      </c>
      <c r="Y1251" s="17" t="str">
        <f t="shared" ref="Y1251:Y1314" si="144">IF($D1251="Passenger",IF(X1251=0,W1251,X1251),"n/a")</f>
        <v>n/a</v>
      </c>
      <c r="Z1251" s="17">
        <v>25</v>
      </c>
      <c r="AA1251" s="17">
        <f t="shared" si="138"/>
        <v>25</v>
      </c>
      <c r="AB1251" s="31" t="s">
        <v>406</v>
      </c>
    </row>
    <row r="1252" spans="2:28" x14ac:dyDescent="0.3">
      <c r="B1252" s="74" t="s">
        <v>843</v>
      </c>
      <c r="C1252" s="20" t="str">
        <f t="shared" si="139"/>
        <v>Freight Wagon (T) IPAX Domestic Automotive</v>
      </c>
      <c r="D1252" s="21" t="s">
        <v>4</v>
      </c>
      <c r="E1252" s="21" t="s">
        <v>402</v>
      </c>
      <c r="F1252" s="22" t="s">
        <v>574</v>
      </c>
      <c r="G1252" s="21" t="s">
        <v>348</v>
      </c>
      <c r="H1252" s="23"/>
      <c r="I1252" s="24"/>
      <c r="J1252" s="25" t="s">
        <v>31</v>
      </c>
      <c r="K1252" s="26">
        <v>4</v>
      </c>
      <c r="L1252" s="27" t="s">
        <v>810</v>
      </c>
      <c r="M1252" s="25">
        <v>0.97799999999999998</v>
      </c>
      <c r="N1252" s="43" t="s">
        <v>31</v>
      </c>
      <c r="O1252" s="25">
        <f t="shared" si="140"/>
        <v>0.97799999999999998</v>
      </c>
      <c r="P1252" s="25">
        <f t="shared" si="141"/>
        <v>0.97799999999999998</v>
      </c>
      <c r="Q1252" s="28">
        <v>27.006341240875912</v>
      </c>
      <c r="R1252" s="29">
        <v>4</v>
      </c>
      <c r="S1252" s="18">
        <f t="shared" si="142"/>
        <v>6.751585310218978</v>
      </c>
      <c r="T1252" s="28">
        <v>1.202</v>
      </c>
      <c r="U1252" s="26" t="s">
        <v>31</v>
      </c>
      <c r="V1252" s="26" t="s">
        <v>31</v>
      </c>
      <c r="W1252" s="17" t="str">
        <f t="shared" si="143"/>
        <v>n/a</v>
      </c>
      <c r="X1252" s="30" t="s">
        <v>31</v>
      </c>
      <c r="Y1252" s="17" t="str">
        <f t="shared" si="144"/>
        <v>n/a</v>
      </c>
      <c r="Z1252" s="17">
        <v>25</v>
      </c>
      <c r="AA1252" s="17">
        <f t="shared" si="138"/>
        <v>25</v>
      </c>
      <c r="AB1252" s="31" t="s">
        <v>407</v>
      </c>
    </row>
    <row r="1253" spans="2:28" x14ac:dyDescent="0.3">
      <c r="B1253" s="74" t="s">
        <v>843</v>
      </c>
      <c r="C1253" s="20" t="str">
        <f t="shared" si="139"/>
        <v>Freight Wagon (L) IPAX Enterprise</v>
      </c>
      <c r="D1253" s="21" t="s">
        <v>4</v>
      </c>
      <c r="E1253" s="21" t="s">
        <v>399</v>
      </c>
      <c r="F1253" s="22" t="s">
        <v>574</v>
      </c>
      <c r="G1253" s="21" t="s">
        <v>338</v>
      </c>
      <c r="H1253" s="23"/>
      <c r="I1253" s="24"/>
      <c r="J1253" s="25" t="s">
        <v>31</v>
      </c>
      <c r="K1253" s="26">
        <v>4</v>
      </c>
      <c r="L1253" s="27" t="s">
        <v>810</v>
      </c>
      <c r="M1253" s="25">
        <v>0.97799999999999998</v>
      </c>
      <c r="N1253" s="43" t="s">
        <v>31</v>
      </c>
      <c r="O1253" s="25">
        <f t="shared" si="140"/>
        <v>0.97799999999999998</v>
      </c>
      <c r="P1253" s="25">
        <f t="shared" si="141"/>
        <v>0.97799999999999998</v>
      </c>
      <c r="Q1253" s="28">
        <v>41.147066673784231</v>
      </c>
      <c r="R1253" s="29">
        <v>4</v>
      </c>
      <c r="S1253" s="18">
        <f t="shared" si="142"/>
        <v>10.286766668446058</v>
      </c>
      <c r="T1253" s="28">
        <v>1.202</v>
      </c>
      <c r="U1253" s="26" t="s">
        <v>31</v>
      </c>
      <c r="V1253" s="26" t="s">
        <v>31</v>
      </c>
      <c r="W1253" s="17" t="str">
        <f t="shared" si="143"/>
        <v>n/a</v>
      </c>
      <c r="X1253" s="30" t="s">
        <v>31</v>
      </c>
      <c r="Y1253" s="17" t="str">
        <f t="shared" si="144"/>
        <v>n/a</v>
      </c>
      <c r="Z1253" s="17">
        <v>27</v>
      </c>
      <c r="AA1253" s="17">
        <f t="shared" si="138"/>
        <v>27</v>
      </c>
      <c r="AB1253" s="31" t="s">
        <v>406</v>
      </c>
    </row>
    <row r="1254" spans="2:28" x14ac:dyDescent="0.3">
      <c r="B1254" s="74" t="s">
        <v>843</v>
      </c>
      <c r="C1254" s="20" t="str">
        <f t="shared" si="139"/>
        <v>Freight Wagon (T) IPAX Enterprise</v>
      </c>
      <c r="D1254" s="21" t="s">
        <v>4</v>
      </c>
      <c r="E1254" s="21" t="s">
        <v>402</v>
      </c>
      <c r="F1254" s="22" t="s">
        <v>574</v>
      </c>
      <c r="G1254" s="21" t="s">
        <v>338</v>
      </c>
      <c r="H1254" s="23"/>
      <c r="I1254" s="24"/>
      <c r="J1254" s="25" t="s">
        <v>31</v>
      </c>
      <c r="K1254" s="26">
        <v>4</v>
      </c>
      <c r="L1254" s="27" t="s">
        <v>810</v>
      </c>
      <c r="M1254" s="25">
        <v>0.97799999999999998</v>
      </c>
      <c r="N1254" s="43" t="s">
        <v>31</v>
      </c>
      <c r="O1254" s="25">
        <f t="shared" si="140"/>
        <v>0.97799999999999998</v>
      </c>
      <c r="P1254" s="25">
        <f t="shared" si="141"/>
        <v>0.97799999999999998</v>
      </c>
      <c r="Q1254" s="28">
        <v>27.002715620247667</v>
      </c>
      <c r="R1254" s="29">
        <v>4</v>
      </c>
      <c r="S1254" s="18">
        <f t="shared" si="142"/>
        <v>6.7506789050619167</v>
      </c>
      <c r="T1254" s="28">
        <v>1.202</v>
      </c>
      <c r="U1254" s="26" t="s">
        <v>31</v>
      </c>
      <c r="V1254" s="26" t="s">
        <v>31</v>
      </c>
      <c r="W1254" s="17" t="str">
        <f t="shared" si="143"/>
        <v>n/a</v>
      </c>
      <c r="X1254" s="30" t="s">
        <v>31</v>
      </c>
      <c r="Y1254" s="17" t="str">
        <f t="shared" si="144"/>
        <v>n/a</v>
      </c>
      <c r="Z1254" s="17">
        <v>27</v>
      </c>
      <c r="AA1254" s="17">
        <f t="shared" si="138"/>
        <v>27</v>
      </c>
      <c r="AB1254" s="31" t="s">
        <v>407</v>
      </c>
    </row>
    <row r="1255" spans="2:28" x14ac:dyDescent="0.3">
      <c r="B1255" s="74" t="s">
        <v>843</v>
      </c>
      <c r="C1255" s="20" t="str">
        <f t="shared" si="139"/>
        <v>Freight Wagon (T) IPAX European Conventional</v>
      </c>
      <c r="D1255" s="21" t="s">
        <v>4</v>
      </c>
      <c r="E1255" s="21" t="s">
        <v>402</v>
      </c>
      <c r="F1255" s="22" t="s">
        <v>574</v>
      </c>
      <c r="G1255" s="21" t="s">
        <v>363</v>
      </c>
      <c r="H1255" s="23"/>
      <c r="I1255" s="24"/>
      <c r="J1255" s="25" t="s">
        <v>31</v>
      </c>
      <c r="K1255" s="26">
        <v>4</v>
      </c>
      <c r="L1255" s="27" t="s">
        <v>810</v>
      </c>
      <c r="M1255" s="25">
        <v>0.97799999999999998</v>
      </c>
      <c r="N1255" s="43" t="s">
        <v>31</v>
      </c>
      <c r="O1255" s="25">
        <f t="shared" si="140"/>
        <v>0.97799999999999998</v>
      </c>
      <c r="P1255" s="25">
        <f t="shared" si="141"/>
        <v>0.97799999999999998</v>
      </c>
      <c r="Q1255" s="28">
        <v>27</v>
      </c>
      <c r="R1255" s="29">
        <v>4</v>
      </c>
      <c r="S1255" s="18">
        <f t="shared" si="142"/>
        <v>6.75</v>
      </c>
      <c r="T1255" s="28">
        <v>1.202</v>
      </c>
      <c r="U1255" s="26" t="s">
        <v>31</v>
      </c>
      <c r="V1255" s="26" t="s">
        <v>31</v>
      </c>
      <c r="W1255" s="17" t="str">
        <f t="shared" si="143"/>
        <v>n/a</v>
      </c>
      <c r="X1255" s="30" t="s">
        <v>31</v>
      </c>
      <c r="Y1255" s="17" t="str">
        <f t="shared" si="144"/>
        <v>n/a</v>
      </c>
      <c r="Z1255" s="17">
        <v>31</v>
      </c>
      <c r="AA1255" s="17">
        <f t="shared" si="138"/>
        <v>31</v>
      </c>
      <c r="AB1255" s="31" t="s">
        <v>407</v>
      </c>
    </row>
    <row r="1256" spans="2:28" x14ac:dyDescent="0.3">
      <c r="B1256" s="74" t="s">
        <v>843</v>
      </c>
      <c r="C1256" s="20" t="str">
        <f t="shared" si="139"/>
        <v>Freight Wagon (L) IPAX Other</v>
      </c>
      <c r="D1256" s="21" t="s">
        <v>4</v>
      </c>
      <c r="E1256" s="21" t="s">
        <v>399</v>
      </c>
      <c r="F1256" s="22" t="s">
        <v>574</v>
      </c>
      <c r="G1256" s="21" t="s">
        <v>333</v>
      </c>
      <c r="H1256" s="23"/>
      <c r="I1256" s="24"/>
      <c r="J1256" s="25" t="s">
        <v>31</v>
      </c>
      <c r="K1256" s="26">
        <v>4</v>
      </c>
      <c r="L1256" s="27" t="s">
        <v>810</v>
      </c>
      <c r="M1256" s="25">
        <v>0.97799999999999998</v>
      </c>
      <c r="N1256" s="43" t="s">
        <v>31</v>
      </c>
      <c r="O1256" s="25">
        <f t="shared" si="140"/>
        <v>0.97799999999999998</v>
      </c>
      <c r="P1256" s="25">
        <f t="shared" si="141"/>
        <v>0.97799999999999998</v>
      </c>
      <c r="Q1256" s="28">
        <v>39.706999024217154</v>
      </c>
      <c r="R1256" s="29">
        <v>4</v>
      </c>
      <c r="S1256" s="18">
        <f t="shared" si="142"/>
        <v>9.9267497560542886</v>
      </c>
      <c r="T1256" s="28">
        <v>1.202</v>
      </c>
      <c r="U1256" s="26" t="s">
        <v>31</v>
      </c>
      <c r="V1256" s="26" t="s">
        <v>31</v>
      </c>
      <c r="W1256" s="17" t="str">
        <f t="shared" si="143"/>
        <v>n/a</v>
      </c>
      <c r="X1256" s="30" t="s">
        <v>31</v>
      </c>
      <c r="Y1256" s="17" t="str">
        <f t="shared" si="144"/>
        <v>n/a</v>
      </c>
      <c r="Z1256" s="17">
        <v>25</v>
      </c>
      <c r="AA1256" s="17">
        <f t="shared" si="138"/>
        <v>25</v>
      </c>
      <c r="AB1256" s="31" t="s">
        <v>406</v>
      </c>
    </row>
    <row r="1257" spans="2:28" x14ac:dyDescent="0.3">
      <c r="B1257" s="74" t="s">
        <v>843</v>
      </c>
      <c r="C1257" s="20" t="str">
        <f t="shared" si="139"/>
        <v>Freight Wagon (T) IPAX Other</v>
      </c>
      <c r="D1257" s="21" t="s">
        <v>4</v>
      </c>
      <c r="E1257" s="21" t="s">
        <v>402</v>
      </c>
      <c r="F1257" s="22" t="s">
        <v>574</v>
      </c>
      <c r="G1257" s="21" t="s">
        <v>333</v>
      </c>
      <c r="H1257" s="23"/>
      <c r="I1257" s="24"/>
      <c r="J1257" s="25" t="s">
        <v>31</v>
      </c>
      <c r="K1257" s="26">
        <v>4</v>
      </c>
      <c r="L1257" s="27" t="s">
        <v>810</v>
      </c>
      <c r="M1257" s="25">
        <v>0.97799999999999998</v>
      </c>
      <c r="N1257" s="43" t="s">
        <v>31</v>
      </c>
      <c r="O1257" s="25">
        <f t="shared" si="140"/>
        <v>0.97799999999999998</v>
      </c>
      <c r="P1257" s="25">
        <f t="shared" si="141"/>
        <v>0.97799999999999998</v>
      </c>
      <c r="Q1257" s="28">
        <v>27.024662633783155</v>
      </c>
      <c r="R1257" s="29">
        <v>4</v>
      </c>
      <c r="S1257" s="18">
        <f t="shared" si="142"/>
        <v>6.7561656584457888</v>
      </c>
      <c r="T1257" s="28">
        <v>1.202</v>
      </c>
      <c r="U1257" s="26" t="s">
        <v>31</v>
      </c>
      <c r="V1257" s="26" t="s">
        <v>31</v>
      </c>
      <c r="W1257" s="17" t="str">
        <f t="shared" si="143"/>
        <v>n/a</v>
      </c>
      <c r="X1257" s="30" t="s">
        <v>31</v>
      </c>
      <c r="Y1257" s="17" t="str">
        <f t="shared" si="144"/>
        <v>n/a</v>
      </c>
      <c r="Z1257" s="17">
        <v>25</v>
      </c>
      <c r="AA1257" s="17">
        <f t="shared" si="138"/>
        <v>25</v>
      </c>
      <c r="AB1257" s="31" t="s">
        <v>407</v>
      </c>
    </row>
    <row r="1258" spans="2:28" x14ac:dyDescent="0.3">
      <c r="B1258" s="74" t="s">
        <v>843</v>
      </c>
      <c r="C1258" s="20" t="str">
        <f t="shared" si="139"/>
        <v>Freight Wagon (T) IQAD Other</v>
      </c>
      <c r="D1258" s="21" t="s">
        <v>4</v>
      </c>
      <c r="E1258" s="21" t="s">
        <v>402</v>
      </c>
      <c r="F1258" s="22" t="s">
        <v>575</v>
      </c>
      <c r="G1258" s="21" t="s">
        <v>333</v>
      </c>
      <c r="H1258" s="23"/>
      <c r="I1258" s="24"/>
      <c r="J1258" s="25" t="s">
        <v>31</v>
      </c>
      <c r="K1258" s="26">
        <v>5</v>
      </c>
      <c r="L1258" s="27" t="s">
        <v>812</v>
      </c>
      <c r="M1258" s="25">
        <v>0.93799999999999994</v>
      </c>
      <c r="N1258" s="43" t="s">
        <v>31</v>
      </c>
      <c r="O1258" s="25">
        <f t="shared" si="140"/>
        <v>0.93799999999999994</v>
      </c>
      <c r="P1258" s="25">
        <f t="shared" si="141"/>
        <v>0.93799999999999994</v>
      </c>
      <c r="Q1258" s="28">
        <v>56</v>
      </c>
      <c r="R1258" s="29">
        <v>8</v>
      </c>
      <c r="S1258" s="18">
        <f t="shared" si="142"/>
        <v>7</v>
      </c>
      <c r="T1258" s="28">
        <v>1.3440000000000001</v>
      </c>
      <c r="U1258" s="26" t="s">
        <v>31</v>
      </c>
      <c r="V1258" s="26" t="s">
        <v>31</v>
      </c>
      <c r="W1258" s="17" t="str">
        <f t="shared" si="143"/>
        <v>n/a</v>
      </c>
      <c r="X1258" s="30" t="s">
        <v>31</v>
      </c>
      <c r="Y1258" s="17" t="str">
        <f t="shared" si="144"/>
        <v>n/a</v>
      </c>
      <c r="Z1258" s="17">
        <v>25</v>
      </c>
      <c r="AA1258" s="17">
        <f t="shared" si="138"/>
        <v>25</v>
      </c>
      <c r="AB1258" s="31" t="s">
        <v>403</v>
      </c>
    </row>
    <row r="1259" spans="2:28" x14ac:dyDescent="0.3">
      <c r="B1259" s="74" t="s">
        <v>843</v>
      </c>
      <c r="C1259" s="20" t="str">
        <f t="shared" si="139"/>
        <v>Freight Wagon (L) IVAL Domestic Automotive</v>
      </c>
      <c r="D1259" s="21" t="s">
        <v>4</v>
      </c>
      <c r="E1259" s="21" t="s">
        <v>399</v>
      </c>
      <c r="F1259" s="22" t="s">
        <v>576</v>
      </c>
      <c r="G1259" s="21" t="s">
        <v>348</v>
      </c>
      <c r="H1259" s="23"/>
      <c r="I1259" s="24"/>
      <c r="J1259" s="25" t="s">
        <v>31</v>
      </c>
      <c r="K1259" s="26">
        <v>2</v>
      </c>
      <c r="L1259" s="27" t="s">
        <v>806</v>
      </c>
      <c r="M1259" s="25">
        <v>1.0580000000000001</v>
      </c>
      <c r="N1259" s="43" t="s">
        <v>31</v>
      </c>
      <c r="O1259" s="25">
        <f t="shared" si="140"/>
        <v>1.0580000000000001</v>
      </c>
      <c r="P1259" s="25">
        <f t="shared" si="141"/>
        <v>1.0580000000000001</v>
      </c>
      <c r="Q1259" s="28">
        <v>29.16626788925382</v>
      </c>
      <c r="R1259" s="29">
        <v>2</v>
      </c>
      <c r="S1259" s="18">
        <f t="shared" si="142"/>
        <v>14.58313394462691</v>
      </c>
      <c r="T1259" s="28">
        <v>1.202</v>
      </c>
      <c r="U1259" s="26" t="s">
        <v>31</v>
      </c>
      <c r="V1259" s="26" t="s">
        <v>31</v>
      </c>
      <c r="W1259" s="17" t="str">
        <f t="shared" si="143"/>
        <v>n/a</v>
      </c>
      <c r="X1259" s="30" t="s">
        <v>31</v>
      </c>
      <c r="Y1259" s="17" t="str">
        <f t="shared" si="144"/>
        <v>n/a</v>
      </c>
      <c r="Z1259" s="17">
        <v>25</v>
      </c>
      <c r="AA1259" s="17">
        <f t="shared" si="138"/>
        <v>25</v>
      </c>
      <c r="AB1259" s="31" t="s">
        <v>439</v>
      </c>
    </row>
    <row r="1260" spans="2:28" x14ac:dyDescent="0.3">
      <c r="B1260" s="74" t="s">
        <v>843</v>
      </c>
      <c r="C1260" s="20" t="str">
        <f t="shared" si="139"/>
        <v>Freight Wagon (T) IVAL Domestic Automotive</v>
      </c>
      <c r="D1260" s="21" t="s">
        <v>4</v>
      </c>
      <c r="E1260" s="21" t="s">
        <v>402</v>
      </c>
      <c r="F1260" s="22" t="s">
        <v>576</v>
      </c>
      <c r="G1260" s="21" t="s">
        <v>348</v>
      </c>
      <c r="H1260" s="23"/>
      <c r="I1260" s="24"/>
      <c r="J1260" s="25" t="s">
        <v>31</v>
      </c>
      <c r="K1260" s="26">
        <v>2</v>
      </c>
      <c r="L1260" s="27" t="s">
        <v>806</v>
      </c>
      <c r="M1260" s="25">
        <v>1.0580000000000001</v>
      </c>
      <c r="N1260" s="43" t="s">
        <v>31</v>
      </c>
      <c r="O1260" s="25">
        <f t="shared" si="140"/>
        <v>1.0580000000000001</v>
      </c>
      <c r="P1260" s="25">
        <f t="shared" si="141"/>
        <v>1.0580000000000001</v>
      </c>
      <c r="Q1260" s="28">
        <v>17</v>
      </c>
      <c r="R1260" s="29">
        <v>2</v>
      </c>
      <c r="S1260" s="18">
        <f t="shared" si="142"/>
        <v>8.5</v>
      </c>
      <c r="T1260" s="28">
        <v>1.202</v>
      </c>
      <c r="U1260" s="26" t="s">
        <v>31</v>
      </c>
      <c r="V1260" s="26" t="s">
        <v>31</v>
      </c>
      <c r="W1260" s="17" t="str">
        <f t="shared" si="143"/>
        <v>n/a</v>
      </c>
      <c r="X1260" s="30" t="s">
        <v>31</v>
      </c>
      <c r="Y1260" s="17" t="str">
        <f t="shared" si="144"/>
        <v>n/a</v>
      </c>
      <c r="Z1260" s="17">
        <v>25</v>
      </c>
      <c r="AA1260" s="17">
        <f t="shared" si="138"/>
        <v>25</v>
      </c>
      <c r="AB1260" s="31" t="s">
        <v>440</v>
      </c>
    </row>
    <row r="1261" spans="2:28" x14ac:dyDescent="0.3">
      <c r="B1261" s="74" t="s">
        <v>843</v>
      </c>
      <c r="C1261" s="20" t="str">
        <f t="shared" si="139"/>
        <v>Freight Wagon (L) IVAL Enterprise</v>
      </c>
      <c r="D1261" s="21" t="s">
        <v>4</v>
      </c>
      <c r="E1261" s="21" t="s">
        <v>399</v>
      </c>
      <c r="F1261" s="22" t="s">
        <v>576</v>
      </c>
      <c r="G1261" s="21" t="s">
        <v>338</v>
      </c>
      <c r="H1261" s="23"/>
      <c r="I1261" s="24"/>
      <c r="J1261" s="25" t="s">
        <v>31</v>
      </c>
      <c r="K1261" s="26">
        <v>2</v>
      </c>
      <c r="L1261" s="27" t="s">
        <v>806</v>
      </c>
      <c r="M1261" s="25">
        <v>1.0580000000000001</v>
      </c>
      <c r="N1261" s="43" t="s">
        <v>31</v>
      </c>
      <c r="O1261" s="25">
        <f t="shared" si="140"/>
        <v>1.0580000000000001</v>
      </c>
      <c r="P1261" s="25">
        <f t="shared" si="141"/>
        <v>1.0580000000000001</v>
      </c>
      <c r="Q1261" s="28">
        <v>29.478177800285437</v>
      </c>
      <c r="R1261" s="29">
        <v>2</v>
      </c>
      <c r="S1261" s="18">
        <f t="shared" si="142"/>
        <v>14.739088900142718</v>
      </c>
      <c r="T1261" s="28">
        <v>1.202</v>
      </c>
      <c r="U1261" s="26" t="s">
        <v>31</v>
      </c>
      <c r="V1261" s="26" t="s">
        <v>31</v>
      </c>
      <c r="W1261" s="17" t="str">
        <f t="shared" si="143"/>
        <v>n/a</v>
      </c>
      <c r="X1261" s="30" t="s">
        <v>31</v>
      </c>
      <c r="Y1261" s="17" t="str">
        <f t="shared" si="144"/>
        <v>n/a</v>
      </c>
      <c r="Z1261" s="17">
        <v>27</v>
      </c>
      <c r="AA1261" s="17">
        <f t="shared" si="138"/>
        <v>27</v>
      </c>
      <c r="AB1261" s="31" t="s">
        <v>439</v>
      </c>
    </row>
    <row r="1262" spans="2:28" x14ac:dyDescent="0.3">
      <c r="B1262" s="74" t="s">
        <v>843</v>
      </c>
      <c r="C1262" s="20" t="str">
        <f t="shared" si="139"/>
        <v>Freight Wagon (T) IVAL Enterprise</v>
      </c>
      <c r="D1262" s="21" t="s">
        <v>4</v>
      </c>
      <c r="E1262" s="21" t="s">
        <v>402</v>
      </c>
      <c r="F1262" s="22" t="s">
        <v>576</v>
      </c>
      <c r="G1262" s="21" t="s">
        <v>338</v>
      </c>
      <c r="H1262" s="23"/>
      <c r="I1262" s="24"/>
      <c r="J1262" s="25" t="s">
        <v>31</v>
      </c>
      <c r="K1262" s="26">
        <v>2</v>
      </c>
      <c r="L1262" s="27" t="s">
        <v>806</v>
      </c>
      <c r="M1262" s="25">
        <v>1.0580000000000001</v>
      </c>
      <c r="N1262" s="43" t="s">
        <v>31</v>
      </c>
      <c r="O1262" s="25">
        <f t="shared" si="140"/>
        <v>1.0580000000000001</v>
      </c>
      <c r="P1262" s="25">
        <f t="shared" si="141"/>
        <v>1.0580000000000001</v>
      </c>
      <c r="Q1262" s="28">
        <v>17</v>
      </c>
      <c r="R1262" s="29">
        <v>2</v>
      </c>
      <c r="S1262" s="18">
        <f t="shared" si="142"/>
        <v>8.5</v>
      </c>
      <c r="T1262" s="28">
        <v>1.202</v>
      </c>
      <c r="U1262" s="26" t="s">
        <v>31</v>
      </c>
      <c r="V1262" s="26" t="s">
        <v>31</v>
      </c>
      <c r="W1262" s="17" t="str">
        <f t="shared" si="143"/>
        <v>n/a</v>
      </c>
      <c r="X1262" s="30" t="s">
        <v>31</v>
      </c>
      <c r="Y1262" s="17" t="str">
        <f t="shared" si="144"/>
        <v>n/a</v>
      </c>
      <c r="Z1262" s="17">
        <v>27</v>
      </c>
      <c r="AA1262" s="17">
        <f t="shared" si="138"/>
        <v>27</v>
      </c>
      <c r="AB1262" s="31" t="s">
        <v>440</v>
      </c>
    </row>
    <row r="1263" spans="2:28" x14ac:dyDescent="0.3">
      <c r="B1263" s="74" t="s">
        <v>843</v>
      </c>
      <c r="C1263" s="20" t="str">
        <f t="shared" si="139"/>
        <v>Freight Wagon (L) IVAL Other</v>
      </c>
      <c r="D1263" s="21" t="s">
        <v>4</v>
      </c>
      <c r="E1263" s="21" t="s">
        <v>399</v>
      </c>
      <c r="F1263" s="22" t="s">
        <v>576</v>
      </c>
      <c r="G1263" s="21" t="s">
        <v>333</v>
      </c>
      <c r="H1263" s="23"/>
      <c r="I1263" s="24"/>
      <c r="J1263" s="25" t="s">
        <v>31</v>
      </c>
      <c r="K1263" s="26">
        <v>2</v>
      </c>
      <c r="L1263" s="27" t="s">
        <v>806</v>
      </c>
      <c r="M1263" s="25">
        <v>1.0580000000000001</v>
      </c>
      <c r="N1263" s="43" t="s">
        <v>31</v>
      </c>
      <c r="O1263" s="25">
        <f t="shared" si="140"/>
        <v>1.0580000000000001</v>
      </c>
      <c r="P1263" s="25">
        <f t="shared" si="141"/>
        <v>1.0580000000000001</v>
      </c>
      <c r="Q1263" s="28">
        <v>28.819549216690064</v>
      </c>
      <c r="R1263" s="29">
        <v>2</v>
      </c>
      <c r="S1263" s="18">
        <f t="shared" si="142"/>
        <v>14.409774608345032</v>
      </c>
      <c r="T1263" s="28">
        <v>1.202</v>
      </c>
      <c r="U1263" s="26" t="s">
        <v>31</v>
      </c>
      <c r="V1263" s="26" t="s">
        <v>31</v>
      </c>
      <c r="W1263" s="17" t="str">
        <f t="shared" si="143"/>
        <v>n/a</v>
      </c>
      <c r="X1263" s="30" t="s">
        <v>31</v>
      </c>
      <c r="Y1263" s="17" t="str">
        <f t="shared" si="144"/>
        <v>n/a</v>
      </c>
      <c r="Z1263" s="17">
        <v>25</v>
      </c>
      <c r="AA1263" s="17">
        <f t="shared" si="138"/>
        <v>25</v>
      </c>
      <c r="AB1263" s="31" t="s">
        <v>439</v>
      </c>
    </row>
    <row r="1264" spans="2:28" x14ac:dyDescent="0.3">
      <c r="B1264" s="74" t="s">
        <v>843</v>
      </c>
      <c r="C1264" s="20" t="str">
        <f t="shared" si="139"/>
        <v>Freight Wagon (T) IVAL Other</v>
      </c>
      <c r="D1264" s="21" t="s">
        <v>4</v>
      </c>
      <c r="E1264" s="21" t="s">
        <v>402</v>
      </c>
      <c r="F1264" s="22" t="s">
        <v>576</v>
      </c>
      <c r="G1264" s="21" t="s">
        <v>333</v>
      </c>
      <c r="H1264" s="23"/>
      <c r="I1264" s="24"/>
      <c r="J1264" s="25" t="s">
        <v>31</v>
      </c>
      <c r="K1264" s="26">
        <v>2</v>
      </c>
      <c r="L1264" s="27" t="s">
        <v>806</v>
      </c>
      <c r="M1264" s="25">
        <v>1.0580000000000001</v>
      </c>
      <c r="N1264" s="43" t="s">
        <v>31</v>
      </c>
      <c r="O1264" s="25">
        <f t="shared" si="140"/>
        <v>1.0580000000000001</v>
      </c>
      <c r="P1264" s="25">
        <f t="shared" si="141"/>
        <v>1.0580000000000001</v>
      </c>
      <c r="Q1264" s="28">
        <v>17</v>
      </c>
      <c r="R1264" s="29">
        <v>2</v>
      </c>
      <c r="S1264" s="18">
        <f t="shared" si="142"/>
        <v>8.5</v>
      </c>
      <c r="T1264" s="28">
        <v>1.202</v>
      </c>
      <c r="U1264" s="26" t="s">
        <v>31</v>
      </c>
      <c r="V1264" s="26" t="s">
        <v>31</v>
      </c>
      <c r="W1264" s="17" t="str">
        <f t="shared" si="143"/>
        <v>n/a</v>
      </c>
      <c r="X1264" s="30" t="s">
        <v>31</v>
      </c>
      <c r="Y1264" s="17" t="str">
        <f t="shared" si="144"/>
        <v>n/a</v>
      </c>
      <c r="Z1264" s="17">
        <v>25</v>
      </c>
      <c r="AA1264" s="17">
        <f t="shared" ref="AA1264:AA1327" si="145">IF($D1264="Passenger",Y1264,Z1264)</f>
        <v>25</v>
      </c>
      <c r="AB1264" s="31" t="s">
        <v>440</v>
      </c>
    </row>
    <row r="1265" spans="2:28" x14ac:dyDescent="0.3">
      <c r="B1265" s="74" t="s">
        <v>843</v>
      </c>
      <c r="C1265" s="20" t="str">
        <f t="shared" si="139"/>
        <v>Freight Wagon (L) IWAB Construction Materials</v>
      </c>
      <c r="D1265" s="21" t="s">
        <v>4</v>
      </c>
      <c r="E1265" s="21" t="s">
        <v>399</v>
      </c>
      <c r="F1265" s="22" t="s">
        <v>577</v>
      </c>
      <c r="G1265" s="21" t="s">
        <v>331</v>
      </c>
      <c r="H1265" s="23"/>
      <c r="I1265" s="24"/>
      <c r="J1265" s="25" t="s">
        <v>31</v>
      </c>
      <c r="K1265" s="26">
        <v>4</v>
      </c>
      <c r="L1265" s="27" t="s">
        <v>810</v>
      </c>
      <c r="M1265" s="25">
        <v>0.97799999999999998</v>
      </c>
      <c r="N1265" s="43" t="s">
        <v>31</v>
      </c>
      <c r="O1265" s="25">
        <f t="shared" si="140"/>
        <v>0.97799999999999998</v>
      </c>
      <c r="P1265" s="25">
        <f t="shared" si="141"/>
        <v>0.97799999999999998</v>
      </c>
      <c r="Q1265" s="28">
        <v>64.936000000000007</v>
      </c>
      <c r="R1265" s="29">
        <v>4</v>
      </c>
      <c r="S1265" s="18">
        <f t="shared" si="142"/>
        <v>16.234000000000002</v>
      </c>
      <c r="T1265" s="28">
        <v>1.202</v>
      </c>
      <c r="U1265" s="26" t="s">
        <v>31</v>
      </c>
      <c r="V1265" s="26" t="s">
        <v>31</v>
      </c>
      <c r="W1265" s="17" t="str">
        <f t="shared" si="143"/>
        <v>n/a</v>
      </c>
      <c r="X1265" s="30" t="s">
        <v>31</v>
      </c>
      <c r="Y1265" s="17" t="str">
        <f t="shared" si="144"/>
        <v>n/a</v>
      </c>
      <c r="Z1265" s="17">
        <v>29</v>
      </c>
      <c r="AA1265" s="17">
        <f t="shared" si="145"/>
        <v>29</v>
      </c>
      <c r="AB1265" s="31" t="s">
        <v>406</v>
      </c>
    </row>
    <row r="1266" spans="2:28" x14ac:dyDescent="0.3">
      <c r="B1266" s="74" t="s">
        <v>843</v>
      </c>
      <c r="C1266" s="20" t="str">
        <f t="shared" si="139"/>
        <v>Freight Wagon (T) IWAB Construction Materials</v>
      </c>
      <c r="D1266" s="21" t="s">
        <v>4</v>
      </c>
      <c r="E1266" s="21" t="s">
        <v>402</v>
      </c>
      <c r="F1266" s="22" t="s">
        <v>577</v>
      </c>
      <c r="G1266" s="21" t="s">
        <v>331</v>
      </c>
      <c r="H1266" s="23"/>
      <c r="I1266" s="24"/>
      <c r="J1266" s="25" t="s">
        <v>31</v>
      </c>
      <c r="K1266" s="26">
        <v>4</v>
      </c>
      <c r="L1266" s="27" t="s">
        <v>810</v>
      </c>
      <c r="M1266" s="25">
        <v>0.97799999999999998</v>
      </c>
      <c r="N1266" s="43" t="s">
        <v>31</v>
      </c>
      <c r="O1266" s="25">
        <f t="shared" si="140"/>
        <v>0.97799999999999998</v>
      </c>
      <c r="P1266" s="25">
        <f t="shared" si="141"/>
        <v>0.97799999999999998</v>
      </c>
      <c r="Q1266" s="28">
        <v>27</v>
      </c>
      <c r="R1266" s="29">
        <v>4</v>
      </c>
      <c r="S1266" s="18">
        <f t="shared" si="142"/>
        <v>6.75</v>
      </c>
      <c r="T1266" s="28">
        <v>1.202</v>
      </c>
      <c r="U1266" s="26" t="s">
        <v>31</v>
      </c>
      <c r="V1266" s="26" t="s">
        <v>31</v>
      </c>
      <c r="W1266" s="17" t="str">
        <f t="shared" si="143"/>
        <v>n/a</v>
      </c>
      <c r="X1266" s="30" t="s">
        <v>31</v>
      </c>
      <c r="Y1266" s="17" t="str">
        <f t="shared" si="144"/>
        <v>n/a</v>
      </c>
      <c r="Z1266" s="17">
        <v>29</v>
      </c>
      <c r="AA1266" s="17">
        <f t="shared" si="145"/>
        <v>29</v>
      </c>
      <c r="AB1266" s="31" t="s">
        <v>407</v>
      </c>
    </row>
    <row r="1267" spans="2:28" x14ac:dyDescent="0.3">
      <c r="B1267" s="74" t="s">
        <v>843</v>
      </c>
      <c r="C1267" s="20" t="str">
        <f t="shared" si="139"/>
        <v>Freight Wagon (T) IWAB Domestic Intermodal</v>
      </c>
      <c r="D1267" s="21" t="s">
        <v>4</v>
      </c>
      <c r="E1267" s="21" t="s">
        <v>402</v>
      </c>
      <c r="F1267" s="22" t="s">
        <v>577</v>
      </c>
      <c r="G1267" s="21" t="s">
        <v>332</v>
      </c>
      <c r="H1267" s="23"/>
      <c r="I1267" s="24"/>
      <c r="J1267" s="25" t="s">
        <v>31</v>
      </c>
      <c r="K1267" s="26">
        <v>4</v>
      </c>
      <c r="L1267" s="27" t="s">
        <v>810</v>
      </c>
      <c r="M1267" s="25">
        <v>0.97799999999999998</v>
      </c>
      <c r="N1267" s="43" t="s">
        <v>31</v>
      </c>
      <c r="O1267" s="25">
        <f t="shared" si="140"/>
        <v>0.97799999999999998</v>
      </c>
      <c r="P1267" s="25">
        <f t="shared" si="141"/>
        <v>0.97799999999999998</v>
      </c>
      <c r="Q1267" s="28">
        <v>27</v>
      </c>
      <c r="R1267" s="29">
        <v>4</v>
      </c>
      <c r="S1267" s="18">
        <f t="shared" si="142"/>
        <v>6.75</v>
      </c>
      <c r="T1267" s="28">
        <v>1.202</v>
      </c>
      <c r="U1267" s="26" t="s">
        <v>31</v>
      </c>
      <c r="V1267" s="26" t="s">
        <v>31</v>
      </c>
      <c r="W1267" s="17" t="str">
        <f t="shared" si="143"/>
        <v>n/a</v>
      </c>
      <c r="X1267" s="30" t="s">
        <v>31</v>
      </c>
      <c r="Y1267" s="17" t="str">
        <f t="shared" si="144"/>
        <v>n/a</v>
      </c>
      <c r="Z1267" s="17">
        <v>33</v>
      </c>
      <c r="AA1267" s="17">
        <f t="shared" si="145"/>
        <v>33</v>
      </c>
      <c r="AB1267" s="31" t="s">
        <v>407</v>
      </c>
    </row>
    <row r="1268" spans="2:28" x14ac:dyDescent="0.3">
      <c r="B1268" s="74" t="s">
        <v>843</v>
      </c>
      <c r="C1268" s="20" t="str">
        <f t="shared" si="139"/>
        <v>Freight Wagon (L) IWAB Enterprise</v>
      </c>
      <c r="D1268" s="21" t="s">
        <v>4</v>
      </c>
      <c r="E1268" s="21" t="s">
        <v>399</v>
      </c>
      <c r="F1268" s="22" t="s">
        <v>577</v>
      </c>
      <c r="G1268" s="21" t="s">
        <v>338</v>
      </c>
      <c r="H1268" s="23"/>
      <c r="I1268" s="24"/>
      <c r="J1268" s="25" t="s">
        <v>31</v>
      </c>
      <c r="K1268" s="26">
        <v>4</v>
      </c>
      <c r="L1268" s="27" t="s">
        <v>810</v>
      </c>
      <c r="M1268" s="25">
        <v>0.97799999999999998</v>
      </c>
      <c r="N1268" s="43" t="s">
        <v>31</v>
      </c>
      <c r="O1268" s="25">
        <f t="shared" si="140"/>
        <v>0.97799999999999998</v>
      </c>
      <c r="P1268" s="25">
        <f t="shared" si="141"/>
        <v>0.97799999999999998</v>
      </c>
      <c r="Q1268" s="28">
        <v>63.803090727816553</v>
      </c>
      <c r="R1268" s="29">
        <v>4</v>
      </c>
      <c r="S1268" s="18">
        <f t="shared" si="142"/>
        <v>15.950772681954138</v>
      </c>
      <c r="T1268" s="28">
        <v>1.202</v>
      </c>
      <c r="U1268" s="26" t="s">
        <v>31</v>
      </c>
      <c r="V1268" s="26" t="s">
        <v>31</v>
      </c>
      <c r="W1268" s="17" t="str">
        <f t="shared" si="143"/>
        <v>n/a</v>
      </c>
      <c r="X1268" s="30" t="s">
        <v>31</v>
      </c>
      <c r="Y1268" s="17" t="str">
        <f t="shared" si="144"/>
        <v>n/a</v>
      </c>
      <c r="Z1268" s="17">
        <v>27</v>
      </c>
      <c r="AA1268" s="17">
        <f t="shared" si="145"/>
        <v>27</v>
      </c>
      <c r="AB1268" s="31" t="s">
        <v>406</v>
      </c>
    </row>
    <row r="1269" spans="2:28" x14ac:dyDescent="0.3">
      <c r="B1269" s="74" t="s">
        <v>843</v>
      </c>
      <c r="C1269" s="20" t="str">
        <f t="shared" si="139"/>
        <v>Freight Wagon (T) IWAB Enterprise</v>
      </c>
      <c r="D1269" s="21" t="s">
        <v>4</v>
      </c>
      <c r="E1269" s="21" t="s">
        <v>402</v>
      </c>
      <c r="F1269" s="22" t="s">
        <v>577</v>
      </c>
      <c r="G1269" s="21" t="s">
        <v>338</v>
      </c>
      <c r="H1269" s="23"/>
      <c r="I1269" s="24"/>
      <c r="J1269" s="25" t="s">
        <v>31</v>
      </c>
      <c r="K1269" s="26">
        <v>4</v>
      </c>
      <c r="L1269" s="27" t="s">
        <v>810</v>
      </c>
      <c r="M1269" s="25">
        <v>0.97799999999999998</v>
      </c>
      <c r="N1269" s="43" t="s">
        <v>31</v>
      </c>
      <c r="O1269" s="25">
        <f t="shared" si="140"/>
        <v>0.97799999999999998</v>
      </c>
      <c r="P1269" s="25">
        <f t="shared" si="141"/>
        <v>0.97799999999999998</v>
      </c>
      <c r="Q1269" s="28">
        <v>27</v>
      </c>
      <c r="R1269" s="29">
        <v>4</v>
      </c>
      <c r="S1269" s="18">
        <f t="shared" si="142"/>
        <v>6.75</v>
      </c>
      <c r="T1269" s="28">
        <v>1.202</v>
      </c>
      <c r="U1269" s="26" t="s">
        <v>31</v>
      </c>
      <c r="V1269" s="26" t="s">
        <v>31</v>
      </c>
      <c r="W1269" s="17" t="str">
        <f t="shared" si="143"/>
        <v>n/a</v>
      </c>
      <c r="X1269" s="30" t="s">
        <v>31</v>
      </c>
      <c r="Y1269" s="17" t="str">
        <f t="shared" si="144"/>
        <v>n/a</v>
      </c>
      <c r="Z1269" s="17">
        <v>27</v>
      </c>
      <c r="AA1269" s="17">
        <f t="shared" si="145"/>
        <v>27</v>
      </c>
      <c r="AB1269" s="31" t="s">
        <v>407</v>
      </c>
    </row>
    <row r="1270" spans="2:28" x14ac:dyDescent="0.3">
      <c r="B1270" s="74" t="s">
        <v>843</v>
      </c>
      <c r="C1270" s="20" t="str">
        <f t="shared" si="139"/>
        <v>Freight Wagon (L) IWAB European Conventional</v>
      </c>
      <c r="D1270" s="21" t="s">
        <v>4</v>
      </c>
      <c r="E1270" s="21" t="s">
        <v>399</v>
      </c>
      <c r="F1270" s="22" t="s">
        <v>577</v>
      </c>
      <c r="G1270" s="21" t="s">
        <v>363</v>
      </c>
      <c r="H1270" s="23"/>
      <c r="I1270" s="24"/>
      <c r="J1270" s="25" t="s">
        <v>31</v>
      </c>
      <c r="K1270" s="26">
        <v>4</v>
      </c>
      <c r="L1270" s="27" t="s">
        <v>810</v>
      </c>
      <c r="M1270" s="25">
        <v>0.97799999999999998</v>
      </c>
      <c r="N1270" s="43" t="s">
        <v>31</v>
      </c>
      <c r="O1270" s="25">
        <f t="shared" si="140"/>
        <v>0.97799999999999998</v>
      </c>
      <c r="P1270" s="25">
        <f t="shared" si="141"/>
        <v>0.97799999999999998</v>
      </c>
      <c r="Q1270" s="28">
        <v>51.475102826638661</v>
      </c>
      <c r="R1270" s="29">
        <v>4</v>
      </c>
      <c r="S1270" s="18">
        <f t="shared" si="142"/>
        <v>12.868775706659665</v>
      </c>
      <c r="T1270" s="28">
        <v>1.202</v>
      </c>
      <c r="U1270" s="26" t="s">
        <v>31</v>
      </c>
      <c r="V1270" s="26" t="s">
        <v>31</v>
      </c>
      <c r="W1270" s="17" t="str">
        <f t="shared" si="143"/>
        <v>n/a</v>
      </c>
      <c r="X1270" s="30" t="s">
        <v>31</v>
      </c>
      <c r="Y1270" s="17" t="str">
        <f t="shared" si="144"/>
        <v>n/a</v>
      </c>
      <c r="Z1270" s="17">
        <v>31</v>
      </c>
      <c r="AA1270" s="17">
        <f t="shared" si="145"/>
        <v>31</v>
      </c>
      <c r="AB1270" s="31" t="s">
        <v>406</v>
      </c>
    </row>
    <row r="1271" spans="2:28" x14ac:dyDescent="0.3">
      <c r="B1271" s="74" t="s">
        <v>843</v>
      </c>
      <c r="C1271" s="20" t="str">
        <f t="shared" si="139"/>
        <v>Freight Wagon (L) IWAB European Intermodal</v>
      </c>
      <c r="D1271" s="21" t="s">
        <v>4</v>
      </c>
      <c r="E1271" s="21" t="s">
        <v>399</v>
      </c>
      <c r="F1271" s="22" t="s">
        <v>577</v>
      </c>
      <c r="G1271" s="21" t="s">
        <v>349</v>
      </c>
      <c r="H1271" s="23"/>
      <c r="I1271" s="24"/>
      <c r="J1271" s="25" t="s">
        <v>31</v>
      </c>
      <c r="K1271" s="26">
        <v>4</v>
      </c>
      <c r="L1271" s="27" t="s">
        <v>810</v>
      </c>
      <c r="M1271" s="25">
        <v>0.97799999999999998</v>
      </c>
      <c r="N1271" s="43" t="s">
        <v>31</v>
      </c>
      <c r="O1271" s="25">
        <f t="shared" si="140"/>
        <v>0.97799999999999998</v>
      </c>
      <c r="P1271" s="25">
        <f t="shared" si="141"/>
        <v>0.97799999999999998</v>
      </c>
      <c r="Q1271" s="28">
        <v>51.49554140127389</v>
      </c>
      <c r="R1271" s="29">
        <v>4</v>
      </c>
      <c r="S1271" s="18">
        <f t="shared" si="142"/>
        <v>12.873885350318472</v>
      </c>
      <c r="T1271" s="28">
        <v>1.202</v>
      </c>
      <c r="U1271" s="26" t="s">
        <v>31</v>
      </c>
      <c r="V1271" s="26" t="s">
        <v>31</v>
      </c>
      <c r="W1271" s="17" t="str">
        <f t="shared" si="143"/>
        <v>n/a</v>
      </c>
      <c r="X1271" s="30" t="s">
        <v>31</v>
      </c>
      <c r="Y1271" s="17" t="str">
        <f t="shared" si="144"/>
        <v>n/a</v>
      </c>
      <c r="Z1271" s="17">
        <v>38</v>
      </c>
      <c r="AA1271" s="17">
        <f t="shared" si="145"/>
        <v>38</v>
      </c>
      <c r="AB1271" s="31" t="s">
        <v>406</v>
      </c>
    </row>
    <row r="1272" spans="2:28" x14ac:dyDescent="0.3">
      <c r="B1272" s="74" t="s">
        <v>843</v>
      </c>
      <c r="C1272" s="20" t="str">
        <f t="shared" si="139"/>
        <v>Freight Wagon (L) IWAB Industrial Minerals</v>
      </c>
      <c r="D1272" s="21" t="s">
        <v>4</v>
      </c>
      <c r="E1272" s="21" t="s">
        <v>399</v>
      </c>
      <c r="F1272" s="22" t="s">
        <v>577</v>
      </c>
      <c r="G1272" s="21" t="s">
        <v>364</v>
      </c>
      <c r="H1272" s="23"/>
      <c r="I1272" s="24"/>
      <c r="J1272" s="25" t="s">
        <v>31</v>
      </c>
      <c r="K1272" s="26">
        <v>4</v>
      </c>
      <c r="L1272" s="27" t="s">
        <v>810</v>
      </c>
      <c r="M1272" s="25">
        <v>0.97799999999999998</v>
      </c>
      <c r="N1272" s="43" t="s">
        <v>31</v>
      </c>
      <c r="O1272" s="25">
        <f t="shared" si="140"/>
        <v>0.97799999999999998</v>
      </c>
      <c r="P1272" s="25">
        <f t="shared" si="141"/>
        <v>0.97799999999999998</v>
      </c>
      <c r="Q1272" s="28">
        <v>64.048922964585614</v>
      </c>
      <c r="R1272" s="29">
        <v>4</v>
      </c>
      <c r="S1272" s="18">
        <f t="shared" si="142"/>
        <v>16.012230741146404</v>
      </c>
      <c r="T1272" s="28">
        <v>1.202</v>
      </c>
      <c r="U1272" s="26" t="s">
        <v>31</v>
      </c>
      <c r="V1272" s="26" t="s">
        <v>31</v>
      </c>
      <c r="W1272" s="17" t="str">
        <f t="shared" si="143"/>
        <v>n/a</v>
      </c>
      <c r="X1272" s="30" t="s">
        <v>31</v>
      </c>
      <c r="Y1272" s="17" t="str">
        <f t="shared" si="144"/>
        <v>n/a</v>
      </c>
      <c r="Z1272" s="17">
        <v>18</v>
      </c>
      <c r="AA1272" s="17">
        <f t="shared" si="145"/>
        <v>18</v>
      </c>
      <c r="AB1272" s="31" t="s">
        <v>406</v>
      </c>
    </row>
    <row r="1273" spans="2:28" x14ac:dyDescent="0.3">
      <c r="B1273" s="74" t="s">
        <v>843</v>
      </c>
      <c r="C1273" s="20" t="str">
        <f t="shared" si="139"/>
        <v>Freight Wagon (T) IWAB Industrial Minerals</v>
      </c>
      <c r="D1273" s="21" t="s">
        <v>4</v>
      </c>
      <c r="E1273" s="21" t="s">
        <v>402</v>
      </c>
      <c r="F1273" s="22" t="s">
        <v>577</v>
      </c>
      <c r="G1273" s="21" t="s">
        <v>364</v>
      </c>
      <c r="H1273" s="23"/>
      <c r="I1273" s="24"/>
      <c r="J1273" s="25" t="s">
        <v>31</v>
      </c>
      <c r="K1273" s="26">
        <v>4</v>
      </c>
      <c r="L1273" s="27" t="s">
        <v>810</v>
      </c>
      <c r="M1273" s="25">
        <v>0.97799999999999998</v>
      </c>
      <c r="N1273" s="43" t="s">
        <v>31</v>
      </c>
      <c r="O1273" s="25">
        <f t="shared" si="140"/>
        <v>0.97799999999999998</v>
      </c>
      <c r="P1273" s="25">
        <f t="shared" si="141"/>
        <v>0.97799999999999998</v>
      </c>
      <c r="Q1273" s="28">
        <v>27</v>
      </c>
      <c r="R1273" s="29">
        <v>4</v>
      </c>
      <c r="S1273" s="18">
        <f t="shared" si="142"/>
        <v>6.75</v>
      </c>
      <c r="T1273" s="28">
        <v>1.202</v>
      </c>
      <c r="U1273" s="26" t="s">
        <v>31</v>
      </c>
      <c r="V1273" s="26" t="s">
        <v>31</v>
      </c>
      <c r="W1273" s="17" t="str">
        <f t="shared" si="143"/>
        <v>n/a</v>
      </c>
      <c r="X1273" s="30" t="s">
        <v>31</v>
      </c>
      <c r="Y1273" s="17" t="str">
        <f t="shared" si="144"/>
        <v>n/a</v>
      </c>
      <c r="Z1273" s="17">
        <v>18</v>
      </c>
      <c r="AA1273" s="17">
        <f t="shared" si="145"/>
        <v>18</v>
      </c>
      <c r="AB1273" s="31" t="s">
        <v>407</v>
      </c>
    </row>
    <row r="1274" spans="2:28" x14ac:dyDescent="0.3">
      <c r="B1274" s="74" t="s">
        <v>843</v>
      </c>
      <c r="C1274" s="20" t="str">
        <f t="shared" si="139"/>
        <v>Freight Wagon (L) IWAB Other</v>
      </c>
      <c r="D1274" s="21" t="s">
        <v>4</v>
      </c>
      <c r="E1274" s="21" t="s">
        <v>399</v>
      </c>
      <c r="F1274" s="22" t="s">
        <v>577</v>
      </c>
      <c r="G1274" s="21" t="s">
        <v>333</v>
      </c>
      <c r="H1274" s="23"/>
      <c r="I1274" s="24"/>
      <c r="J1274" s="25" t="s">
        <v>31</v>
      </c>
      <c r="K1274" s="26">
        <v>4</v>
      </c>
      <c r="L1274" s="27" t="s">
        <v>810</v>
      </c>
      <c r="M1274" s="25">
        <v>0.97799999999999998</v>
      </c>
      <c r="N1274" s="43" t="s">
        <v>31</v>
      </c>
      <c r="O1274" s="25">
        <f t="shared" si="140"/>
        <v>0.97799999999999998</v>
      </c>
      <c r="P1274" s="25">
        <f t="shared" si="141"/>
        <v>0.97799999999999998</v>
      </c>
      <c r="Q1274" s="28">
        <v>60.017513566847555</v>
      </c>
      <c r="R1274" s="29">
        <v>4</v>
      </c>
      <c r="S1274" s="18">
        <f t="shared" si="142"/>
        <v>15.004378391711889</v>
      </c>
      <c r="T1274" s="28">
        <v>1.202</v>
      </c>
      <c r="U1274" s="26" t="s">
        <v>31</v>
      </c>
      <c r="V1274" s="26" t="s">
        <v>31</v>
      </c>
      <c r="W1274" s="17" t="str">
        <f t="shared" si="143"/>
        <v>n/a</v>
      </c>
      <c r="X1274" s="30" t="s">
        <v>31</v>
      </c>
      <c r="Y1274" s="17" t="str">
        <f t="shared" si="144"/>
        <v>n/a</v>
      </c>
      <c r="Z1274" s="17">
        <v>25</v>
      </c>
      <c r="AA1274" s="17">
        <f t="shared" si="145"/>
        <v>25</v>
      </c>
      <c r="AB1274" s="31" t="s">
        <v>406</v>
      </c>
    </row>
    <row r="1275" spans="2:28" x14ac:dyDescent="0.3">
      <c r="B1275" s="74" t="s">
        <v>843</v>
      </c>
      <c r="C1275" s="20" t="str">
        <f t="shared" si="139"/>
        <v>Freight Wagon (T) IWAB Other</v>
      </c>
      <c r="D1275" s="21" t="s">
        <v>4</v>
      </c>
      <c r="E1275" s="21" t="s">
        <v>402</v>
      </c>
      <c r="F1275" s="22" t="s">
        <v>577</v>
      </c>
      <c r="G1275" s="21" t="s">
        <v>333</v>
      </c>
      <c r="H1275" s="23"/>
      <c r="I1275" s="24"/>
      <c r="J1275" s="25" t="s">
        <v>31</v>
      </c>
      <c r="K1275" s="26">
        <v>4</v>
      </c>
      <c r="L1275" s="27" t="s">
        <v>810</v>
      </c>
      <c r="M1275" s="25">
        <v>0.97799999999999998</v>
      </c>
      <c r="N1275" s="43" t="s">
        <v>31</v>
      </c>
      <c r="O1275" s="25">
        <f t="shared" si="140"/>
        <v>0.97799999999999998</v>
      </c>
      <c r="P1275" s="25">
        <f t="shared" si="141"/>
        <v>0.97799999999999998</v>
      </c>
      <c r="Q1275" s="28">
        <v>27</v>
      </c>
      <c r="R1275" s="29">
        <v>4</v>
      </c>
      <c r="S1275" s="18">
        <f t="shared" si="142"/>
        <v>6.75</v>
      </c>
      <c r="T1275" s="28">
        <v>1.202</v>
      </c>
      <c r="U1275" s="26" t="s">
        <v>31</v>
      </c>
      <c r="V1275" s="26" t="s">
        <v>31</v>
      </c>
      <c r="W1275" s="17" t="str">
        <f t="shared" si="143"/>
        <v>n/a</v>
      </c>
      <c r="X1275" s="30" t="s">
        <v>31</v>
      </c>
      <c r="Y1275" s="17" t="str">
        <f t="shared" si="144"/>
        <v>n/a</v>
      </c>
      <c r="Z1275" s="17">
        <v>25</v>
      </c>
      <c r="AA1275" s="17">
        <f t="shared" si="145"/>
        <v>25</v>
      </c>
      <c r="AB1275" s="31" t="s">
        <v>407</v>
      </c>
    </row>
    <row r="1276" spans="2:28" x14ac:dyDescent="0.3">
      <c r="B1276" s="74" t="s">
        <v>843</v>
      </c>
      <c r="C1276" s="20" t="str">
        <f t="shared" si="139"/>
        <v>Freight Wagon (L) IWAB Steel</v>
      </c>
      <c r="D1276" s="21" t="s">
        <v>4</v>
      </c>
      <c r="E1276" s="21" t="s">
        <v>399</v>
      </c>
      <c r="F1276" s="22" t="s">
        <v>577</v>
      </c>
      <c r="G1276" s="21" t="s">
        <v>342</v>
      </c>
      <c r="H1276" s="23"/>
      <c r="I1276" s="24"/>
      <c r="J1276" s="25" t="s">
        <v>31</v>
      </c>
      <c r="K1276" s="26">
        <v>4</v>
      </c>
      <c r="L1276" s="27" t="s">
        <v>810</v>
      </c>
      <c r="M1276" s="25">
        <v>0.97799999999999998</v>
      </c>
      <c r="N1276" s="43" t="s">
        <v>31</v>
      </c>
      <c r="O1276" s="25">
        <f t="shared" si="140"/>
        <v>0.97799999999999998</v>
      </c>
      <c r="P1276" s="25">
        <f t="shared" si="141"/>
        <v>0.97799999999999998</v>
      </c>
      <c r="Q1276" s="28">
        <v>86.227342084726232</v>
      </c>
      <c r="R1276" s="29">
        <v>4</v>
      </c>
      <c r="S1276" s="18">
        <f t="shared" si="142"/>
        <v>21.556835521181558</v>
      </c>
      <c r="T1276" s="28">
        <v>1.202</v>
      </c>
      <c r="U1276" s="26" t="s">
        <v>31</v>
      </c>
      <c r="V1276" s="26" t="s">
        <v>31</v>
      </c>
      <c r="W1276" s="17" t="str">
        <f t="shared" si="143"/>
        <v>n/a</v>
      </c>
      <c r="X1276" s="30" t="s">
        <v>31</v>
      </c>
      <c r="Y1276" s="17" t="str">
        <f t="shared" si="144"/>
        <v>n/a</v>
      </c>
      <c r="Z1276" s="17">
        <v>25</v>
      </c>
      <c r="AA1276" s="17">
        <f t="shared" si="145"/>
        <v>25</v>
      </c>
      <c r="AB1276" s="31" t="s">
        <v>406</v>
      </c>
    </row>
    <row r="1277" spans="2:28" x14ac:dyDescent="0.3">
      <c r="B1277" s="74" t="s">
        <v>843</v>
      </c>
      <c r="C1277" s="20" t="str">
        <f t="shared" si="139"/>
        <v>Freight Wagon (T) IWAB Steel</v>
      </c>
      <c r="D1277" s="21" t="s">
        <v>4</v>
      </c>
      <c r="E1277" s="21" t="s">
        <v>402</v>
      </c>
      <c r="F1277" s="22" t="s">
        <v>577</v>
      </c>
      <c r="G1277" s="21" t="s">
        <v>342</v>
      </c>
      <c r="H1277" s="23"/>
      <c r="I1277" s="24"/>
      <c r="J1277" s="25" t="s">
        <v>31</v>
      </c>
      <c r="K1277" s="26">
        <v>4</v>
      </c>
      <c r="L1277" s="27" t="s">
        <v>810</v>
      </c>
      <c r="M1277" s="25">
        <v>0.97799999999999998</v>
      </c>
      <c r="N1277" s="43" t="s">
        <v>31</v>
      </c>
      <c r="O1277" s="25">
        <f t="shared" si="140"/>
        <v>0.97799999999999998</v>
      </c>
      <c r="P1277" s="25">
        <f t="shared" si="141"/>
        <v>0.97799999999999998</v>
      </c>
      <c r="Q1277" s="28">
        <v>27</v>
      </c>
      <c r="R1277" s="29">
        <v>4</v>
      </c>
      <c r="S1277" s="18">
        <f t="shared" si="142"/>
        <v>6.75</v>
      </c>
      <c r="T1277" s="28">
        <v>1.202</v>
      </c>
      <c r="U1277" s="26" t="s">
        <v>31</v>
      </c>
      <c r="V1277" s="26" t="s">
        <v>31</v>
      </c>
      <c r="W1277" s="17" t="str">
        <f t="shared" si="143"/>
        <v>n/a</v>
      </c>
      <c r="X1277" s="30" t="s">
        <v>31</v>
      </c>
      <c r="Y1277" s="17" t="str">
        <f t="shared" si="144"/>
        <v>n/a</v>
      </c>
      <c r="Z1277" s="17">
        <v>25</v>
      </c>
      <c r="AA1277" s="17">
        <f t="shared" si="145"/>
        <v>25</v>
      </c>
      <c r="AB1277" s="31" t="s">
        <v>407</v>
      </c>
    </row>
    <row r="1278" spans="2:28" x14ac:dyDescent="0.3">
      <c r="B1278" s="74" t="s">
        <v>843</v>
      </c>
      <c r="C1278" s="20" t="str">
        <f t="shared" si="139"/>
        <v>Freight Wagon (L) IWBB European Conventional</v>
      </c>
      <c r="D1278" s="21" t="s">
        <v>4</v>
      </c>
      <c r="E1278" s="21" t="s">
        <v>399</v>
      </c>
      <c r="F1278" s="22" t="s">
        <v>578</v>
      </c>
      <c r="G1278" s="21" t="s">
        <v>363</v>
      </c>
      <c r="H1278" s="23"/>
      <c r="I1278" s="24"/>
      <c r="J1278" s="25" t="s">
        <v>31</v>
      </c>
      <c r="K1278" s="26">
        <v>4</v>
      </c>
      <c r="L1278" s="27" t="s">
        <v>810</v>
      </c>
      <c r="M1278" s="25">
        <v>0.97799999999999998</v>
      </c>
      <c r="N1278" s="43" t="s">
        <v>31</v>
      </c>
      <c r="O1278" s="25">
        <f t="shared" si="140"/>
        <v>0.97799999999999998</v>
      </c>
      <c r="P1278" s="25">
        <f t="shared" si="141"/>
        <v>0.97799999999999998</v>
      </c>
      <c r="Q1278" s="28">
        <v>50.9011466296039</v>
      </c>
      <c r="R1278" s="29">
        <v>4</v>
      </c>
      <c r="S1278" s="18">
        <f t="shared" si="142"/>
        <v>12.725286657400975</v>
      </c>
      <c r="T1278" s="28">
        <v>1.202</v>
      </c>
      <c r="U1278" s="26" t="s">
        <v>31</v>
      </c>
      <c r="V1278" s="26" t="s">
        <v>31</v>
      </c>
      <c r="W1278" s="17" t="str">
        <f t="shared" si="143"/>
        <v>n/a</v>
      </c>
      <c r="X1278" s="30" t="s">
        <v>31</v>
      </c>
      <c r="Y1278" s="17" t="str">
        <f t="shared" si="144"/>
        <v>n/a</v>
      </c>
      <c r="Z1278" s="17">
        <v>31</v>
      </c>
      <c r="AA1278" s="17">
        <f t="shared" si="145"/>
        <v>31</v>
      </c>
      <c r="AB1278" s="31" t="s">
        <v>406</v>
      </c>
    </row>
    <row r="1279" spans="2:28" x14ac:dyDescent="0.3">
      <c r="B1279" s="74" t="s">
        <v>843</v>
      </c>
      <c r="C1279" s="20" t="str">
        <f t="shared" si="139"/>
        <v>Freight Wagon (L) IWBB European Intermodal</v>
      </c>
      <c r="D1279" s="21" t="s">
        <v>4</v>
      </c>
      <c r="E1279" s="21" t="s">
        <v>399</v>
      </c>
      <c r="F1279" s="22" t="s">
        <v>578</v>
      </c>
      <c r="G1279" s="21" t="s">
        <v>349</v>
      </c>
      <c r="H1279" s="23"/>
      <c r="I1279" s="24"/>
      <c r="J1279" s="25" t="s">
        <v>31</v>
      </c>
      <c r="K1279" s="26">
        <v>4</v>
      </c>
      <c r="L1279" s="27" t="s">
        <v>810</v>
      </c>
      <c r="M1279" s="25">
        <v>0.97799999999999998</v>
      </c>
      <c r="N1279" s="43" t="s">
        <v>31</v>
      </c>
      <c r="O1279" s="25">
        <f t="shared" si="140"/>
        <v>0.97799999999999998</v>
      </c>
      <c r="P1279" s="25">
        <f t="shared" si="141"/>
        <v>0.97799999999999998</v>
      </c>
      <c r="Q1279" s="28">
        <v>50.854945054945055</v>
      </c>
      <c r="R1279" s="29">
        <v>4</v>
      </c>
      <c r="S1279" s="18">
        <f t="shared" si="142"/>
        <v>12.713736263736264</v>
      </c>
      <c r="T1279" s="28">
        <v>1.202</v>
      </c>
      <c r="U1279" s="26" t="s">
        <v>31</v>
      </c>
      <c r="V1279" s="26" t="s">
        <v>31</v>
      </c>
      <c r="W1279" s="17" t="str">
        <f t="shared" si="143"/>
        <v>n/a</v>
      </c>
      <c r="X1279" s="30" t="s">
        <v>31</v>
      </c>
      <c r="Y1279" s="17" t="str">
        <f t="shared" si="144"/>
        <v>n/a</v>
      </c>
      <c r="Z1279" s="17">
        <v>38</v>
      </c>
      <c r="AA1279" s="17">
        <f t="shared" si="145"/>
        <v>38</v>
      </c>
      <c r="AB1279" s="31" t="s">
        <v>406</v>
      </c>
    </row>
    <row r="1280" spans="2:28" x14ac:dyDescent="0.3">
      <c r="B1280" s="74" t="s">
        <v>843</v>
      </c>
      <c r="C1280" s="20" t="str">
        <f t="shared" si="139"/>
        <v>Freight Wagon (T) IWBB European Intermodal</v>
      </c>
      <c r="D1280" s="21" t="s">
        <v>4</v>
      </c>
      <c r="E1280" s="21" t="s">
        <v>402</v>
      </c>
      <c r="F1280" s="22" t="s">
        <v>578</v>
      </c>
      <c r="G1280" s="21" t="s">
        <v>349</v>
      </c>
      <c r="H1280" s="23"/>
      <c r="I1280" s="24"/>
      <c r="J1280" s="25" t="s">
        <v>31</v>
      </c>
      <c r="K1280" s="26">
        <v>4</v>
      </c>
      <c r="L1280" s="27" t="s">
        <v>810</v>
      </c>
      <c r="M1280" s="25">
        <v>0.97799999999999998</v>
      </c>
      <c r="N1280" s="43" t="s">
        <v>31</v>
      </c>
      <c r="O1280" s="25">
        <f t="shared" si="140"/>
        <v>0.97799999999999998</v>
      </c>
      <c r="P1280" s="25">
        <f t="shared" si="141"/>
        <v>0.97799999999999998</v>
      </c>
      <c r="Q1280" s="28">
        <v>27</v>
      </c>
      <c r="R1280" s="29">
        <v>4</v>
      </c>
      <c r="S1280" s="18">
        <f t="shared" si="142"/>
        <v>6.75</v>
      </c>
      <c r="T1280" s="28">
        <v>1.202</v>
      </c>
      <c r="U1280" s="26" t="s">
        <v>31</v>
      </c>
      <c r="V1280" s="26" t="s">
        <v>31</v>
      </c>
      <c r="W1280" s="17" t="str">
        <f t="shared" si="143"/>
        <v>n/a</v>
      </c>
      <c r="X1280" s="30" t="s">
        <v>31</v>
      </c>
      <c r="Y1280" s="17" t="str">
        <f t="shared" si="144"/>
        <v>n/a</v>
      </c>
      <c r="Z1280" s="17">
        <v>38</v>
      </c>
      <c r="AA1280" s="17">
        <f t="shared" si="145"/>
        <v>38</v>
      </c>
      <c r="AB1280" s="31" t="s">
        <v>407</v>
      </c>
    </row>
    <row r="1281" spans="2:28" x14ac:dyDescent="0.3">
      <c r="B1281" s="74" t="s">
        <v>843</v>
      </c>
      <c r="C1281" s="20" t="str">
        <f t="shared" si="139"/>
        <v>Freight Wagon (L) IWBB Other</v>
      </c>
      <c r="D1281" s="21" t="s">
        <v>4</v>
      </c>
      <c r="E1281" s="21" t="s">
        <v>399</v>
      </c>
      <c r="F1281" s="22" t="s">
        <v>578</v>
      </c>
      <c r="G1281" s="21" t="s">
        <v>333</v>
      </c>
      <c r="H1281" s="23"/>
      <c r="I1281" s="24"/>
      <c r="J1281" s="25" t="s">
        <v>31</v>
      </c>
      <c r="K1281" s="26">
        <v>4</v>
      </c>
      <c r="L1281" s="27" t="s">
        <v>810</v>
      </c>
      <c r="M1281" s="25">
        <v>0.97799999999999998</v>
      </c>
      <c r="N1281" s="43" t="s">
        <v>31</v>
      </c>
      <c r="O1281" s="25">
        <f t="shared" si="140"/>
        <v>0.97799999999999998</v>
      </c>
      <c r="P1281" s="25">
        <f t="shared" si="141"/>
        <v>0.97799999999999998</v>
      </c>
      <c r="Q1281" s="28">
        <v>50.867111216956417</v>
      </c>
      <c r="R1281" s="29">
        <v>4</v>
      </c>
      <c r="S1281" s="18">
        <f t="shared" si="142"/>
        <v>12.716777804239104</v>
      </c>
      <c r="T1281" s="28">
        <v>1.202</v>
      </c>
      <c r="U1281" s="26" t="s">
        <v>31</v>
      </c>
      <c r="V1281" s="26" t="s">
        <v>31</v>
      </c>
      <c r="W1281" s="17" t="str">
        <f t="shared" si="143"/>
        <v>n/a</v>
      </c>
      <c r="X1281" s="30" t="s">
        <v>31</v>
      </c>
      <c r="Y1281" s="17" t="str">
        <f t="shared" si="144"/>
        <v>n/a</v>
      </c>
      <c r="Z1281" s="17">
        <v>25</v>
      </c>
      <c r="AA1281" s="17">
        <f t="shared" si="145"/>
        <v>25</v>
      </c>
      <c r="AB1281" s="31" t="s">
        <v>406</v>
      </c>
    </row>
    <row r="1282" spans="2:28" x14ac:dyDescent="0.3">
      <c r="B1282" s="74" t="s">
        <v>843</v>
      </c>
      <c r="C1282" s="20" t="str">
        <f t="shared" si="139"/>
        <v>Freight Wagon (T) IWBB Other</v>
      </c>
      <c r="D1282" s="21" t="s">
        <v>4</v>
      </c>
      <c r="E1282" s="21" t="s">
        <v>402</v>
      </c>
      <c r="F1282" s="22" t="s">
        <v>578</v>
      </c>
      <c r="G1282" s="21" t="s">
        <v>333</v>
      </c>
      <c r="H1282" s="23"/>
      <c r="I1282" s="24"/>
      <c r="J1282" s="25" t="s">
        <v>31</v>
      </c>
      <c r="K1282" s="26">
        <v>4</v>
      </c>
      <c r="L1282" s="27" t="s">
        <v>810</v>
      </c>
      <c r="M1282" s="25">
        <v>0.97799999999999998</v>
      </c>
      <c r="N1282" s="43" t="s">
        <v>31</v>
      </c>
      <c r="O1282" s="25">
        <f t="shared" si="140"/>
        <v>0.97799999999999998</v>
      </c>
      <c r="P1282" s="25">
        <f t="shared" si="141"/>
        <v>0.97799999999999998</v>
      </c>
      <c r="Q1282" s="28">
        <v>26</v>
      </c>
      <c r="R1282" s="29">
        <v>4</v>
      </c>
      <c r="S1282" s="18">
        <f t="shared" si="142"/>
        <v>6.5</v>
      </c>
      <c r="T1282" s="28">
        <v>1.202</v>
      </c>
      <c r="U1282" s="26" t="s">
        <v>31</v>
      </c>
      <c r="V1282" s="26" t="s">
        <v>31</v>
      </c>
      <c r="W1282" s="17" t="str">
        <f t="shared" si="143"/>
        <v>n/a</v>
      </c>
      <c r="X1282" s="30" t="s">
        <v>31</v>
      </c>
      <c r="Y1282" s="17" t="str">
        <f t="shared" si="144"/>
        <v>n/a</v>
      </c>
      <c r="Z1282" s="17">
        <v>25</v>
      </c>
      <c r="AA1282" s="17">
        <f t="shared" si="145"/>
        <v>25</v>
      </c>
      <c r="AB1282" s="31" t="s">
        <v>407</v>
      </c>
    </row>
    <row r="1283" spans="2:28" x14ac:dyDescent="0.3">
      <c r="B1283" s="74" t="s">
        <v>843</v>
      </c>
      <c r="C1283" s="20" t="str">
        <f t="shared" si="139"/>
        <v>Freight Wagon (L) IXAA Domestic Intermodal</v>
      </c>
      <c r="D1283" s="21" t="s">
        <v>4</v>
      </c>
      <c r="E1283" s="21" t="s">
        <v>399</v>
      </c>
      <c r="F1283" s="21" t="s">
        <v>579</v>
      </c>
      <c r="G1283" s="21" t="s">
        <v>332</v>
      </c>
      <c r="H1283" s="23"/>
      <c r="I1283" s="24"/>
      <c r="J1283" s="25" t="s">
        <v>31</v>
      </c>
      <c r="K1283" s="26">
        <v>5</v>
      </c>
      <c r="L1283" s="27" t="s">
        <v>812</v>
      </c>
      <c r="M1283" s="25">
        <v>0.93799999999999994</v>
      </c>
      <c r="N1283" s="43" t="s">
        <v>31</v>
      </c>
      <c r="O1283" s="25">
        <f t="shared" si="140"/>
        <v>0.93799999999999994</v>
      </c>
      <c r="P1283" s="25">
        <f t="shared" si="141"/>
        <v>0.93799999999999994</v>
      </c>
      <c r="Q1283" s="28">
        <v>56</v>
      </c>
      <c r="R1283" s="29">
        <v>4</v>
      </c>
      <c r="S1283" s="18">
        <f t="shared" si="142"/>
        <v>14</v>
      </c>
      <c r="T1283" s="28">
        <v>1.06</v>
      </c>
      <c r="U1283" s="26" t="s">
        <v>31</v>
      </c>
      <c r="V1283" s="26" t="s">
        <v>31</v>
      </c>
      <c r="W1283" s="17" t="str">
        <f t="shared" si="143"/>
        <v>n/a</v>
      </c>
      <c r="X1283" s="30" t="s">
        <v>31</v>
      </c>
      <c r="Y1283" s="17" t="str">
        <f t="shared" si="144"/>
        <v>n/a</v>
      </c>
      <c r="Z1283" s="17">
        <v>33</v>
      </c>
      <c r="AA1283" s="17">
        <f t="shared" si="145"/>
        <v>33</v>
      </c>
      <c r="AB1283" s="31" t="s">
        <v>401</v>
      </c>
    </row>
    <row r="1284" spans="2:28" x14ac:dyDescent="0.3">
      <c r="B1284" s="74" t="s">
        <v>843</v>
      </c>
      <c r="C1284" s="20" t="str">
        <f t="shared" si="139"/>
        <v>Freight Wagon (T) IXAA Domestic Intermodal</v>
      </c>
      <c r="D1284" s="21" t="s">
        <v>4</v>
      </c>
      <c r="E1284" s="21" t="s">
        <v>402</v>
      </c>
      <c r="F1284" s="21" t="s">
        <v>579</v>
      </c>
      <c r="G1284" s="21" t="s">
        <v>332</v>
      </c>
      <c r="H1284" s="23"/>
      <c r="I1284" s="24"/>
      <c r="J1284" s="25" t="s">
        <v>31</v>
      </c>
      <c r="K1284" s="26">
        <v>5</v>
      </c>
      <c r="L1284" s="27" t="s">
        <v>812</v>
      </c>
      <c r="M1284" s="25">
        <v>0.93799999999999994</v>
      </c>
      <c r="N1284" s="43" t="s">
        <v>31</v>
      </c>
      <c r="O1284" s="25">
        <f t="shared" si="140"/>
        <v>0.93799999999999994</v>
      </c>
      <c r="P1284" s="25">
        <f t="shared" si="141"/>
        <v>0.93799999999999994</v>
      </c>
      <c r="Q1284" s="28">
        <v>16.5</v>
      </c>
      <c r="R1284" s="29">
        <v>4</v>
      </c>
      <c r="S1284" s="18">
        <f t="shared" si="142"/>
        <v>4.125</v>
      </c>
      <c r="T1284" s="28">
        <v>1.06</v>
      </c>
      <c r="U1284" s="26" t="s">
        <v>31</v>
      </c>
      <c r="V1284" s="26" t="s">
        <v>31</v>
      </c>
      <c r="W1284" s="17" t="str">
        <f t="shared" si="143"/>
        <v>n/a</v>
      </c>
      <c r="X1284" s="30" t="s">
        <v>31</v>
      </c>
      <c r="Y1284" s="17" t="str">
        <f t="shared" si="144"/>
        <v>n/a</v>
      </c>
      <c r="Z1284" s="17">
        <v>33</v>
      </c>
      <c r="AA1284" s="17">
        <f t="shared" si="145"/>
        <v>33</v>
      </c>
      <c r="AB1284" s="31" t="s">
        <v>403</v>
      </c>
    </row>
    <row r="1285" spans="2:28" x14ac:dyDescent="0.3">
      <c r="B1285" s="74" t="s">
        <v>843</v>
      </c>
      <c r="C1285" s="20" t="str">
        <f t="shared" si="139"/>
        <v>Freight Wagon (L) IZAL Enterprise</v>
      </c>
      <c r="D1285" s="21" t="s">
        <v>4</v>
      </c>
      <c r="E1285" s="21" t="s">
        <v>399</v>
      </c>
      <c r="F1285" s="22" t="s">
        <v>580</v>
      </c>
      <c r="G1285" s="21" t="s">
        <v>338</v>
      </c>
      <c r="H1285" s="23"/>
      <c r="I1285" s="24"/>
      <c r="J1285" s="25" t="s">
        <v>31</v>
      </c>
      <c r="K1285" s="26">
        <v>2</v>
      </c>
      <c r="L1285" s="27" t="s">
        <v>806</v>
      </c>
      <c r="M1285" s="25">
        <v>1.0580000000000001</v>
      </c>
      <c r="N1285" s="43" t="s">
        <v>31</v>
      </c>
      <c r="O1285" s="25">
        <f t="shared" si="140"/>
        <v>1.0580000000000001</v>
      </c>
      <c r="P1285" s="25">
        <f t="shared" si="141"/>
        <v>1.0580000000000001</v>
      </c>
      <c r="Q1285" s="28">
        <v>81.281748291571759</v>
      </c>
      <c r="R1285" s="29">
        <v>4</v>
      </c>
      <c r="S1285" s="18">
        <f t="shared" si="142"/>
        <v>20.32043707289294</v>
      </c>
      <c r="T1285" s="28">
        <v>1.202</v>
      </c>
      <c r="U1285" s="26" t="s">
        <v>31</v>
      </c>
      <c r="V1285" s="26" t="s">
        <v>31</v>
      </c>
      <c r="W1285" s="17" t="str">
        <f t="shared" si="143"/>
        <v>n/a</v>
      </c>
      <c r="X1285" s="30" t="s">
        <v>31</v>
      </c>
      <c r="Y1285" s="17" t="str">
        <f t="shared" si="144"/>
        <v>n/a</v>
      </c>
      <c r="Z1285" s="17">
        <v>27</v>
      </c>
      <c r="AA1285" s="17">
        <f t="shared" si="145"/>
        <v>27</v>
      </c>
      <c r="AB1285" s="31" t="s">
        <v>439</v>
      </c>
    </row>
    <row r="1286" spans="2:28" x14ac:dyDescent="0.3">
      <c r="B1286" s="74" t="s">
        <v>843</v>
      </c>
      <c r="C1286" s="20" t="str">
        <f t="shared" si="139"/>
        <v>Freight Wagon (T) IZAL Enterprise</v>
      </c>
      <c r="D1286" s="21" t="s">
        <v>4</v>
      </c>
      <c r="E1286" s="21" t="s">
        <v>402</v>
      </c>
      <c r="F1286" s="22" t="s">
        <v>580</v>
      </c>
      <c r="G1286" s="21" t="s">
        <v>338</v>
      </c>
      <c r="H1286" s="23"/>
      <c r="I1286" s="24"/>
      <c r="J1286" s="25" t="s">
        <v>31</v>
      </c>
      <c r="K1286" s="26">
        <v>2</v>
      </c>
      <c r="L1286" s="27" t="s">
        <v>806</v>
      </c>
      <c r="M1286" s="25">
        <v>1.0580000000000001</v>
      </c>
      <c r="N1286" s="43" t="s">
        <v>31</v>
      </c>
      <c r="O1286" s="25">
        <f t="shared" si="140"/>
        <v>1.0580000000000001</v>
      </c>
      <c r="P1286" s="25">
        <f t="shared" si="141"/>
        <v>1.0580000000000001</v>
      </c>
      <c r="Q1286" s="28">
        <v>27</v>
      </c>
      <c r="R1286" s="29">
        <v>4</v>
      </c>
      <c r="S1286" s="18">
        <f t="shared" si="142"/>
        <v>6.75</v>
      </c>
      <c r="T1286" s="28">
        <v>1.202</v>
      </c>
      <c r="U1286" s="26" t="s">
        <v>31</v>
      </c>
      <c r="V1286" s="26" t="s">
        <v>31</v>
      </c>
      <c r="W1286" s="17" t="str">
        <f t="shared" si="143"/>
        <v>n/a</v>
      </c>
      <c r="X1286" s="30" t="s">
        <v>31</v>
      </c>
      <c r="Y1286" s="17" t="str">
        <f t="shared" si="144"/>
        <v>n/a</v>
      </c>
      <c r="Z1286" s="17">
        <v>27</v>
      </c>
      <c r="AA1286" s="17">
        <f t="shared" si="145"/>
        <v>27</v>
      </c>
      <c r="AB1286" s="31" t="s">
        <v>440</v>
      </c>
    </row>
    <row r="1287" spans="2:28" x14ac:dyDescent="0.3">
      <c r="B1287" s="74" t="s">
        <v>843</v>
      </c>
      <c r="C1287" s="20" t="str">
        <f t="shared" si="139"/>
        <v>Freight Wagon (L) IZAL European Automotive</v>
      </c>
      <c r="D1287" s="21" t="s">
        <v>4</v>
      </c>
      <c r="E1287" s="21" t="s">
        <v>399</v>
      </c>
      <c r="F1287" s="22" t="s">
        <v>580</v>
      </c>
      <c r="G1287" s="21" t="s">
        <v>362</v>
      </c>
      <c r="H1287" s="23"/>
      <c r="I1287" s="24"/>
      <c r="J1287" s="25" t="s">
        <v>31</v>
      </c>
      <c r="K1287" s="26">
        <v>2</v>
      </c>
      <c r="L1287" s="27" t="s">
        <v>806</v>
      </c>
      <c r="M1287" s="25">
        <v>1.0580000000000001</v>
      </c>
      <c r="N1287" s="43" t="s">
        <v>31</v>
      </c>
      <c r="O1287" s="25">
        <f t="shared" si="140"/>
        <v>1.0580000000000001</v>
      </c>
      <c r="P1287" s="25">
        <f t="shared" si="141"/>
        <v>1.0580000000000001</v>
      </c>
      <c r="Q1287" s="28">
        <v>80.817900172117035</v>
      </c>
      <c r="R1287" s="29">
        <v>4</v>
      </c>
      <c r="S1287" s="18">
        <f t="shared" si="142"/>
        <v>20.204475043029259</v>
      </c>
      <c r="T1287" s="28">
        <v>1.202</v>
      </c>
      <c r="U1287" s="26" t="s">
        <v>31</v>
      </c>
      <c r="V1287" s="26" t="s">
        <v>31</v>
      </c>
      <c r="W1287" s="17" t="str">
        <f t="shared" si="143"/>
        <v>n/a</v>
      </c>
      <c r="X1287" s="30" t="s">
        <v>31</v>
      </c>
      <c r="Y1287" s="17" t="str">
        <f t="shared" si="144"/>
        <v>n/a</v>
      </c>
      <c r="Z1287" s="17">
        <v>31</v>
      </c>
      <c r="AA1287" s="17">
        <f t="shared" si="145"/>
        <v>31</v>
      </c>
      <c r="AB1287" s="31" t="s">
        <v>439</v>
      </c>
    </row>
    <row r="1288" spans="2:28" x14ac:dyDescent="0.3">
      <c r="B1288" s="74" t="s">
        <v>843</v>
      </c>
      <c r="C1288" s="20" t="str">
        <f t="shared" si="139"/>
        <v>Freight Wagon (T) IZAL European Automotive</v>
      </c>
      <c r="D1288" s="21" t="s">
        <v>4</v>
      </c>
      <c r="E1288" s="21" t="s">
        <v>402</v>
      </c>
      <c r="F1288" s="22" t="s">
        <v>580</v>
      </c>
      <c r="G1288" s="21" t="s">
        <v>362</v>
      </c>
      <c r="H1288" s="23"/>
      <c r="I1288" s="24"/>
      <c r="J1288" s="25" t="s">
        <v>31</v>
      </c>
      <c r="K1288" s="26">
        <v>2</v>
      </c>
      <c r="L1288" s="27" t="s">
        <v>806</v>
      </c>
      <c r="M1288" s="25">
        <v>1.0580000000000001</v>
      </c>
      <c r="N1288" s="43" t="s">
        <v>31</v>
      </c>
      <c r="O1288" s="25">
        <f t="shared" si="140"/>
        <v>1.0580000000000001</v>
      </c>
      <c r="P1288" s="25">
        <f t="shared" si="141"/>
        <v>1.0580000000000001</v>
      </c>
      <c r="Q1288" s="28">
        <v>27</v>
      </c>
      <c r="R1288" s="29">
        <v>4</v>
      </c>
      <c r="S1288" s="18">
        <f t="shared" si="142"/>
        <v>6.75</v>
      </c>
      <c r="T1288" s="28">
        <v>1.202</v>
      </c>
      <c r="U1288" s="26" t="s">
        <v>31</v>
      </c>
      <c r="V1288" s="26" t="s">
        <v>31</v>
      </c>
      <c r="W1288" s="17" t="str">
        <f t="shared" si="143"/>
        <v>n/a</v>
      </c>
      <c r="X1288" s="30" t="s">
        <v>31</v>
      </c>
      <c r="Y1288" s="17" t="str">
        <f t="shared" si="144"/>
        <v>n/a</v>
      </c>
      <c r="Z1288" s="17">
        <v>31</v>
      </c>
      <c r="AA1288" s="17">
        <f t="shared" si="145"/>
        <v>31</v>
      </c>
      <c r="AB1288" s="31" t="s">
        <v>440</v>
      </c>
    </row>
    <row r="1289" spans="2:28" x14ac:dyDescent="0.3">
      <c r="B1289" s="74" t="s">
        <v>843</v>
      </c>
      <c r="C1289" s="20" t="str">
        <f t="shared" si="139"/>
        <v>Freight Wagon (L) IZAL European Conventional</v>
      </c>
      <c r="D1289" s="21" t="s">
        <v>4</v>
      </c>
      <c r="E1289" s="21" t="s">
        <v>399</v>
      </c>
      <c r="F1289" s="22" t="s">
        <v>580</v>
      </c>
      <c r="G1289" s="21" t="s">
        <v>363</v>
      </c>
      <c r="H1289" s="23"/>
      <c r="I1289" s="24"/>
      <c r="J1289" s="25" t="s">
        <v>31</v>
      </c>
      <c r="K1289" s="26">
        <v>2</v>
      </c>
      <c r="L1289" s="27" t="s">
        <v>806</v>
      </c>
      <c r="M1289" s="25">
        <v>1.0580000000000001</v>
      </c>
      <c r="N1289" s="43" t="s">
        <v>31</v>
      </c>
      <c r="O1289" s="25">
        <f t="shared" si="140"/>
        <v>1.0580000000000001</v>
      </c>
      <c r="P1289" s="25">
        <f t="shared" si="141"/>
        <v>1.0580000000000001</v>
      </c>
      <c r="Q1289" s="28">
        <v>75.334391294491041</v>
      </c>
      <c r="R1289" s="29">
        <v>4</v>
      </c>
      <c r="S1289" s="18">
        <f t="shared" si="142"/>
        <v>18.83359782362276</v>
      </c>
      <c r="T1289" s="28">
        <v>1.202</v>
      </c>
      <c r="U1289" s="26" t="s">
        <v>31</v>
      </c>
      <c r="V1289" s="26" t="s">
        <v>31</v>
      </c>
      <c r="W1289" s="17" t="str">
        <f t="shared" si="143"/>
        <v>n/a</v>
      </c>
      <c r="X1289" s="30" t="s">
        <v>31</v>
      </c>
      <c r="Y1289" s="17" t="str">
        <f t="shared" si="144"/>
        <v>n/a</v>
      </c>
      <c r="Z1289" s="17">
        <v>31</v>
      </c>
      <c r="AA1289" s="17">
        <f t="shared" si="145"/>
        <v>31</v>
      </c>
      <c r="AB1289" s="31" t="s">
        <v>439</v>
      </c>
    </row>
    <row r="1290" spans="2:28" x14ac:dyDescent="0.3">
      <c r="B1290" s="74" t="s">
        <v>843</v>
      </c>
      <c r="C1290" s="20" t="str">
        <f t="shared" si="139"/>
        <v>Freight Wagon (T) IZAL European Conventional</v>
      </c>
      <c r="D1290" s="21" t="s">
        <v>4</v>
      </c>
      <c r="E1290" s="21" t="s">
        <v>402</v>
      </c>
      <c r="F1290" s="22" t="s">
        <v>580</v>
      </c>
      <c r="G1290" s="21" t="s">
        <v>363</v>
      </c>
      <c r="H1290" s="23"/>
      <c r="I1290" s="24"/>
      <c r="J1290" s="25" t="s">
        <v>31</v>
      </c>
      <c r="K1290" s="26">
        <v>2</v>
      </c>
      <c r="L1290" s="27" t="s">
        <v>806</v>
      </c>
      <c r="M1290" s="25">
        <v>1.0580000000000001</v>
      </c>
      <c r="N1290" s="43" t="s">
        <v>31</v>
      </c>
      <c r="O1290" s="25">
        <f t="shared" si="140"/>
        <v>1.0580000000000001</v>
      </c>
      <c r="P1290" s="25">
        <f t="shared" si="141"/>
        <v>1.0580000000000001</v>
      </c>
      <c r="Q1290" s="28">
        <v>27</v>
      </c>
      <c r="R1290" s="29">
        <v>4</v>
      </c>
      <c r="S1290" s="18">
        <f t="shared" si="142"/>
        <v>6.75</v>
      </c>
      <c r="T1290" s="28">
        <v>1.202</v>
      </c>
      <c r="U1290" s="26" t="s">
        <v>31</v>
      </c>
      <c r="V1290" s="26" t="s">
        <v>31</v>
      </c>
      <c r="W1290" s="17" t="str">
        <f t="shared" si="143"/>
        <v>n/a</v>
      </c>
      <c r="X1290" s="30" t="s">
        <v>31</v>
      </c>
      <c r="Y1290" s="17" t="str">
        <f t="shared" si="144"/>
        <v>n/a</v>
      </c>
      <c r="Z1290" s="17">
        <v>31</v>
      </c>
      <c r="AA1290" s="17">
        <f t="shared" si="145"/>
        <v>31</v>
      </c>
      <c r="AB1290" s="31" t="s">
        <v>440</v>
      </c>
    </row>
    <row r="1291" spans="2:28" x14ac:dyDescent="0.3">
      <c r="B1291" s="74" t="s">
        <v>843</v>
      </c>
      <c r="C1291" s="20" t="str">
        <f t="shared" ref="C1291:C1354" si="146">D1291&amp;" "&amp;E1291&amp;" "&amp;F1291&amp;IF(D1291="Freight"," "&amp;G1291,"")</f>
        <v>Freight Wagon (L) IZAL European Intermodal</v>
      </c>
      <c r="D1291" s="21" t="s">
        <v>4</v>
      </c>
      <c r="E1291" s="21" t="s">
        <v>399</v>
      </c>
      <c r="F1291" s="22" t="s">
        <v>580</v>
      </c>
      <c r="G1291" s="21" t="s">
        <v>349</v>
      </c>
      <c r="H1291" s="23"/>
      <c r="I1291" s="24"/>
      <c r="J1291" s="25" t="s">
        <v>31</v>
      </c>
      <c r="K1291" s="26">
        <v>2</v>
      </c>
      <c r="L1291" s="27" t="s">
        <v>806</v>
      </c>
      <c r="M1291" s="25">
        <v>1.0580000000000001</v>
      </c>
      <c r="N1291" s="43" t="s">
        <v>31</v>
      </c>
      <c r="O1291" s="25">
        <f t="shared" si="140"/>
        <v>1.0580000000000001</v>
      </c>
      <c r="P1291" s="25">
        <f t="shared" si="141"/>
        <v>1.0580000000000001</v>
      </c>
      <c r="Q1291" s="28">
        <v>74.361494719740051</v>
      </c>
      <c r="R1291" s="29">
        <v>4</v>
      </c>
      <c r="S1291" s="18">
        <f t="shared" si="142"/>
        <v>18.590373679935013</v>
      </c>
      <c r="T1291" s="28">
        <v>1.202</v>
      </c>
      <c r="U1291" s="26" t="s">
        <v>31</v>
      </c>
      <c r="V1291" s="26" t="s">
        <v>31</v>
      </c>
      <c r="W1291" s="17" t="str">
        <f t="shared" si="143"/>
        <v>n/a</v>
      </c>
      <c r="X1291" s="30" t="s">
        <v>31</v>
      </c>
      <c r="Y1291" s="17" t="str">
        <f t="shared" si="144"/>
        <v>n/a</v>
      </c>
      <c r="Z1291" s="17">
        <v>38</v>
      </c>
      <c r="AA1291" s="17">
        <f t="shared" si="145"/>
        <v>38</v>
      </c>
      <c r="AB1291" s="31" t="s">
        <v>439</v>
      </c>
    </row>
    <row r="1292" spans="2:28" x14ac:dyDescent="0.3">
      <c r="B1292" s="74" t="s">
        <v>843</v>
      </c>
      <c r="C1292" s="20" t="str">
        <f t="shared" si="146"/>
        <v>Freight Wagon (T) IZAL European Intermodal</v>
      </c>
      <c r="D1292" s="21" t="s">
        <v>4</v>
      </c>
      <c r="E1292" s="21" t="s">
        <v>402</v>
      </c>
      <c r="F1292" s="22" t="s">
        <v>580</v>
      </c>
      <c r="G1292" s="21" t="s">
        <v>349</v>
      </c>
      <c r="H1292" s="23"/>
      <c r="I1292" s="24"/>
      <c r="J1292" s="25" t="s">
        <v>31</v>
      </c>
      <c r="K1292" s="26">
        <v>2</v>
      </c>
      <c r="L1292" s="27" t="s">
        <v>806</v>
      </c>
      <c r="M1292" s="25">
        <v>1.0580000000000001</v>
      </c>
      <c r="N1292" s="43" t="s">
        <v>31</v>
      </c>
      <c r="O1292" s="25">
        <f t="shared" si="140"/>
        <v>1.0580000000000001</v>
      </c>
      <c r="P1292" s="25">
        <f t="shared" si="141"/>
        <v>1.0580000000000001</v>
      </c>
      <c r="Q1292" s="28">
        <v>27</v>
      </c>
      <c r="R1292" s="29">
        <v>4</v>
      </c>
      <c r="S1292" s="18">
        <f t="shared" si="142"/>
        <v>6.75</v>
      </c>
      <c r="T1292" s="28">
        <v>1.202</v>
      </c>
      <c r="U1292" s="26" t="s">
        <v>31</v>
      </c>
      <c r="V1292" s="26" t="s">
        <v>31</v>
      </c>
      <c r="W1292" s="17" t="str">
        <f t="shared" si="143"/>
        <v>n/a</v>
      </c>
      <c r="X1292" s="30" t="s">
        <v>31</v>
      </c>
      <c r="Y1292" s="17" t="str">
        <f t="shared" si="144"/>
        <v>n/a</v>
      </c>
      <c r="Z1292" s="17">
        <v>38</v>
      </c>
      <c r="AA1292" s="17">
        <f t="shared" si="145"/>
        <v>38</v>
      </c>
      <c r="AB1292" s="31" t="s">
        <v>440</v>
      </c>
    </row>
    <row r="1293" spans="2:28" x14ac:dyDescent="0.3">
      <c r="B1293" s="74" t="s">
        <v>843</v>
      </c>
      <c r="C1293" s="20" t="str">
        <f t="shared" si="146"/>
        <v>Freight Wagon (L) IZAL Other</v>
      </c>
      <c r="D1293" s="21" t="s">
        <v>4</v>
      </c>
      <c r="E1293" s="21" t="s">
        <v>399</v>
      </c>
      <c r="F1293" s="22" t="s">
        <v>580</v>
      </c>
      <c r="G1293" s="21" t="s">
        <v>333</v>
      </c>
      <c r="H1293" s="23"/>
      <c r="I1293" s="24"/>
      <c r="J1293" s="25" t="s">
        <v>31</v>
      </c>
      <c r="K1293" s="26">
        <v>2</v>
      </c>
      <c r="L1293" s="27" t="s">
        <v>806</v>
      </c>
      <c r="M1293" s="25">
        <v>1.0580000000000001</v>
      </c>
      <c r="N1293" s="43" t="s">
        <v>31</v>
      </c>
      <c r="O1293" s="25">
        <f t="shared" si="140"/>
        <v>1.0580000000000001</v>
      </c>
      <c r="P1293" s="25">
        <f t="shared" si="141"/>
        <v>1.0580000000000001</v>
      </c>
      <c r="Q1293" s="28">
        <v>53.25</v>
      </c>
      <c r="R1293" s="29">
        <v>4</v>
      </c>
      <c r="S1293" s="18">
        <f t="shared" si="142"/>
        <v>13.3125</v>
      </c>
      <c r="T1293" s="28">
        <v>1.202</v>
      </c>
      <c r="U1293" s="26" t="s">
        <v>31</v>
      </c>
      <c r="V1293" s="26" t="s">
        <v>31</v>
      </c>
      <c r="W1293" s="17" t="str">
        <f t="shared" si="143"/>
        <v>n/a</v>
      </c>
      <c r="X1293" s="30" t="s">
        <v>31</v>
      </c>
      <c r="Y1293" s="17" t="str">
        <f t="shared" si="144"/>
        <v>n/a</v>
      </c>
      <c r="Z1293" s="17">
        <v>25</v>
      </c>
      <c r="AA1293" s="17">
        <f t="shared" si="145"/>
        <v>25</v>
      </c>
      <c r="AB1293" s="31" t="s">
        <v>439</v>
      </c>
    </row>
    <row r="1294" spans="2:28" x14ac:dyDescent="0.3">
      <c r="B1294" s="74" t="s">
        <v>843</v>
      </c>
      <c r="C1294" s="20" t="str">
        <f t="shared" si="146"/>
        <v>Freight Wagon (T) IZAL Other</v>
      </c>
      <c r="D1294" s="21" t="s">
        <v>4</v>
      </c>
      <c r="E1294" s="21" t="s">
        <v>402</v>
      </c>
      <c r="F1294" s="22" t="s">
        <v>580</v>
      </c>
      <c r="G1294" s="21" t="s">
        <v>333</v>
      </c>
      <c r="H1294" s="23"/>
      <c r="I1294" s="24"/>
      <c r="J1294" s="25" t="s">
        <v>31</v>
      </c>
      <c r="K1294" s="26">
        <v>2</v>
      </c>
      <c r="L1294" s="27" t="s">
        <v>806</v>
      </c>
      <c r="M1294" s="25">
        <v>1.0580000000000001</v>
      </c>
      <c r="N1294" s="43" t="s">
        <v>31</v>
      </c>
      <c r="O1294" s="25">
        <f t="shared" si="140"/>
        <v>1.0580000000000001</v>
      </c>
      <c r="P1294" s="25">
        <f t="shared" si="141"/>
        <v>1.0580000000000001</v>
      </c>
      <c r="Q1294" s="28">
        <v>27</v>
      </c>
      <c r="R1294" s="29">
        <v>4</v>
      </c>
      <c r="S1294" s="18">
        <f t="shared" si="142"/>
        <v>6.75</v>
      </c>
      <c r="T1294" s="28">
        <v>1.202</v>
      </c>
      <c r="U1294" s="26" t="s">
        <v>31</v>
      </c>
      <c r="V1294" s="26" t="s">
        <v>31</v>
      </c>
      <c r="W1294" s="17" t="str">
        <f t="shared" si="143"/>
        <v>n/a</v>
      </c>
      <c r="X1294" s="30" t="s">
        <v>31</v>
      </c>
      <c r="Y1294" s="17" t="str">
        <f t="shared" si="144"/>
        <v>n/a</v>
      </c>
      <c r="Z1294" s="17">
        <v>25</v>
      </c>
      <c r="AA1294" s="17">
        <f t="shared" si="145"/>
        <v>25</v>
      </c>
      <c r="AB1294" s="31" t="s">
        <v>440</v>
      </c>
    </row>
    <row r="1295" spans="2:28" x14ac:dyDescent="0.3">
      <c r="B1295" s="74" t="s">
        <v>843</v>
      </c>
      <c r="C1295" s="20" t="str">
        <f t="shared" si="146"/>
        <v>Freight Wagon (L) IZAN European Automotive</v>
      </c>
      <c r="D1295" s="21" t="s">
        <v>4</v>
      </c>
      <c r="E1295" s="21" t="s">
        <v>399</v>
      </c>
      <c r="F1295" s="22" t="s">
        <v>581</v>
      </c>
      <c r="G1295" s="21" t="s">
        <v>362</v>
      </c>
      <c r="H1295" s="23"/>
      <c r="I1295" s="24"/>
      <c r="J1295" s="25" t="s">
        <v>31</v>
      </c>
      <c r="K1295" s="26">
        <v>2</v>
      </c>
      <c r="L1295" s="27" t="s">
        <v>806</v>
      </c>
      <c r="M1295" s="25">
        <v>1.0580000000000001</v>
      </c>
      <c r="N1295" s="43" t="s">
        <v>31</v>
      </c>
      <c r="O1295" s="25">
        <f t="shared" si="140"/>
        <v>1.0580000000000001</v>
      </c>
      <c r="P1295" s="25">
        <f t="shared" si="141"/>
        <v>1.0580000000000001</v>
      </c>
      <c r="Q1295" s="28">
        <v>78.938564476885645</v>
      </c>
      <c r="R1295" s="29">
        <v>4</v>
      </c>
      <c r="S1295" s="18">
        <f t="shared" si="142"/>
        <v>19.734641119221411</v>
      </c>
      <c r="T1295" s="28">
        <v>1.202</v>
      </c>
      <c r="U1295" s="26" t="s">
        <v>31</v>
      </c>
      <c r="V1295" s="26" t="s">
        <v>31</v>
      </c>
      <c r="W1295" s="17" t="str">
        <f t="shared" si="143"/>
        <v>n/a</v>
      </c>
      <c r="X1295" s="30" t="s">
        <v>31</v>
      </c>
      <c r="Y1295" s="17" t="str">
        <f t="shared" si="144"/>
        <v>n/a</v>
      </c>
      <c r="Z1295" s="17">
        <v>31</v>
      </c>
      <c r="AA1295" s="17">
        <f t="shared" si="145"/>
        <v>31</v>
      </c>
      <c r="AB1295" s="31" t="s">
        <v>439</v>
      </c>
    </row>
    <row r="1296" spans="2:28" x14ac:dyDescent="0.3">
      <c r="B1296" s="74" t="s">
        <v>843</v>
      </c>
      <c r="C1296" s="20" t="str">
        <f t="shared" si="146"/>
        <v>Freight Wagon (T) IZAN European Automotive</v>
      </c>
      <c r="D1296" s="21" t="s">
        <v>4</v>
      </c>
      <c r="E1296" s="21" t="s">
        <v>402</v>
      </c>
      <c r="F1296" s="22" t="s">
        <v>581</v>
      </c>
      <c r="G1296" s="21" t="s">
        <v>362</v>
      </c>
      <c r="H1296" s="23"/>
      <c r="I1296" s="24"/>
      <c r="J1296" s="25" t="s">
        <v>31</v>
      </c>
      <c r="K1296" s="26">
        <v>2</v>
      </c>
      <c r="L1296" s="27" t="s">
        <v>806</v>
      </c>
      <c r="M1296" s="25">
        <v>1.0580000000000001</v>
      </c>
      <c r="N1296" s="43" t="s">
        <v>31</v>
      </c>
      <c r="O1296" s="25">
        <f t="shared" si="140"/>
        <v>1.0580000000000001</v>
      </c>
      <c r="P1296" s="25">
        <f t="shared" si="141"/>
        <v>1.0580000000000001</v>
      </c>
      <c r="Q1296" s="28">
        <v>27</v>
      </c>
      <c r="R1296" s="29">
        <v>4</v>
      </c>
      <c r="S1296" s="18">
        <f t="shared" si="142"/>
        <v>6.75</v>
      </c>
      <c r="T1296" s="28">
        <v>1.202</v>
      </c>
      <c r="U1296" s="26" t="s">
        <v>31</v>
      </c>
      <c r="V1296" s="26" t="s">
        <v>31</v>
      </c>
      <c r="W1296" s="17" t="str">
        <f t="shared" si="143"/>
        <v>n/a</v>
      </c>
      <c r="X1296" s="30" t="s">
        <v>31</v>
      </c>
      <c r="Y1296" s="17" t="str">
        <f t="shared" si="144"/>
        <v>n/a</v>
      </c>
      <c r="Z1296" s="17">
        <v>31</v>
      </c>
      <c r="AA1296" s="17">
        <f t="shared" si="145"/>
        <v>31</v>
      </c>
      <c r="AB1296" s="31" t="s">
        <v>440</v>
      </c>
    </row>
    <row r="1297" spans="2:28" x14ac:dyDescent="0.3">
      <c r="B1297" s="74" t="s">
        <v>843</v>
      </c>
      <c r="C1297" s="20" t="str">
        <f t="shared" si="146"/>
        <v>Freight Wagon (L) IZAN European Conventional</v>
      </c>
      <c r="D1297" s="21" t="s">
        <v>4</v>
      </c>
      <c r="E1297" s="21" t="s">
        <v>399</v>
      </c>
      <c r="F1297" s="22" t="s">
        <v>581</v>
      </c>
      <c r="G1297" s="21" t="s">
        <v>363</v>
      </c>
      <c r="H1297" s="23"/>
      <c r="I1297" s="24"/>
      <c r="J1297" s="25" t="s">
        <v>31</v>
      </c>
      <c r="K1297" s="26">
        <v>2</v>
      </c>
      <c r="L1297" s="27" t="s">
        <v>806</v>
      </c>
      <c r="M1297" s="25">
        <v>1.0580000000000001</v>
      </c>
      <c r="N1297" s="43" t="s">
        <v>31</v>
      </c>
      <c r="O1297" s="25">
        <f t="shared" si="140"/>
        <v>1.0580000000000001</v>
      </c>
      <c r="P1297" s="25">
        <f t="shared" si="141"/>
        <v>1.0580000000000001</v>
      </c>
      <c r="Q1297" s="28">
        <v>75.289467705507377</v>
      </c>
      <c r="R1297" s="29">
        <v>4</v>
      </c>
      <c r="S1297" s="18">
        <f t="shared" si="142"/>
        <v>18.822366926376844</v>
      </c>
      <c r="T1297" s="28">
        <v>1.202</v>
      </c>
      <c r="U1297" s="26" t="s">
        <v>31</v>
      </c>
      <c r="V1297" s="26" t="s">
        <v>31</v>
      </c>
      <c r="W1297" s="17" t="str">
        <f t="shared" si="143"/>
        <v>n/a</v>
      </c>
      <c r="X1297" s="30" t="s">
        <v>31</v>
      </c>
      <c r="Y1297" s="17" t="str">
        <f t="shared" si="144"/>
        <v>n/a</v>
      </c>
      <c r="Z1297" s="17">
        <v>31</v>
      </c>
      <c r="AA1297" s="17">
        <f t="shared" si="145"/>
        <v>31</v>
      </c>
      <c r="AB1297" s="31" t="s">
        <v>439</v>
      </c>
    </row>
    <row r="1298" spans="2:28" x14ac:dyDescent="0.3">
      <c r="B1298" s="74" t="s">
        <v>843</v>
      </c>
      <c r="C1298" s="20" t="str">
        <f t="shared" si="146"/>
        <v>Freight Wagon (T) IZAN European Conventional</v>
      </c>
      <c r="D1298" s="21" t="s">
        <v>4</v>
      </c>
      <c r="E1298" s="21" t="s">
        <v>402</v>
      </c>
      <c r="F1298" s="22" t="s">
        <v>581</v>
      </c>
      <c r="G1298" s="21" t="s">
        <v>363</v>
      </c>
      <c r="H1298" s="23"/>
      <c r="I1298" s="24"/>
      <c r="J1298" s="25" t="s">
        <v>31</v>
      </c>
      <c r="K1298" s="26">
        <v>2</v>
      </c>
      <c r="L1298" s="27" t="s">
        <v>806</v>
      </c>
      <c r="M1298" s="25">
        <v>1.0580000000000001</v>
      </c>
      <c r="N1298" s="43" t="s">
        <v>31</v>
      </c>
      <c r="O1298" s="25">
        <f t="shared" si="140"/>
        <v>1.0580000000000001</v>
      </c>
      <c r="P1298" s="25">
        <f t="shared" si="141"/>
        <v>1.0580000000000001</v>
      </c>
      <c r="Q1298" s="28">
        <v>27.021758818339578</v>
      </c>
      <c r="R1298" s="29">
        <v>4</v>
      </c>
      <c r="S1298" s="18">
        <f t="shared" si="142"/>
        <v>6.7554397045848944</v>
      </c>
      <c r="T1298" s="28">
        <v>1.202</v>
      </c>
      <c r="U1298" s="26" t="s">
        <v>31</v>
      </c>
      <c r="V1298" s="26" t="s">
        <v>31</v>
      </c>
      <c r="W1298" s="17" t="str">
        <f t="shared" si="143"/>
        <v>n/a</v>
      </c>
      <c r="X1298" s="30" t="s">
        <v>31</v>
      </c>
      <c r="Y1298" s="17" t="str">
        <f t="shared" si="144"/>
        <v>n/a</v>
      </c>
      <c r="Z1298" s="17">
        <v>31</v>
      </c>
      <c r="AA1298" s="17">
        <f t="shared" si="145"/>
        <v>31</v>
      </c>
      <c r="AB1298" s="31" t="s">
        <v>440</v>
      </c>
    </row>
    <row r="1299" spans="2:28" x14ac:dyDescent="0.3">
      <c r="B1299" s="74" t="s">
        <v>843</v>
      </c>
      <c r="C1299" s="20" t="str">
        <f t="shared" si="146"/>
        <v>Freight Wagon (L) IZAN European Intermodal</v>
      </c>
      <c r="D1299" s="21" t="s">
        <v>4</v>
      </c>
      <c r="E1299" s="21" t="s">
        <v>399</v>
      </c>
      <c r="F1299" s="22" t="s">
        <v>581</v>
      </c>
      <c r="G1299" s="21" t="s">
        <v>349</v>
      </c>
      <c r="H1299" s="23"/>
      <c r="I1299" s="24"/>
      <c r="J1299" s="25" t="s">
        <v>31</v>
      </c>
      <c r="K1299" s="26">
        <v>2</v>
      </c>
      <c r="L1299" s="27" t="s">
        <v>806</v>
      </c>
      <c r="M1299" s="25">
        <v>1.0580000000000001</v>
      </c>
      <c r="N1299" s="43" t="s">
        <v>31</v>
      </c>
      <c r="O1299" s="25">
        <f t="shared" si="140"/>
        <v>1.0580000000000001</v>
      </c>
      <c r="P1299" s="25">
        <f t="shared" si="141"/>
        <v>1.0580000000000001</v>
      </c>
      <c r="Q1299" s="28">
        <v>70.409665685085741</v>
      </c>
      <c r="R1299" s="29">
        <v>4</v>
      </c>
      <c r="S1299" s="18">
        <f t="shared" si="142"/>
        <v>17.602416421271435</v>
      </c>
      <c r="T1299" s="28">
        <v>1.202</v>
      </c>
      <c r="U1299" s="26" t="s">
        <v>31</v>
      </c>
      <c r="V1299" s="26" t="s">
        <v>31</v>
      </c>
      <c r="W1299" s="17" t="str">
        <f t="shared" si="143"/>
        <v>n/a</v>
      </c>
      <c r="X1299" s="30" t="s">
        <v>31</v>
      </c>
      <c r="Y1299" s="17" t="str">
        <f t="shared" si="144"/>
        <v>n/a</v>
      </c>
      <c r="Z1299" s="17">
        <v>38</v>
      </c>
      <c r="AA1299" s="17">
        <f t="shared" si="145"/>
        <v>38</v>
      </c>
      <c r="AB1299" s="31" t="s">
        <v>439</v>
      </c>
    </row>
    <row r="1300" spans="2:28" x14ac:dyDescent="0.3">
      <c r="B1300" s="74" t="s">
        <v>843</v>
      </c>
      <c r="C1300" s="20" t="str">
        <f t="shared" si="146"/>
        <v>Freight Wagon (T) IZAN European Intermodal</v>
      </c>
      <c r="D1300" s="21" t="s">
        <v>4</v>
      </c>
      <c r="E1300" s="21" t="s">
        <v>402</v>
      </c>
      <c r="F1300" s="22" t="s">
        <v>581</v>
      </c>
      <c r="G1300" s="21" t="s">
        <v>349</v>
      </c>
      <c r="H1300" s="23"/>
      <c r="I1300" s="24"/>
      <c r="J1300" s="25" t="s">
        <v>31</v>
      </c>
      <c r="K1300" s="26">
        <v>2</v>
      </c>
      <c r="L1300" s="27" t="s">
        <v>806</v>
      </c>
      <c r="M1300" s="25">
        <v>1.0580000000000001</v>
      </c>
      <c r="N1300" s="43" t="s">
        <v>31</v>
      </c>
      <c r="O1300" s="25">
        <f t="shared" si="140"/>
        <v>1.0580000000000001</v>
      </c>
      <c r="P1300" s="25">
        <f t="shared" si="141"/>
        <v>1.0580000000000001</v>
      </c>
      <c r="Q1300" s="28">
        <v>27</v>
      </c>
      <c r="R1300" s="29">
        <v>4</v>
      </c>
      <c r="S1300" s="18">
        <f t="shared" si="142"/>
        <v>6.75</v>
      </c>
      <c r="T1300" s="28">
        <v>1.202</v>
      </c>
      <c r="U1300" s="26" t="s">
        <v>31</v>
      </c>
      <c r="V1300" s="26" t="s">
        <v>31</v>
      </c>
      <c r="W1300" s="17" t="str">
        <f t="shared" si="143"/>
        <v>n/a</v>
      </c>
      <c r="X1300" s="30" t="s">
        <v>31</v>
      </c>
      <c r="Y1300" s="17" t="str">
        <f t="shared" si="144"/>
        <v>n/a</v>
      </c>
      <c r="Z1300" s="17">
        <v>38</v>
      </c>
      <c r="AA1300" s="17">
        <f t="shared" si="145"/>
        <v>38</v>
      </c>
      <c r="AB1300" s="31" t="s">
        <v>440</v>
      </c>
    </row>
    <row r="1301" spans="2:28" x14ac:dyDescent="0.3">
      <c r="B1301" s="74" t="s">
        <v>843</v>
      </c>
      <c r="C1301" s="20" t="str">
        <f t="shared" si="146"/>
        <v>Freight Wagon (T) IZAN Other</v>
      </c>
      <c r="D1301" s="21" t="s">
        <v>4</v>
      </c>
      <c r="E1301" s="21" t="s">
        <v>402</v>
      </c>
      <c r="F1301" s="22" t="s">
        <v>581</v>
      </c>
      <c r="G1301" s="21" t="s">
        <v>333</v>
      </c>
      <c r="H1301" s="23"/>
      <c r="I1301" s="24"/>
      <c r="J1301" s="25" t="s">
        <v>31</v>
      </c>
      <c r="K1301" s="26">
        <v>2</v>
      </c>
      <c r="L1301" s="27" t="s">
        <v>806</v>
      </c>
      <c r="M1301" s="25">
        <v>1.0580000000000001</v>
      </c>
      <c r="N1301" s="43" t="s">
        <v>31</v>
      </c>
      <c r="O1301" s="25">
        <f t="shared" si="140"/>
        <v>1.0580000000000001</v>
      </c>
      <c r="P1301" s="25">
        <f t="shared" si="141"/>
        <v>1.0580000000000001</v>
      </c>
      <c r="Q1301" s="28">
        <v>27</v>
      </c>
      <c r="R1301" s="29">
        <v>4</v>
      </c>
      <c r="S1301" s="18">
        <f t="shared" si="142"/>
        <v>6.75</v>
      </c>
      <c r="T1301" s="28">
        <v>1.202</v>
      </c>
      <c r="U1301" s="26" t="s">
        <v>31</v>
      </c>
      <c r="V1301" s="26" t="s">
        <v>31</v>
      </c>
      <c r="W1301" s="17" t="str">
        <f t="shared" si="143"/>
        <v>n/a</v>
      </c>
      <c r="X1301" s="30" t="s">
        <v>31</v>
      </c>
      <c r="Y1301" s="17" t="str">
        <f t="shared" si="144"/>
        <v>n/a</v>
      </c>
      <c r="Z1301" s="17">
        <v>25</v>
      </c>
      <c r="AA1301" s="17">
        <f t="shared" si="145"/>
        <v>25</v>
      </c>
      <c r="AB1301" s="31" t="s">
        <v>440</v>
      </c>
    </row>
    <row r="1302" spans="2:28" x14ac:dyDescent="0.3">
      <c r="B1302" s="74" t="s">
        <v>843</v>
      </c>
      <c r="C1302" s="20" t="str">
        <f t="shared" si="146"/>
        <v>Freight Wagon (L) JEAI Industrial Minerals</v>
      </c>
      <c r="D1302" s="21" t="s">
        <v>4</v>
      </c>
      <c r="E1302" s="21" t="s">
        <v>399</v>
      </c>
      <c r="F1302" s="22" t="s">
        <v>582</v>
      </c>
      <c r="G1302" s="21" t="s">
        <v>364</v>
      </c>
      <c r="H1302" s="23"/>
      <c r="I1302" s="24"/>
      <c r="J1302" s="25" t="s">
        <v>31</v>
      </c>
      <c r="K1302" s="26">
        <v>4</v>
      </c>
      <c r="L1302" s="27" t="s">
        <v>810</v>
      </c>
      <c r="M1302" s="25">
        <v>0.97799999999999998</v>
      </c>
      <c r="N1302" s="43" t="s">
        <v>31</v>
      </c>
      <c r="O1302" s="25">
        <f t="shared" si="140"/>
        <v>0.97799999999999998</v>
      </c>
      <c r="P1302" s="25">
        <f t="shared" si="141"/>
        <v>0.97799999999999998</v>
      </c>
      <c r="Q1302" s="28">
        <v>100.5698114910484</v>
      </c>
      <c r="R1302" s="29">
        <v>4</v>
      </c>
      <c r="S1302" s="18">
        <f t="shared" si="142"/>
        <v>25.1424528727621</v>
      </c>
      <c r="T1302" s="28">
        <v>2.0619999999999998</v>
      </c>
      <c r="U1302" s="26" t="s">
        <v>31</v>
      </c>
      <c r="V1302" s="26" t="s">
        <v>31</v>
      </c>
      <c r="W1302" s="17" t="str">
        <f t="shared" si="143"/>
        <v>n/a</v>
      </c>
      <c r="X1302" s="30" t="s">
        <v>31</v>
      </c>
      <c r="Y1302" s="17" t="str">
        <f t="shared" si="144"/>
        <v>n/a</v>
      </c>
      <c r="Z1302" s="17">
        <v>18</v>
      </c>
      <c r="AA1302" s="17">
        <f t="shared" si="145"/>
        <v>18</v>
      </c>
      <c r="AB1302" s="31" t="s">
        <v>406</v>
      </c>
    </row>
    <row r="1303" spans="2:28" x14ac:dyDescent="0.3">
      <c r="B1303" s="74" t="s">
        <v>843</v>
      </c>
      <c r="C1303" s="20" t="str">
        <f t="shared" si="146"/>
        <v>Freight Wagon (T) JEAI Industrial Minerals</v>
      </c>
      <c r="D1303" s="21" t="s">
        <v>4</v>
      </c>
      <c r="E1303" s="21" t="s">
        <v>402</v>
      </c>
      <c r="F1303" s="22" t="s">
        <v>582</v>
      </c>
      <c r="G1303" s="21" t="s">
        <v>364</v>
      </c>
      <c r="H1303" s="23"/>
      <c r="I1303" s="24"/>
      <c r="J1303" s="25" t="s">
        <v>31</v>
      </c>
      <c r="K1303" s="26">
        <v>4</v>
      </c>
      <c r="L1303" s="27" t="s">
        <v>810</v>
      </c>
      <c r="M1303" s="25">
        <v>0.97799999999999998</v>
      </c>
      <c r="N1303" s="43" t="s">
        <v>31</v>
      </c>
      <c r="O1303" s="25">
        <f t="shared" si="140"/>
        <v>0.97799999999999998</v>
      </c>
      <c r="P1303" s="25">
        <f t="shared" si="141"/>
        <v>0.97799999999999998</v>
      </c>
      <c r="Q1303" s="28">
        <v>25</v>
      </c>
      <c r="R1303" s="29">
        <v>4</v>
      </c>
      <c r="S1303" s="18">
        <f t="shared" si="142"/>
        <v>6.25</v>
      </c>
      <c r="T1303" s="28">
        <v>2.0619999999999998</v>
      </c>
      <c r="U1303" s="26" t="s">
        <v>31</v>
      </c>
      <c r="V1303" s="26" t="s">
        <v>31</v>
      </c>
      <c r="W1303" s="17" t="str">
        <f t="shared" si="143"/>
        <v>n/a</v>
      </c>
      <c r="X1303" s="30" t="s">
        <v>31</v>
      </c>
      <c r="Y1303" s="17" t="str">
        <f t="shared" si="144"/>
        <v>n/a</v>
      </c>
      <c r="Z1303" s="17">
        <v>18</v>
      </c>
      <c r="AA1303" s="17">
        <f t="shared" si="145"/>
        <v>18</v>
      </c>
      <c r="AB1303" s="31" t="s">
        <v>407</v>
      </c>
    </row>
    <row r="1304" spans="2:28" x14ac:dyDescent="0.3">
      <c r="B1304" s="74" t="s">
        <v>843</v>
      </c>
      <c r="C1304" s="20" t="str">
        <f t="shared" si="146"/>
        <v>Freight Wagon (L) JEAO Industrial Minerals</v>
      </c>
      <c r="D1304" s="21" t="s">
        <v>4</v>
      </c>
      <c r="E1304" s="21" t="s">
        <v>399</v>
      </c>
      <c r="F1304" s="22" t="s">
        <v>583</v>
      </c>
      <c r="G1304" s="21" t="s">
        <v>364</v>
      </c>
      <c r="H1304" s="23"/>
      <c r="I1304" s="24"/>
      <c r="J1304" s="25" t="s">
        <v>31</v>
      </c>
      <c r="K1304" s="26">
        <v>4</v>
      </c>
      <c r="L1304" s="27" t="s">
        <v>810</v>
      </c>
      <c r="M1304" s="25">
        <v>0.97799999999999998</v>
      </c>
      <c r="N1304" s="43" t="s">
        <v>31</v>
      </c>
      <c r="O1304" s="25">
        <f t="shared" si="140"/>
        <v>0.97799999999999998</v>
      </c>
      <c r="P1304" s="25">
        <f t="shared" si="141"/>
        <v>0.97799999999999998</v>
      </c>
      <c r="Q1304" s="28">
        <v>100.60282959282496</v>
      </c>
      <c r="R1304" s="29">
        <v>4</v>
      </c>
      <c r="S1304" s="18">
        <f t="shared" si="142"/>
        <v>25.15070739820624</v>
      </c>
      <c r="T1304" s="28">
        <v>2.0619999999999998</v>
      </c>
      <c r="U1304" s="26" t="s">
        <v>31</v>
      </c>
      <c r="V1304" s="26" t="s">
        <v>31</v>
      </c>
      <c r="W1304" s="17" t="str">
        <f t="shared" si="143"/>
        <v>n/a</v>
      </c>
      <c r="X1304" s="30" t="s">
        <v>31</v>
      </c>
      <c r="Y1304" s="17" t="str">
        <f t="shared" si="144"/>
        <v>n/a</v>
      </c>
      <c r="Z1304" s="17">
        <v>18</v>
      </c>
      <c r="AA1304" s="17">
        <f t="shared" si="145"/>
        <v>18</v>
      </c>
      <c r="AB1304" s="31" t="s">
        <v>406</v>
      </c>
    </row>
    <row r="1305" spans="2:28" x14ac:dyDescent="0.3">
      <c r="B1305" s="74" t="s">
        <v>843</v>
      </c>
      <c r="C1305" s="20" t="str">
        <f t="shared" si="146"/>
        <v>Freight Wagon (T) JEAO Industrial Minerals</v>
      </c>
      <c r="D1305" s="21" t="s">
        <v>4</v>
      </c>
      <c r="E1305" s="21" t="s">
        <v>402</v>
      </c>
      <c r="F1305" s="22" t="s">
        <v>583</v>
      </c>
      <c r="G1305" s="21" t="s">
        <v>364</v>
      </c>
      <c r="H1305" s="23"/>
      <c r="I1305" s="24"/>
      <c r="J1305" s="25" t="s">
        <v>31</v>
      </c>
      <c r="K1305" s="26">
        <v>4</v>
      </c>
      <c r="L1305" s="27" t="s">
        <v>810</v>
      </c>
      <c r="M1305" s="25">
        <v>0.97799999999999998</v>
      </c>
      <c r="N1305" s="43" t="s">
        <v>31</v>
      </c>
      <c r="O1305" s="25">
        <f t="shared" si="140"/>
        <v>0.97799999999999998</v>
      </c>
      <c r="P1305" s="25">
        <f t="shared" si="141"/>
        <v>0.97799999999999998</v>
      </c>
      <c r="Q1305" s="28">
        <v>26</v>
      </c>
      <c r="R1305" s="29">
        <v>4</v>
      </c>
      <c r="S1305" s="18">
        <f t="shared" si="142"/>
        <v>6.5</v>
      </c>
      <c r="T1305" s="28">
        <v>2.0619999999999998</v>
      </c>
      <c r="U1305" s="26" t="s">
        <v>31</v>
      </c>
      <c r="V1305" s="26" t="s">
        <v>31</v>
      </c>
      <c r="W1305" s="17" t="str">
        <f t="shared" si="143"/>
        <v>n/a</v>
      </c>
      <c r="X1305" s="30" t="s">
        <v>31</v>
      </c>
      <c r="Y1305" s="17" t="str">
        <f t="shared" si="144"/>
        <v>n/a</v>
      </c>
      <c r="Z1305" s="17">
        <v>18</v>
      </c>
      <c r="AA1305" s="17">
        <f t="shared" si="145"/>
        <v>18</v>
      </c>
      <c r="AB1305" s="31" t="s">
        <v>407</v>
      </c>
    </row>
    <row r="1306" spans="2:28" x14ac:dyDescent="0.3">
      <c r="B1306" s="74" t="s">
        <v>843</v>
      </c>
      <c r="C1306" s="20" t="str">
        <f t="shared" si="146"/>
        <v>Freight Wagon (L) JFAB Construction Materials</v>
      </c>
      <c r="D1306" s="21" t="s">
        <v>4</v>
      </c>
      <c r="E1306" s="21" t="s">
        <v>399</v>
      </c>
      <c r="F1306" s="22" t="s">
        <v>584</v>
      </c>
      <c r="G1306" s="21" t="s">
        <v>331</v>
      </c>
      <c r="H1306" s="23"/>
      <c r="I1306" s="24"/>
      <c r="J1306" s="25" t="s">
        <v>31</v>
      </c>
      <c r="K1306" s="26">
        <v>6</v>
      </c>
      <c r="L1306" s="27" t="s">
        <v>814</v>
      </c>
      <c r="M1306" s="25">
        <v>0.89800000000000002</v>
      </c>
      <c r="N1306" s="43" t="s">
        <v>31</v>
      </c>
      <c r="O1306" s="25">
        <f t="shared" si="140"/>
        <v>0.89800000000000002</v>
      </c>
      <c r="P1306" s="25">
        <f t="shared" si="141"/>
        <v>0.89800000000000002</v>
      </c>
      <c r="Q1306" s="28">
        <v>98.286126048612601</v>
      </c>
      <c r="R1306" s="29">
        <v>4</v>
      </c>
      <c r="S1306" s="18">
        <f t="shared" si="142"/>
        <v>24.57153151215315</v>
      </c>
      <c r="T1306" s="28">
        <v>1.28</v>
      </c>
      <c r="U1306" s="26" t="s">
        <v>31</v>
      </c>
      <c r="V1306" s="26" t="s">
        <v>31</v>
      </c>
      <c r="W1306" s="17" t="str">
        <f t="shared" si="143"/>
        <v>n/a</v>
      </c>
      <c r="X1306" s="30" t="s">
        <v>31</v>
      </c>
      <c r="Y1306" s="17" t="str">
        <f t="shared" si="144"/>
        <v>n/a</v>
      </c>
      <c r="Z1306" s="17">
        <v>29</v>
      </c>
      <c r="AA1306" s="17">
        <f t="shared" si="145"/>
        <v>29</v>
      </c>
      <c r="AB1306" s="31" t="s">
        <v>512</v>
      </c>
    </row>
    <row r="1307" spans="2:28" x14ac:dyDescent="0.3">
      <c r="B1307" s="74" t="s">
        <v>843</v>
      </c>
      <c r="C1307" s="20" t="str">
        <f t="shared" si="146"/>
        <v>Freight Wagon (T) JFAB Construction Materials</v>
      </c>
      <c r="D1307" s="21" t="s">
        <v>4</v>
      </c>
      <c r="E1307" s="21" t="s">
        <v>402</v>
      </c>
      <c r="F1307" s="22" t="s">
        <v>584</v>
      </c>
      <c r="G1307" s="21" t="s">
        <v>331</v>
      </c>
      <c r="H1307" s="23"/>
      <c r="I1307" s="24"/>
      <c r="J1307" s="25" t="s">
        <v>31</v>
      </c>
      <c r="K1307" s="26">
        <v>6</v>
      </c>
      <c r="L1307" s="27" t="s">
        <v>814</v>
      </c>
      <c r="M1307" s="25">
        <v>0.89800000000000002</v>
      </c>
      <c r="N1307" s="43" t="s">
        <v>31</v>
      </c>
      <c r="O1307" s="25">
        <f t="shared" si="140"/>
        <v>0.89800000000000002</v>
      </c>
      <c r="P1307" s="25">
        <f t="shared" si="141"/>
        <v>0.89800000000000002</v>
      </c>
      <c r="Q1307" s="28">
        <v>22</v>
      </c>
      <c r="R1307" s="29">
        <v>4</v>
      </c>
      <c r="S1307" s="18">
        <f t="shared" si="142"/>
        <v>5.5</v>
      </c>
      <c r="T1307" s="28">
        <v>1.28</v>
      </c>
      <c r="U1307" s="26" t="s">
        <v>31</v>
      </c>
      <c r="V1307" s="26" t="s">
        <v>31</v>
      </c>
      <c r="W1307" s="17" t="str">
        <f t="shared" si="143"/>
        <v>n/a</v>
      </c>
      <c r="X1307" s="30" t="s">
        <v>31</v>
      </c>
      <c r="Y1307" s="17" t="str">
        <f t="shared" si="144"/>
        <v>n/a</v>
      </c>
      <c r="Z1307" s="17">
        <v>29</v>
      </c>
      <c r="AA1307" s="17">
        <f t="shared" si="145"/>
        <v>29</v>
      </c>
      <c r="AB1307" s="31" t="s">
        <v>513</v>
      </c>
    </row>
    <row r="1308" spans="2:28" x14ac:dyDescent="0.3">
      <c r="B1308" s="74" t="s">
        <v>843</v>
      </c>
      <c r="C1308" s="20" t="str">
        <f t="shared" si="146"/>
        <v>Freight Wagon (L) JGAK Coal ESI</v>
      </c>
      <c r="D1308" s="21" t="s">
        <v>4</v>
      </c>
      <c r="E1308" s="21" t="s">
        <v>399</v>
      </c>
      <c r="F1308" s="22" t="s">
        <v>585</v>
      </c>
      <c r="G1308" s="21" t="s">
        <v>336</v>
      </c>
      <c r="H1308" s="23"/>
      <c r="I1308" s="24"/>
      <c r="J1308" s="25" t="s">
        <v>31</v>
      </c>
      <c r="K1308" s="26">
        <v>5</v>
      </c>
      <c r="L1308" s="27" t="s">
        <v>812</v>
      </c>
      <c r="M1308" s="25">
        <v>0.93799999999999994</v>
      </c>
      <c r="N1308" s="43" t="s">
        <v>31</v>
      </c>
      <c r="O1308" s="25">
        <f t="shared" si="140"/>
        <v>0.93799999999999994</v>
      </c>
      <c r="P1308" s="25">
        <f t="shared" si="141"/>
        <v>0.93799999999999994</v>
      </c>
      <c r="Q1308" s="28">
        <v>87.38882709183045</v>
      </c>
      <c r="R1308" s="29">
        <v>4</v>
      </c>
      <c r="S1308" s="18">
        <f t="shared" si="142"/>
        <v>21.847206772957612</v>
      </c>
      <c r="T1308" s="28">
        <v>1.3440000000000001</v>
      </c>
      <c r="U1308" s="26" t="s">
        <v>31</v>
      </c>
      <c r="V1308" s="26" t="s">
        <v>31</v>
      </c>
      <c r="W1308" s="17" t="str">
        <f t="shared" si="143"/>
        <v>n/a</v>
      </c>
      <c r="X1308" s="30" t="s">
        <v>31</v>
      </c>
      <c r="Y1308" s="17" t="str">
        <f t="shared" si="144"/>
        <v>n/a</v>
      </c>
      <c r="Z1308" s="17">
        <v>24</v>
      </c>
      <c r="AA1308" s="17">
        <f t="shared" si="145"/>
        <v>24</v>
      </c>
      <c r="AB1308" s="31" t="s">
        <v>401</v>
      </c>
    </row>
    <row r="1309" spans="2:28" x14ac:dyDescent="0.3">
      <c r="B1309" s="74" t="s">
        <v>843</v>
      </c>
      <c r="C1309" s="20" t="str">
        <f t="shared" si="146"/>
        <v>Freight Wagon (T) JGAK Coal ESI</v>
      </c>
      <c r="D1309" s="21" t="s">
        <v>4</v>
      </c>
      <c r="E1309" s="21" t="s">
        <v>402</v>
      </c>
      <c r="F1309" s="22" t="s">
        <v>585</v>
      </c>
      <c r="G1309" s="21" t="s">
        <v>336</v>
      </c>
      <c r="H1309" s="23"/>
      <c r="I1309" s="24"/>
      <c r="J1309" s="25" t="s">
        <v>31</v>
      </c>
      <c r="K1309" s="26">
        <v>5</v>
      </c>
      <c r="L1309" s="27" t="s">
        <v>812</v>
      </c>
      <c r="M1309" s="25">
        <v>0.93799999999999994</v>
      </c>
      <c r="N1309" s="43" t="s">
        <v>31</v>
      </c>
      <c r="O1309" s="25">
        <f t="shared" si="140"/>
        <v>0.93799999999999994</v>
      </c>
      <c r="P1309" s="25">
        <f t="shared" si="141"/>
        <v>0.93799999999999994</v>
      </c>
      <c r="Q1309" s="28">
        <v>22.546056754095428</v>
      </c>
      <c r="R1309" s="29">
        <v>4</v>
      </c>
      <c r="S1309" s="18">
        <f t="shared" si="142"/>
        <v>5.636514188523857</v>
      </c>
      <c r="T1309" s="28">
        <v>1.3440000000000001</v>
      </c>
      <c r="U1309" s="26" t="s">
        <v>31</v>
      </c>
      <c r="V1309" s="26" t="s">
        <v>31</v>
      </c>
      <c r="W1309" s="17" t="str">
        <f t="shared" si="143"/>
        <v>n/a</v>
      </c>
      <c r="X1309" s="30" t="s">
        <v>31</v>
      </c>
      <c r="Y1309" s="17" t="str">
        <f t="shared" si="144"/>
        <v>n/a</v>
      </c>
      <c r="Z1309" s="17">
        <v>24</v>
      </c>
      <c r="AA1309" s="17">
        <f t="shared" si="145"/>
        <v>24</v>
      </c>
      <c r="AB1309" s="31" t="s">
        <v>403</v>
      </c>
    </row>
    <row r="1310" spans="2:28" x14ac:dyDescent="0.3">
      <c r="B1310" s="74" t="s">
        <v>843</v>
      </c>
      <c r="C1310" s="20" t="str">
        <f t="shared" si="146"/>
        <v>Freight Wagon (L) JGAK Construction Materials</v>
      </c>
      <c r="D1310" s="21" t="s">
        <v>4</v>
      </c>
      <c r="E1310" s="21" t="s">
        <v>399</v>
      </c>
      <c r="F1310" s="22" t="s">
        <v>585</v>
      </c>
      <c r="G1310" s="21" t="s">
        <v>331</v>
      </c>
      <c r="H1310" s="23"/>
      <c r="I1310" s="24"/>
      <c r="J1310" s="25" t="s">
        <v>31</v>
      </c>
      <c r="K1310" s="26">
        <v>5</v>
      </c>
      <c r="L1310" s="27" t="s">
        <v>812</v>
      </c>
      <c r="M1310" s="25">
        <v>0.93799999999999994</v>
      </c>
      <c r="N1310" s="43" t="s">
        <v>31</v>
      </c>
      <c r="O1310" s="25">
        <f t="shared" si="140"/>
        <v>0.93799999999999994</v>
      </c>
      <c r="P1310" s="25">
        <f t="shared" si="141"/>
        <v>0.93799999999999994</v>
      </c>
      <c r="Q1310" s="28">
        <v>87.453406040550561</v>
      </c>
      <c r="R1310" s="29">
        <v>4</v>
      </c>
      <c r="S1310" s="18">
        <f t="shared" si="142"/>
        <v>21.86335151013764</v>
      </c>
      <c r="T1310" s="28">
        <v>1.3440000000000001</v>
      </c>
      <c r="U1310" s="26" t="s">
        <v>31</v>
      </c>
      <c r="V1310" s="26" t="s">
        <v>31</v>
      </c>
      <c r="W1310" s="17" t="str">
        <f t="shared" si="143"/>
        <v>n/a</v>
      </c>
      <c r="X1310" s="30" t="s">
        <v>31</v>
      </c>
      <c r="Y1310" s="17" t="str">
        <f t="shared" si="144"/>
        <v>n/a</v>
      </c>
      <c r="Z1310" s="17">
        <v>29</v>
      </c>
      <c r="AA1310" s="17">
        <f t="shared" si="145"/>
        <v>29</v>
      </c>
      <c r="AB1310" s="31" t="s">
        <v>401</v>
      </c>
    </row>
    <row r="1311" spans="2:28" x14ac:dyDescent="0.3">
      <c r="B1311" s="74" t="s">
        <v>843</v>
      </c>
      <c r="C1311" s="20" t="str">
        <f t="shared" si="146"/>
        <v>Freight Wagon (T) JGAK Construction Materials</v>
      </c>
      <c r="D1311" s="21" t="s">
        <v>4</v>
      </c>
      <c r="E1311" s="21" t="s">
        <v>402</v>
      </c>
      <c r="F1311" s="22" t="s">
        <v>585</v>
      </c>
      <c r="G1311" s="21" t="s">
        <v>331</v>
      </c>
      <c r="H1311" s="23"/>
      <c r="I1311" s="24"/>
      <c r="J1311" s="25" t="s">
        <v>31</v>
      </c>
      <c r="K1311" s="26">
        <v>5</v>
      </c>
      <c r="L1311" s="27" t="s">
        <v>812</v>
      </c>
      <c r="M1311" s="25">
        <v>0.93799999999999994</v>
      </c>
      <c r="N1311" s="43" t="s">
        <v>31</v>
      </c>
      <c r="O1311" s="25">
        <f t="shared" si="140"/>
        <v>0.93799999999999994</v>
      </c>
      <c r="P1311" s="25">
        <f t="shared" si="141"/>
        <v>0.93799999999999994</v>
      </c>
      <c r="Q1311" s="28">
        <v>22.58455942002638</v>
      </c>
      <c r="R1311" s="29">
        <v>4</v>
      </c>
      <c r="S1311" s="18">
        <f t="shared" si="142"/>
        <v>5.6461398550065951</v>
      </c>
      <c r="T1311" s="28">
        <v>1.3440000000000001</v>
      </c>
      <c r="U1311" s="26" t="s">
        <v>31</v>
      </c>
      <c r="V1311" s="26" t="s">
        <v>31</v>
      </c>
      <c r="W1311" s="17" t="str">
        <f t="shared" si="143"/>
        <v>n/a</v>
      </c>
      <c r="X1311" s="30" t="s">
        <v>31</v>
      </c>
      <c r="Y1311" s="17" t="str">
        <f t="shared" si="144"/>
        <v>n/a</v>
      </c>
      <c r="Z1311" s="17">
        <v>29</v>
      </c>
      <c r="AA1311" s="17">
        <f t="shared" si="145"/>
        <v>29</v>
      </c>
      <c r="AB1311" s="31" t="s">
        <v>403</v>
      </c>
    </row>
    <row r="1312" spans="2:28" x14ac:dyDescent="0.3">
      <c r="B1312" s="74" t="s">
        <v>843</v>
      </c>
      <c r="C1312" s="20" t="str">
        <f t="shared" si="146"/>
        <v>Freight Wagon (L) JGAK Domestic Waste</v>
      </c>
      <c r="D1312" s="21" t="s">
        <v>4</v>
      </c>
      <c r="E1312" s="21" t="s">
        <v>399</v>
      </c>
      <c r="F1312" s="22" t="s">
        <v>585</v>
      </c>
      <c r="G1312" s="21" t="s">
        <v>354</v>
      </c>
      <c r="H1312" s="23"/>
      <c r="I1312" s="24"/>
      <c r="J1312" s="25" t="s">
        <v>31</v>
      </c>
      <c r="K1312" s="26">
        <v>5</v>
      </c>
      <c r="L1312" s="27" t="s">
        <v>812</v>
      </c>
      <c r="M1312" s="25">
        <v>0.93799999999999994</v>
      </c>
      <c r="N1312" s="43" t="s">
        <v>31</v>
      </c>
      <c r="O1312" s="25">
        <f t="shared" si="140"/>
        <v>0.93799999999999994</v>
      </c>
      <c r="P1312" s="25">
        <f t="shared" si="141"/>
        <v>0.93799999999999994</v>
      </c>
      <c r="Q1312" s="28">
        <v>82.769146764161249</v>
      </c>
      <c r="R1312" s="29">
        <v>4</v>
      </c>
      <c r="S1312" s="18">
        <f t="shared" si="142"/>
        <v>20.692286691040312</v>
      </c>
      <c r="T1312" s="28">
        <v>1.3440000000000001</v>
      </c>
      <c r="U1312" s="26" t="s">
        <v>31</v>
      </c>
      <c r="V1312" s="26" t="s">
        <v>31</v>
      </c>
      <c r="W1312" s="17" t="str">
        <f t="shared" si="143"/>
        <v>n/a</v>
      </c>
      <c r="X1312" s="30" t="s">
        <v>31</v>
      </c>
      <c r="Y1312" s="17" t="str">
        <f t="shared" si="144"/>
        <v>n/a</v>
      </c>
      <c r="Z1312" s="17">
        <v>24</v>
      </c>
      <c r="AA1312" s="17">
        <f t="shared" si="145"/>
        <v>24</v>
      </c>
      <c r="AB1312" s="31" t="s">
        <v>401</v>
      </c>
    </row>
    <row r="1313" spans="2:28" x14ac:dyDescent="0.3">
      <c r="B1313" s="74" t="s">
        <v>843</v>
      </c>
      <c r="C1313" s="20" t="str">
        <f t="shared" si="146"/>
        <v>Freight Wagon (T) JGAK Domestic Waste</v>
      </c>
      <c r="D1313" s="21" t="s">
        <v>4</v>
      </c>
      <c r="E1313" s="21" t="s">
        <v>402</v>
      </c>
      <c r="F1313" s="22" t="s">
        <v>585</v>
      </c>
      <c r="G1313" s="21" t="s">
        <v>354</v>
      </c>
      <c r="H1313" s="23"/>
      <c r="I1313" s="24"/>
      <c r="J1313" s="25" t="s">
        <v>31</v>
      </c>
      <c r="K1313" s="26">
        <v>5</v>
      </c>
      <c r="L1313" s="27" t="s">
        <v>812</v>
      </c>
      <c r="M1313" s="25">
        <v>0.93799999999999994</v>
      </c>
      <c r="N1313" s="43" t="s">
        <v>31</v>
      </c>
      <c r="O1313" s="25">
        <f t="shared" si="140"/>
        <v>0.93799999999999994</v>
      </c>
      <c r="P1313" s="25">
        <f t="shared" si="141"/>
        <v>0.93799999999999994</v>
      </c>
      <c r="Q1313" s="28">
        <v>22.235270005346642</v>
      </c>
      <c r="R1313" s="29">
        <v>4</v>
      </c>
      <c r="S1313" s="18">
        <f t="shared" si="142"/>
        <v>5.5588175013366605</v>
      </c>
      <c r="T1313" s="28">
        <v>1.3440000000000001</v>
      </c>
      <c r="U1313" s="26" t="s">
        <v>31</v>
      </c>
      <c r="V1313" s="26" t="s">
        <v>31</v>
      </c>
      <c r="W1313" s="17" t="str">
        <f t="shared" si="143"/>
        <v>n/a</v>
      </c>
      <c r="X1313" s="30" t="s">
        <v>31</v>
      </c>
      <c r="Y1313" s="17" t="str">
        <f t="shared" si="144"/>
        <v>n/a</v>
      </c>
      <c r="Z1313" s="17">
        <v>24</v>
      </c>
      <c r="AA1313" s="17">
        <f t="shared" si="145"/>
        <v>24</v>
      </c>
      <c r="AB1313" s="31" t="s">
        <v>403</v>
      </c>
    </row>
    <row r="1314" spans="2:28" x14ac:dyDescent="0.3">
      <c r="B1314" s="74" t="s">
        <v>843</v>
      </c>
      <c r="C1314" s="20" t="str">
        <f t="shared" si="146"/>
        <v>Freight Wagon (L) JGAK Enterprise</v>
      </c>
      <c r="D1314" s="21" t="s">
        <v>4</v>
      </c>
      <c r="E1314" s="21" t="s">
        <v>399</v>
      </c>
      <c r="F1314" s="22" t="s">
        <v>585</v>
      </c>
      <c r="G1314" s="21" t="s">
        <v>338</v>
      </c>
      <c r="H1314" s="23"/>
      <c r="I1314" s="24"/>
      <c r="J1314" s="25" t="s">
        <v>31</v>
      </c>
      <c r="K1314" s="26">
        <v>5</v>
      </c>
      <c r="L1314" s="27" t="s">
        <v>812</v>
      </c>
      <c r="M1314" s="25">
        <v>0.93799999999999994</v>
      </c>
      <c r="N1314" s="43" t="s">
        <v>31</v>
      </c>
      <c r="O1314" s="25">
        <f t="shared" si="140"/>
        <v>0.93799999999999994</v>
      </c>
      <c r="P1314" s="25">
        <f t="shared" si="141"/>
        <v>0.93799999999999994</v>
      </c>
      <c r="Q1314" s="28">
        <v>61.870051234280396</v>
      </c>
      <c r="R1314" s="29">
        <v>4</v>
      </c>
      <c r="S1314" s="18">
        <f t="shared" si="142"/>
        <v>15.467512808570099</v>
      </c>
      <c r="T1314" s="28">
        <v>1.3440000000000001</v>
      </c>
      <c r="U1314" s="26" t="s">
        <v>31</v>
      </c>
      <c r="V1314" s="26" t="s">
        <v>31</v>
      </c>
      <c r="W1314" s="17" t="str">
        <f t="shared" si="143"/>
        <v>n/a</v>
      </c>
      <c r="X1314" s="30" t="s">
        <v>31</v>
      </c>
      <c r="Y1314" s="17" t="str">
        <f t="shared" si="144"/>
        <v>n/a</v>
      </c>
      <c r="Z1314" s="17">
        <v>27</v>
      </c>
      <c r="AA1314" s="17">
        <f t="shared" si="145"/>
        <v>27</v>
      </c>
      <c r="AB1314" s="31" t="s">
        <v>401</v>
      </c>
    </row>
    <row r="1315" spans="2:28" x14ac:dyDescent="0.3">
      <c r="B1315" s="74" t="s">
        <v>843</v>
      </c>
      <c r="C1315" s="20" t="str">
        <f t="shared" si="146"/>
        <v>Freight Wagon (T) JGAK Enterprise</v>
      </c>
      <c r="D1315" s="21" t="s">
        <v>4</v>
      </c>
      <c r="E1315" s="21" t="s">
        <v>402</v>
      </c>
      <c r="F1315" s="22" t="s">
        <v>585</v>
      </c>
      <c r="G1315" s="21" t="s">
        <v>338</v>
      </c>
      <c r="H1315" s="23"/>
      <c r="I1315" s="24"/>
      <c r="J1315" s="25" t="s">
        <v>31</v>
      </c>
      <c r="K1315" s="26">
        <v>5</v>
      </c>
      <c r="L1315" s="27" t="s">
        <v>812</v>
      </c>
      <c r="M1315" s="25">
        <v>0.93799999999999994</v>
      </c>
      <c r="N1315" s="43" t="s">
        <v>31</v>
      </c>
      <c r="O1315" s="25">
        <f t="shared" ref="O1315:O1378" si="147">IF(N1315="n/a",M1315,N1315)</f>
        <v>0.93799999999999994</v>
      </c>
      <c r="P1315" s="25">
        <f t="shared" ref="P1315:P1378" si="148">IF($D1315="Passenger",J1315,O1315)</f>
        <v>0.93799999999999994</v>
      </c>
      <c r="Q1315" s="28">
        <v>22.335450346420327</v>
      </c>
      <c r="R1315" s="29">
        <v>4</v>
      </c>
      <c r="S1315" s="18">
        <f t="shared" ref="S1315:S1378" si="149">Q1315/R1315</f>
        <v>5.5838625866050817</v>
      </c>
      <c r="T1315" s="28">
        <v>1.3440000000000001</v>
      </c>
      <c r="U1315" s="26" t="s">
        <v>31</v>
      </c>
      <c r="V1315" s="26" t="s">
        <v>31</v>
      </c>
      <c r="W1315" s="17" t="str">
        <f t="shared" ref="W1315:W1378" si="150">IF($D1315="Passenger",0.021*(MIN(U1315,V1315)^1.71),"n/a")</f>
        <v>n/a</v>
      </c>
      <c r="X1315" s="30" t="s">
        <v>31</v>
      </c>
      <c r="Y1315" s="17" t="str">
        <f t="shared" ref="Y1315:Y1378" si="151">IF($D1315="Passenger",IF(X1315=0,W1315,X1315),"n/a")</f>
        <v>n/a</v>
      </c>
      <c r="Z1315" s="17">
        <v>27</v>
      </c>
      <c r="AA1315" s="17">
        <f t="shared" si="145"/>
        <v>27</v>
      </c>
      <c r="AB1315" s="31" t="s">
        <v>403</v>
      </c>
    </row>
    <row r="1316" spans="2:28" x14ac:dyDescent="0.3">
      <c r="B1316" s="74" t="s">
        <v>843</v>
      </c>
      <c r="C1316" s="20" t="str">
        <f t="shared" si="146"/>
        <v>Freight Wagon (L) JGAK Industrial Minerals</v>
      </c>
      <c r="D1316" s="21" t="s">
        <v>4</v>
      </c>
      <c r="E1316" s="21" t="s">
        <v>399</v>
      </c>
      <c r="F1316" s="22" t="s">
        <v>585</v>
      </c>
      <c r="G1316" s="21" t="s">
        <v>364</v>
      </c>
      <c r="H1316" s="23"/>
      <c r="I1316" s="24"/>
      <c r="J1316" s="25" t="s">
        <v>31</v>
      </c>
      <c r="K1316" s="26">
        <v>5</v>
      </c>
      <c r="L1316" s="27" t="s">
        <v>812</v>
      </c>
      <c r="M1316" s="25">
        <v>0.93799999999999994</v>
      </c>
      <c r="N1316" s="43" t="s">
        <v>31</v>
      </c>
      <c r="O1316" s="25">
        <f t="shared" si="147"/>
        <v>0.93799999999999994</v>
      </c>
      <c r="P1316" s="25">
        <f t="shared" si="148"/>
        <v>0.93799999999999994</v>
      </c>
      <c r="Q1316" s="28">
        <v>87.552516310131551</v>
      </c>
      <c r="R1316" s="29">
        <v>4</v>
      </c>
      <c r="S1316" s="18">
        <f t="shared" si="149"/>
        <v>21.888129077532888</v>
      </c>
      <c r="T1316" s="28">
        <v>1.3440000000000001</v>
      </c>
      <c r="U1316" s="26" t="s">
        <v>31</v>
      </c>
      <c r="V1316" s="26" t="s">
        <v>31</v>
      </c>
      <c r="W1316" s="17" t="str">
        <f t="shared" si="150"/>
        <v>n/a</v>
      </c>
      <c r="X1316" s="30" t="s">
        <v>31</v>
      </c>
      <c r="Y1316" s="17" t="str">
        <f t="shared" si="151"/>
        <v>n/a</v>
      </c>
      <c r="Z1316" s="17">
        <v>18</v>
      </c>
      <c r="AA1316" s="17">
        <f t="shared" si="145"/>
        <v>18</v>
      </c>
      <c r="AB1316" s="31" t="s">
        <v>401</v>
      </c>
    </row>
    <row r="1317" spans="2:28" x14ac:dyDescent="0.3">
      <c r="B1317" s="74" t="s">
        <v>843</v>
      </c>
      <c r="C1317" s="20" t="str">
        <f t="shared" si="146"/>
        <v>Freight Wagon (T) JGAK Industrial Minerals</v>
      </c>
      <c r="D1317" s="21" t="s">
        <v>4</v>
      </c>
      <c r="E1317" s="21" t="s">
        <v>402</v>
      </c>
      <c r="F1317" s="22" t="s">
        <v>585</v>
      </c>
      <c r="G1317" s="21" t="s">
        <v>364</v>
      </c>
      <c r="H1317" s="23"/>
      <c r="I1317" s="24"/>
      <c r="J1317" s="25" t="s">
        <v>31</v>
      </c>
      <c r="K1317" s="26">
        <v>5</v>
      </c>
      <c r="L1317" s="27" t="s">
        <v>812</v>
      </c>
      <c r="M1317" s="25">
        <v>0.93799999999999994</v>
      </c>
      <c r="N1317" s="43" t="s">
        <v>31</v>
      </c>
      <c r="O1317" s="25">
        <f t="shared" si="147"/>
        <v>0.93799999999999994</v>
      </c>
      <c r="P1317" s="25">
        <f t="shared" si="148"/>
        <v>0.93799999999999994</v>
      </c>
      <c r="Q1317" s="28">
        <v>22.191128833162516</v>
      </c>
      <c r="R1317" s="29">
        <v>4</v>
      </c>
      <c r="S1317" s="18">
        <f t="shared" si="149"/>
        <v>5.547782208290629</v>
      </c>
      <c r="T1317" s="28">
        <v>1.3440000000000001</v>
      </c>
      <c r="U1317" s="26" t="s">
        <v>31</v>
      </c>
      <c r="V1317" s="26" t="s">
        <v>31</v>
      </c>
      <c r="W1317" s="17" t="str">
        <f t="shared" si="150"/>
        <v>n/a</v>
      </c>
      <c r="X1317" s="30" t="s">
        <v>31</v>
      </c>
      <c r="Y1317" s="17" t="str">
        <f t="shared" si="151"/>
        <v>n/a</v>
      </c>
      <c r="Z1317" s="17">
        <v>18</v>
      </c>
      <c r="AA1317" s="17">
        <f t="shared" si="145"/>
        <v>18</v>
      </c>
      <c r="AB1317" s="31" t="s">
        <v>403</v>
      </c>
    </row>
    <row r="1318" spans="2:28" x14ac:dyDescent="0.3">
      <c r="B1318" s="74" t="s">
        <v>843</v>
      </c>
      <c r="C1318" s="20" t="str">
        <f t="shared" si="146"/>
        <v>Freight Wagon (L) JGAK Other</v>
      </c>
      <c r="D1318" s="21" t="s">
        <v>4</v>
      </c>
      <c r="E1318" s="21" t="s">
        <v>399</v>
      </c>
      <c r="F1318" s="22" t="s">
        <v>585</v>
      </c>
      <c r="G1318" s="21" t="s">
        <v>333</v>
      </c>
      <c r="H1318" s="23"/>
      <c r="I1318" s="24"/>
      <c r="J1318" s="25" t="s">
        <v>31</v>
      </c>
      <c r="K1318" s="26">
        <v>5</v>
      </c>
      <c r="L1318" s="27" t="s">
        <v>812</v>
      </c>
      <c r="M1318" s="25">
        <v>0.93799999999999994</v>
      </c>
      <c r="N1318" s="43" t="s">
        <v>31</v>
      </c>
      <c r="O1318" s="25">
        <f t="shared" si="147"/>
        <v>0.93799999999999994</v>
      </c>
      <c r="P1318" s="25">
        <f t="shared" si="148"/>
        <v>0.93799999999999994</v>
      </c>
      <c r="Q1318" s="28">
        <v>50.323076923076918</v>
      </c>
      <c r="R1318" s="29">
        <v>4</v>
      </c>
      <c r="S1318" s="18">
        <f t="shared" si="149"/>
        <v>12.58076923076923</v>
      </c>
      <c r="T1318" s="28">
        <v>1.3440000000000001</v>
      </c>
      <c r="U1318" s="26" t="s">
        <v>31</v>
      </c>
      <c r="V1318" s="26" t="s">
        <v>31</v>
      </c>
      <c r="W1318" s="17" t="str">
        <f t="shared" si="150"/>
        <v>n/a</v>
      </c>
      <c r="X1318" s="30" t="s">
        <v>31</v>
      </c>
      <c r="Y1318" s="17" t="str">
        <f t="shared" si="151"/>
        <v>n/a</v>
      </c>
      <c r="Z1318" s="17">
        <v>25</v>
      </c>
      <c r="AA1318" s="17">
        <f t="shared" si="145"/>
        <v>25</v>
      </c>
      <c r="AB1318" s="31" t="s">
        <v>401</v>
      </c>
    </row>
    <row r="1319" spans="2:28" x14ac:dyDescent="0.3">
      <c r="B1319" s="74" t="s">
        <v>843</v>
      </c>
      <c r="C1319" s="20" t="str">
        <f t="shared" si="146"/>
        <v>Freight Wagon (T) JGAK Other</v>
      </c>
      <c r="D1319" s="21" t="s">
        <v>4</v>
      </c>
      <c r="E1319" s="21" t="s">
        <v>402</v>
      </c>
      <c r="F1319" s="22" t="s">
        <v>585</v>
      </c>
      <c r="G1319" s="21" t="s">
        <v>333</v>
      </c>
      <c r="H1319" s="23"/>
      <c r="I1319" s="24"/>
      <c r="J1319" s="25" t="s">
        <v>31</v>
      </c>
      <c r="K1319" s="26">
        <v>5</v>
      </c>
      <c r="L1319" s="27" t="s">
        <v>812</v>
      </c>
      <c r="M1319" s="25">
        <v>0.93799999999999994</v>
      </c>
      <c r="N1319" s="43" t="s">
        <v>31</v>
      </c>
      <c r="O1319" s="25">
        <f t="shared" si="147"/>
        <v>0.93799999999999994</v>
      </c>
      <c r="P1319" s="25">
        <f t="shared" si="148"/>
        <v>0.93799999999999994</v>
      </c>
      <c r="Q1319" s="28">
        <v>22.398052152057808</v>
      </c>
      <c r="R1319" s="29">
        <v>4</v>
      </c>
      <c r="S1319" s="18">
        <f t="shared" si="149"/>
        <v>5.599513038014452</v>
      </c>
      <c r="T1319" s="28">
        <v>1.3440000000000001</v>
      </c>
      <c r="U1319" s="26" t="s">
        <v>31</v>
      </c>
      <c r="V1319" s="26" t="s">
        <v>31</v>
      </c>
      <c r="W1319" s="17" t="str">
        <f t="shared" si="150"/>
        <v>n/a</v>
      </c>
      <c r="X1319" s="30" t="s">
        <v>31</v>
      </c>
      <c r="Y1319" s="17" t="str">
        <f t="shared" si="151"/>
        <v>n/a</v>
      </c>
      <c r="Z1319" s="17">
        <v>25</v>
      </c>
      <c r="AA1319" s="17">
        <f t="shared" si="145"/>
        <v>25</v>
      </c>
      <c r="AB1319" s="31" t="s">
        <v>403</v>
      </c>
    </row>
    <row r="1320" spans="2:28" x14ac:dyDescent="0.3">
      <c r="B1320" s="74" t="s">
        <v>843</v>
      </c>
      <c r="C1320" s="20" t="str">
        <f t="shared" si="146"/>
        <v>Freight Wagon (L) JGAK Steel</v>
      </c>
      <c r="D1320" s="21" t="s">
        <v>4</v>
      </c>
      <c r="E1320" s="21" t="s">
        <v>399</v>
      </c>
      <c r="F1320" s="22" t="s">
        <v>585</v>
      </c>
      <c r="G1320" s="21" t="s">
        <v>342</v>
      </c>
      <c r="H1320" s="23"/>
      <c r="I1320" s="24"/>
      <c r="J1320" s="25" t="s">
        <v>31</v>
      </c>
      <c r="K1320" s="26">
        <v>5</v>
      </c>
      <c r="L1320" s="27" t="s">
        <v>812</v>
      </c>
      <c r="M1320" s="25">
        <v>0.93799999999999994</v>
      </c>
      <c r="N1320" s="43" t="s">
        <v>31</v>
      </c>
      <c r="O1320" s="25">
        <f t="shared" si="147"/>
        <v>0.93799999999999994</v>
      </c>
      <c r="P1320" s="25">
        <f t="shared" si="148"/>
        <v>0.93799999999999994</v>
      </c>
      <c r="Q1320" s="28">
        <v>89.99636363636364</v>
      </c>
      <c r="R1320" s="29">
        <v>4</v>
      </c>
      <c r="S1320" s="18">
        <f t="shared" si="149"/>
        <v>22.49909090909091</v>
      </c>
      <c r="T1320" s="28">
        <v>1.3440000000000001</v>
      </c>
      <c r="U1320" s="26" t="s">
        <v>31</v>
      </c>
      <c r="V1320" s="26" t="s">
        <v>31</v>
      </c>
      <c r="W1320" s="17" t="str">
        <f t="shared" si="150"/>
        <v>n/a</v>
      </c>
      <c r="X1320" s="30" t="s">
        <v>31</v>
      </c>
      <c r="Y1320" s="17" t="str">
        <f t="shared" si="151"/>
        <v>n/a</v>
      </c>
      <c r="Z1320" s="17">
        <v>25</v>
      </c>
      <c r="AA1320" s="17">
        <f t="shared" si="145"/>
        <v>25</v>
      </c>
      <c r="AB1320" s="31" t="s">
        <v>401</v>
      </c>
    </row>
    <row r="1321" spans="2:28" x14ac:dyDescent="0.3">
      <c r="B1321" s="74" t="s">
        <v>843</v>
      </c>
      <c r="C1321" s="20" t="str">
        <f t="shared" si="146"/>
        <v>Freight Wagon (T) JGAK Steel</v>
      </c>
      <c r="D1321" s="21" t="s">
        <v>4</v>
      </c>
      <c r="E1321" s="21" t="s">
        <v>402</v>
      </c>
      <c r="F1321" s="22" t="s">
        <v>585</v>
      </c>
      <c r="G1321" s="21" t="s">
        <v>342</v>
      </c>
      <c r="H1321" s="23"/>
      <c r="I1321" s="24"/>
      <c r="J1321" s="25" t="s">
        <v>31</v>
      </c>
      <c r="K1321" s="26">
        <v>5</v>
      </c>
      <c r="L1321" s="27" t="s">
        <v>812</v>
      </c>
      <c r="M1321" s="25">
        <v>0.93799999999999994</v>
      </c>
      <c r="N1321" s="43" t="s">
        <v>31</v>
      </c>
      <c r="O1321" s="25">
        <f t="shared" si="147"/>
        <v>0.93799999999999994</v>
      </c>
      <c r="P1321" s="25">
        <f t="shared" si="148"/>
        <v>0.93799999999999994</v>
      </c>
      <c r="Q1321" s="28">
        <v>22.00915867944622</v>
      </c>
      <c r="R1321" s="29">
        <v>4</v>
      </c>
      <c r="S1321" s="18">
        <f t="shared" si="149"/>
        <v>5.5022896698615549</v>
      </c>
      <c r="T1321" s="28">
        <v>1.3440000000000001</v>
      </c>
      <c r="U1321" s="26" t="s">
        <v>31</v>
      </c>
      <c r="V1321" s="26" t="s">
        <v>31</v>
      </c>
      <c r="W1321" s="17" t="str">
        <f t="shared" si="150"/>
        <v>n/a</v>
      </c>
      <c r="X1321" s="30" t="s">
        <v>31</v>
      </c>
      <c r="Y1321" s="17" t="str">
        <f t="shared" si="151"/>
        <v>n/a</v>
      </c>
      <c r="Z1321" s="17">
        <v>25</v>
      </c>
      <c r="AA1321" s="17">
        <f t="shared" si="145"/>
        <v>25</v>
      </c>
      <c r="AB1321" s="31" t="s">
        <v>403</v>
      </c>
    </row>
    <row r="1322" spans="2:28" x14ac:dyDescent="0.3">
      <c r="B1322" s="74" t="s">
        <v>843</v>
      </c>
      <c r="C1322" s="20" t="str">
        <f t="shared" si="146"/>
        <v>Freight Wagon (L) JGAL Industrial Minerals</v>
      </c>
      <c r="D1322" s="21" t="s">
        <v>4</v>
      </c>
      <c r="E1322" s="21" t="s">
        <v>399</v>
      </c>
      <c r="F1322" s="22" t="s">
        <v>586</v>
      </c>
      <c r="G1322" s="21" t="s">
        <v>364</v>
      </c>
      <c r="H1322" s="23"/>
      <c r="I1322" s="24"/>
      <c r="J1322" s="25" t="s">
        <v>31</v>
      </c>
      <c r="K1322" s="26">
        <v>5</v>
      </c>
      <c r="L1322" s="27" t="s">
        <v>812</v>
      </c>
      <c r="M1322" s="25">
        <v>0.93799999999999994</v>
      </c>
      <c r="N1322" s="43" t="s">
        <v>31</v>
      </c>
      <c r="O1322" s="25">
        <f t="shared" si="147"/>
        <v>0.93799999999999994</v>
      </c>
      <c r="P1322" s="25">
        <f t="shared" si="148"/>
        <v>0.93799999999999994</v>
      </c>
      <c r="Q1322" s="28">
        <v>83.273332707372035</v>
      </c>
      <c r="R1322" s="29">
        <v>4</v>
      </c>
      <c r="S1322" s="18">
        <f t="shared" si="149"/>
        <v>20.818333176843009</v>
      </c>
      <c r="T1322" s="28">
        <v>1.3440000000000001</v>
      </c>
      <c r="U1322" s="26" t="s">
        <v>31</v>
      </c>
      <c r="V1322" s="26" t="s">
        <v>31</v>
      </c>
      <c r="W1322" s="17" t="str">
        <f t="shared" si="150"/>
        <v>n/a</v>
      </c>
      <c r="X1322" s="30" t="s">
        <v>31</v>
      </c>
      <c r="Y1322" s="17" t="str">
        <f t="shared" si="151"/>
        <v>n/a</v>
      </c>
      <c r="Z1322" s="17">
        <v>18</v>
      </c>
      <c r="AA1322" s="17">
        <f t="shared" si="145"/>
        <v>18</v>
      </c>
      <c r="AB1322" s="31" t="s">
        <v>401</v>
      </c>
    </row>
    <row r="1323" spans="2:28" x14ac:dyDescent="0.3">
      <c r="B1323" s="74" t="s">
        <v>843</v>
      </c>
      <c r="C1323" s="20" t="str">
        <f t="shared" si="146"/>
        <v>Freight Wagon (T) JGAL Industrial Minerals</v>
      </c>
      <c r="D1323" s="21" t="s">
        <v>4</v>
      </c>
      <c r="E1323" s="21" t="s">
        <v>402</v>
      </c>
      <c r="F1323" s="22" t="s">
        <v>586</v>
      </c>
      <c r="G1323" s="21" t="s">
        <v>364</v>
      </c>
      <c r="H1323" s="23"/>
      <c r="I1323" s="24"/>
      <c r="J1323" s="25" t="s">
        <v>31</v>
      </c>
      <c r="K1323" s="26">
        <v>5</v>
      </c>
      <c r="L1323" s="27" t="s">
        <v>812</v>
      </c>
      <c r="M1323" s="25">
        <v>0.93799999999999994</v>
      </c>
      <c r="N1323" s="43" t="s">
        <v>31</v>
      </c>
      <c r="O1323" s="25">
        <f t="shared" si="147"/>
        <v>0.93799999999999994</v>
      </c>
      <c r="P1323" s="25">
        <f t="shared" si="148"/>
        <v>0.93799999999999994</v>
      </c>
      <c r="Q1323" s="28">
        <v>27.733202761917411</v>
      </c>
      <c r="R1323" s="29">
        <v>4</v>
      </c>
      <c r="S1323" s="18">
        <f t="shared" si="149"/>
        <v>6.9333006904793528</v>
      </c>
      <c r="T1323" s="28">
        <v>1.3440000000000001</v>
      </c>
      <c r="U1323" s="26" t="s">
        <v>31</v>
      </c>
      <c r="V1323" s="26" t="s">
        <v>31</v>
      </c>
      <c r="W1323" s="17" t="str">
        <f t="shared" si="150"/>
        <v>n/a</v>
      </c>
      <c r="X1323" s="30" t="s">
        <v>31</v>
      </c>
      <c r="Y1323" s="17" t="str">
        <f t="shared" si="151"/>
        <v>n/a</v>
      </c>
      <c r="Z1323" s="17">
        <v>18</v>
      </c>
      <c r="AA1323" s="17">
        <f t="shared" si="145"/>
        <v>18</v>
      </c>
      <c r="AB1323" s="31" t="s">
        <v>403</v>
      </c>
    </row>
    <row r="1324" spans="2:28" x14ac:dyDescent="0.3">
      <c r="B1324" s="74" t="s">
        <v>843</v>
      </c>
      <c r="C1324" s="20" t="str">
        <f t="shared" si="146"/>
        <v>Freight Wagon (L) JGAM Construction Materials</v>
      </c>
      <c r="D1324" s="21" t="s">
        <v>4</v>
      </c>
      <c r="E1324" s="21" t="s">
        <v>399</v>
      </c>
      <c r="F1324" s="22" t="s">
        <v>587</v>
      </c>
      <c r="G1324" s="21" t="s">
        <v>331</v>
      </c>
      <c r="H1324" s="23"/>
      <c r="I1324" s="24"/>
      <c r="J1324" s="25" t="s">
        <v>31</v>
      </c>
      <c r="K1324" s="26">
        <v>6</v>
      </c>
      <c r="L1324" s="27" t="s">
        <v>814</v>
      </c>
      <c r="M1324" s="25">
        <v>0.89800000000000002</v>
      </c>
      <c r="N1324" s="43" t="s">
        <v>31</v>
      </c>
      <c r="O1324" s="25">
        <f t="shared" si="147"/>
        <v>0.89800000000000002</v>
      </c>
      <c r="P1324" s="25">
        <f t="shared" si="148"/>
        <v>0.89800000000000002</v>
      </c>
      <c r="Q1324" s="28">
        <v>87.463148822535175</v>
      </c>
      <c r="R1324" s="29">
        <v>4</v>
      </c>
      <c r="S1324" s="18">
        <f t="shared" si="149"/>
        <v>21.865787205633794</v>
      </c>
      <c r="T1324" s="28">
        <v>1.33</v>
      </c>
      <c r="U1324" s="26" t="s">
        <v>31</v>
      </c>
      <c r="V1324" s="26" t="s">
        <v>31</v>
      </c>
      <c r="W1324" s="17" t="str">
        <f t="shared" si="150"/>
        <v>n/a</v>
      </c>
      <c r="X1324" s="30" t="s">
        <v>31</v>
      </c>
      <c r="Y1324" s="17" t="str">
        <f t="shared" si="151"/>
        <v>n/a</v>
      </c>
      <c r="Z1324" s="17">
        <v>29</v>
      </c>
      <c r="AA1324" s="17">
        <f t="shared" si="145"/>
        <v>29</v>
      </c>
      <c r="AB1324" s="31" t="s">
        <v>512</v>
      </c>
    </row>
    <row r="1325" spans="2:28" x14ac:dyDescent="0.3">
      <c r="B1325" s="74" t="s">
        <v>843</v>
      </c>
      <c r="C1325" s="20" t="str">
        <f t="shared" si="146"/>
        <v>Freight Wagon (T) JGAM Construction Materials</v>
      </c>
      <c r="D1325" s="21" t="s">
        <v>4</v>
      </c>
      <c r="E1325" s="21" t="s">
        <v>402</v>
      </c>
      <c r="F1325" s="22" t="s">
        <v>587</v>
      </c>
      <c r="G1325" s="21" t="s">
        <v>331</v>
      </c>
      <c r="H1325" s="23"/>
      <c r="I1325" s="24"/>
      <c r="J1325" s="25" t="s">
        <v>31</v>
      </c>
      <c r="K1325" s="26">
        <v>6</v>
      </c>
      <c r="L1325" s="27" t="s">
        <v>814</v>
      </c>
      <c r="M1325" s="25">
        <v>0.89800000000000002</v>
      </c>
      <c r="N1325" s="43" t="s">
        <v>31</v>
      </c>
      <c r="O1325" s="25">
        <f t="shared" si="147"/>
        <v>0.89800000000000002</v>
      </c>
      <c r="P1325" s="25">
        <f t="shared" si="148"/>
        <v>0.89800000000000002</v>
      </c>
      <c r="Q1325" s="28">
        <v>24</v>
      </c>
      <c r="R1325" s="29">
        <v>4</v>
      </c>
      <c r="S1325" s="18">
        <f t="shared" si="149"/>
        <v>6</v>
      </c>
      <c r="T1325" s="28">
        <v>1.33</v>
      </c>
      <c r="U1325" s="26" t="s">
        <v>31</v>
      </c>
      <c r="V1325" s="26" t="s">
        <v>31</v>
      </c>
      <c r="W1325" s="17" t="str">
        <f t="shared" si="150"/>
        <v>n/a</v>
      </c>
      <c r="X1325" s="30" t="s">
        <v>31</v>
      </c>
      <c r="Y1325" s="17" t="str">
        <f t="shared" si="151"/>
        <v>n/a</v>
      </c>
      <c r="Z1325" s="17">
        <v>29</v>
      </c>
      <c r="AA1325" s="17">
        <f t="shared" si="145"/>
        <v>29</v>
      </c>
      <c r="AB1325" s="31" t="s">
        <v>513</v>
      </c>
    </row>
    <row r="1326" spans="2:28" x14ac:dyDescent="0.3">
      <c r="B1326" s="74" t="s">
        <v>843</v>
      </c>
      <c r="C1326" s="20" t="str">
        <f t="shared" si="146"/>
        <v>Freight Wagon (L) JGAN Construction Materials</v>
      </c>
      <c r="D1326" s="21" t="s">
        <v>4</v>
      </c>
      <c r="E1326" s="21" t="s">
        <v>399</v>
      </c>
      <c r="F1326" s="22" t="s">
        <v>588</v>
      </c>
      <c r="G1326" s="21" t="s">
        <v>331</v>
      </c>
      <c r="H1326" s="23"/>
      <c r="I1326" s="24"/>
      <c r="J1326" s="25" t="s">
        <v>31</v>
      </c>
      <c r="K1326" s="26">
        <v>6</v>
      </c>
      <c r="L1326" s="27" t="s">
        <v>814</v>
      </c>
      <c r="M1326" s="25">
        <v>0.89800000000000002</v>
      </c>
      <c r="N1326" s="43" t="s">
        <v>31</v>
      </c>
      <c r="O1326" s="25">
        <f t="shared" si="147"/>
        <v>0.89800000000000002</v>
      </c>
      <c r="P1326" s="25">
        <f t="shared" si="148"/>
        <v>0.89800000000000002</v>
      </c>
      <c r="Q1326" s="28">
        <v>98.908982618616193</v>
      </c>
      <c r="R1326" s="29">
        <v>4</v>
      </c>
      <c r="S1326" s="18">
        <f t="shared" si="149"/>
        <v>24.727245654654048</v>
      </c>
      <c r="T1326" s="28">
        <v>1.33</v>
      </c>
      <c r="U1326" s="26" t="s">
        <v>31</v>
      </c>
      <c r="V1326" s="26" t="s">
        <v>31</v>
      </c>
      <c r="W1326" s="17" t="str">
        <f t="shared" si="150"/>
        <v>n/a</v>
      </c>
      <c r="X1326" s="30" t="s">
        <v>31</v>
      </c>
      <c r="Y1326" s="17" t="str">
        <f t="shared" si="151"/>
        <v>n/a</v>
      </c>
      <c r="Z1326" s="17">
        <v>29</v>
      </c>
      <c r="AA1326" s="17">
        <f t="shared" si="145"/>
        <v>29</v>
      </c>
      <c r="AB1326" s="31" t="s">
        <v>512</v>
      </c>
    </row>
    <row r="1327" spans="2:28" x14ac:dyDescent="0.3">
      <c r="B1327" s="74" t="s">
        <v>843</v>
      </c>
      <c r="C1327" s="20" t="str">
        <f t="shared" si="146"/>
        <v>Freight Wagon (T) JGAN Construction Materials</v>
      </c>
      <c r="D1327" s="21" t="s">
        <v>4</v>
      </c>
      <c r="E1327" s="21" t="s">
        <v>402</v>
      </c>
      <c r="F1327" s="22" t="s">
        <v>588</v>
      </c>
      <c r="G1327" s="21" t="s">
        <v>331</v>
      </c>
      <c r="H1327" s="23"/>
      <c r="I1327" s="24"/>
      <c r="J1327" s="25" t="s">
        <v>31</v>
      </c>
      <c r="K1327" s="26">
        <v>6</v>
      </c>
      <c r="L1327" s="27" t="s">
        <v>814</v>
      </c>
      <c r="M1327" s="25">
        <v>0.89800000000000002</v>
      </c>
      <c r="N1327" s="43" t="s">
        <v>31</v>
      </c>
      <c r="O1327" s="25">
        <f t="shared" si="147"/>
        <v>0.89800000000000002</v>
      </c>
      <c r="P1327" s="25">
        <f t="shared" si="148"/>
        <v>0.89800000000000002</v>
      </c>
      <c r="Q1327" s="28">
        <v>24</v>
      </c>
      <c r="R1327" s="29">
        <v>4</v>
      </c>
      <c r="S1327" s="18">
        <f t="shared" si="149"/>
        <v>6</v>
      </c>
      <c r="T1327" s="28">
        <v>1.33</v>
      </c>
      <c r="U1327" s="26" t="s">
        <v>31</v>
      </c>
      <c r="V1327" s="26" t="s">
        <v>31</v>
      </c>
      <c r="W1327" s="17" t="str">
        <f t="shared" si="150"/>
        <v>n/a</v>
      </c>
      <c r="X1327" s="30" t="s">
        <v>31</v>
      </c>
      <c r="Y1327" s="17" t="str">
        <f t="shared" si="151"/>
        <v>n/a</v>
      </c>
      <c r="Z1327" s="17">
        <v>29</v>
      </c>
      <c r="AA1327" s="17">
        <f t="shared" si="145"/>
        <v>29</v>
      </c>
      <c r="AB1327" s="31" t="s">
        <v>513</v>
      </c>
    </row>
    <row r="1328" spans="2:28" x14ac:dyDescent="0.3">
      <c r="B1328" s="74" t="s">
        <v>843</v>
      </c>
      <c r="C1328" s="20" t="str">
        <f t="shared" si="146"/>
        <v>Freight Wagon (L) JGAP Construction Materials</v>
      </c>
      <c r="D1328" s="21" t="s">
        <v>4</v>
      </c>
      <c r="E1328" s="21" t="s">
        <v>399</v>
      </c>
      <c r="F1328" s="21" t="s">
        <v>589</v>
      </c>
      <c r="G1328" s="21" t="s">
        <v>331</v>
      </c>
      <c r="H1328" s="23"/>
      <c r="I1328" s="24"/>
      <c r="J1328" s="25" t="s">
        <v>31</v>
      </c>
      <c r="K1328" s="26">
        <v>6</v>
      </c>
      <c r="L1328" s="27" t="s">
        <v>814</v>
      </c>
      <c r="M1328" s="25">
        <v>0.89800000000000002</v>
      </c>
      <c r="N1328" s="43" t="s">
        <v>31</v>
      </c>
      <c r="O1328" s="25">
        <f t="shared" si="147"/>
        <v>0.89800000000000002</v>
      </c>
      <c r="P1328" s="25">
        <f t="shared" si="148"/>
        <v>0.89800000000000002</v>
      </c>
      <c r="Q1328" s="28">
        <v>101.54</v>
      </c>
      <c r="R1328" s="29">
        <v>4</v>
      </c>
      <c r="S1328" s="18">
        <f t="shared" si="149"/>
        <v>25.385000000000002</v>
      </c>
      <c r="T1328" s="28">
        <v>1.3315999999999999</v>
      </c>
      <c r="U1328" s="26" t="s">
        <v>31</v>
      </c>
      <c r="V1328" s="26" t="s">
        <v>31</v>
      </c>
      <c r="W1328" s="17" t="str">
        <f t="shared" si="150"/>
        <v>n/a</v>
      </c>
      <c r="X1328" s="30" t="s">
        <v>31</v>
      </c>
      <c r="Y1328" s="17" t="str">
        <f t="shared" si="151"/>
        <v>n/a</v>
      </c>
      <c r="Z1328" s="17">
        <v>29</v>
      </c>
      <c r="AA1328" s="17">
        <f t="shared" ref="AA1328:AA1391" si="152">IF($D1328="Passenger",Y1328,Z1328)</f>
        <v>29</v>
      </c>
      <c r="AB1328" s="31" t="s">
        <v>512</v>
      </c>
    </row>
    <row r="1329" spans="2:28" x14ac:dyDescent="0.3">
      <c r="B1329" s="74" t="s">
        <v>843</v>
      </c>
      <c r="C1329" s="20" t="str">
        <f t="shared" si="146"/>
        <v>Freight Wagon (T) JGAP Construction Materials</v>
      </c>
      <c r="D1329" s="21" t="s">
        <v>4</v>
      </c>
      <c r="E1329" s="21" t="s">
        <v>402</v>
      </c>
      <c r="F1329" s="21" t="s">
        <v>589</v>
      </c>
      <c r="G1329" s="21" t="s">
        <v>331</v>
      </c>
      <c r="H1329" s="23"/>
      <c r="I1329" s="24"/>
      <c r="J1329" s="25" t="s">
        <v>31</v>
      </c>
      <c r="K1329" s="26">
        <v>6</v>
      </c>
      <c r="L1329" s="27" t="s">
        <v>814</v>
      </c>
      <c r="M1329" s="25">
        <v>0.89800000000000002</v>
      </c>
      <c r="N1329" s="43" t="s">
        <v>31</v>
      </c>
      <c r="O1329" s="25">
        <f t="shared" si="147"/>
        <v>0.89800000000000002</v>
      </c>
      <c r="P1329" s="25">
        <f t="shared" si="148"/>
        <v>0.89800000000000002</v>
      </c>
      <c r="Q1329" s="28">
        <v>23.36</v>
      </c>
      <c r="R1329" s="29">
        <v>4</v>
      </c>
      <c r="S1329" s="18">
        <f t="shared" si="149"/>
        <v>5.84</v>
      </c>
      <c r="T1329" s="28">
        <v>1.3315999999999999</v>
      </c>
      <c r="U1329" s="26" t="s">
        <v>31</v>
      </c>
      <c r="V1329" s="26" t="s">
        <v>31</v>
      </c>
      <c r="W1329" s="17" t="str">
        <f t="shared" si="150"/>
        <v>n/a</v>
      </c>
      <c r="X1329" s="30" t="s">
        <v>31</v>
      </c>
      <c r="Y1329" s="17" t="str">
        <f t="shared" si="151"/>
        <v>n/a</v>
      </c>
      <c r="Z1329" s="17">
        <v>29</v>
      </c>
      <c r="AA1329" s="17">
        <f t="shared" si="152"/>
        <v>29</v>
      </c>
      <c r="AB1329" s="31" t="s">
        <v>513</v>
      </c>
    </row>
    <row r="1330" spans="2:28" x14ac:dyDescent="0.3">
      <c r="B1330" s="74" t="s">
        <v>843</v>
      </c>
      <c r="C1330" s="20" t="str">
        <f t="shared" si="146"/>
        <v>Freight Wagon (L) JHAI Construction Materials</v>
      </c>
      <c r="D1330" s="21" t="s">
        <v>4</v>
      </c>
      <c r="E1330" s="21" t="s">
        <v>399</v>
      </c>
      <c r="F1330" s="22" t="s">
        <v>590</v>
      </c>
      <c r="G1330" s="21" t="s">
        <v>331</v>
      </c>
      <c r="H1330" s="23"/>
      <c r="I1330" s="24"/>
      <c r="J1330" s="25" t="s">
        <v>31</v>
      </c>
      <c r="K1330" s="26">
        <v>6</v>
      </c>
      <c r="L1330" s="27" t="s">
        <v>814</v>
      </c>
      <c r="M1330" s="25">
        <v>0.89800000000000002</v>
      </c>
      <c r="N1330" s="43" t="s">
        <v>31</v>
      </c>
      <c r="O1330" s="25">
        <f t="shared" si="147"/>
        <v>0.89800000000000002</v>
      </c>
      <c r="P1330" s="25">
        <f t="shared" si="148"/>
        <v>0.89800000000000002</v>
      </c>
      <c r="Q1330" s="28">
        <v>98.332562311552579</v>
      </c>
      <c r="R1330" s="29">
        <v>4</v>
      </c>
      <c r="S1330" s="18">
        <f t="shared" si="149"/>
        <v>24.583140577888145</v>
      </c>
      <c r="T1330" s="28">
        <v>1.28</v>
      </c>
      <c r="U1330" s="26" t="s">
        <v>31</v>
      </c>
      <c r="V1330" s="26" t="s">
        <v>31</v>
      </c>
      <c r="W1330" s="17" t="str">
        <f t="shared" si="150"/>
        <v>n/a</v>
      </c>
      <c r="X1330" s="30" t="s">
        <v>31</v>
      </c>
      <c r="Y1330" s="17" t="str">
        <f t="shared" si="151"/>
        <v>n/a</v>
      </c>
      <c r="Z1330" s="17">
        <v>29</v>
      </c>
      <c r="AA1330" s="17">
        <f t="shared" si="152"/>
        <v>29</v>
      </c>
      <c r="AB1330" s="31" t="s">
        <v>512</v>
      </c>
    </row>
    <row r="1331" spans="2:28" x14ac:dyDescent="0.3">
      <c r="B1331" s="74" t="s">
        <v>843</v>
      </c>
      <c r="C1331" s="20" t="str">
        <f t="shared" si="146"/>
        <v>Freight Wagon (T) JHAI Construction Materials</v>
      </c>
      <c r="D1331" s="21" t="s">
        <v>4</v>
      </c>
      <c r="E1331" s="21" t="s">
        <v>402</v>
      </c>
      <c r="F1331" s="22" t="s">
        <v>590</v>
      </c>
      <c r="G1331" s="21" t="s">
        <v>331</v>
      </c>
      <c r="H1331" s="23"/>
      <c r="I1331" s="24"/>
      <c r="J1331" s="25" t="s">
        <v>31</v>
      </c>
      <c r="K1331" s="26">
        <v>6</v>
      </c>
      <c r="L1331" s="27" t="s">
        <v>814</v>
      </c>
      <c r="M1331" s="25">
        <v>0.89800000000000002</v>
      </c>
      <c r="N1331" s="43" t="s">
        <v>31</v>
      </c>
      <c r="O1331" s="25">
        <f t="shared" si="147"/>
        <v>0.89800000000000002</v>
      </c>
      <c r="P1331" s="25">
        <f t="shared" si="148"/>
        <v>0.89800000000000002</v>
      </c>
      <c r="Q1331" s="28">
        <v>23.297182674245942</v>
      </c>
      <c r="R1331" s="29">
        <v>4</v>
      </c>
      <c r="S1331" s="18">
        <f t="shared" si="149"/>
        <v>5.8242956685614855</v>
      </c>
      <c r="T1331" s="28">
        <v>1.28</v>
      </c>
      <c r="U1331" s="26" t="s">
        <v>31</v>
      </c>
      <c r="V1331" s="26" t="s">
        <v>31</v>
      </c>
      <c r="W1331" s="17" t="str">
        <f t="shared" si="150"/>
        <v>n/a</v>
      </c>
      <c r="X1331" s="30" t="s">
        <v>31</v>
      </c>
      <c r="Y1331" s="17" t="str">
        <f t="shared" si="151"/>
        <v>n/a</v>
      </c>
      <c r="Z1331" s="17">
        <v>29</v>
      </c>
      <c r="AA1331" s="17">
        <f t="shared" si="152"/>
        <v>29</v>
      </c>
      <c r="AB1331" s="31" t="s">
        <v>513</v>
      </c>
    </row>
    <row r="1332" spans="2:28" x14ac:dyDescent="0.3">
      <c r="B1332" s="74" t="s">
        <v>843</v>
      </c>
      <c r="C1332" s="20" t="str">
        <f t="shared" si="146"/>
        <v>Freight Wagon (L) JHAL Construction Materials</v>
      </c>
      <c r="D1332" s="21" t="s">
        <v>4</v>
      </c>
      <c r="E1332" s="21" t="s">
        <v>399</v>
      </c>
      <c r="F1332" s="22" t="s">
        <v>591</v>
      </c>
      <c r="G1332" s="21" t="s">
        <v>331</v>
      </c>
      <c r="H1332" s="23"/>
      <c r="I1332" s="24"/>
      <c r="J1332" s="25" t="s">
        <v>31</v>
      </c>
      <c r="K1332" s="26">
        <v>3</v>
      </c>
      <c r="L1332" s="27" t="s">
        <v>808</v>
      </c>
      <c r="M1332" s="25">
        <v>1.018</v>
      </c>
      <c r="N1332" s="43" t="s">
        <v>31</v>
      </c>
      <c r="O1332" s="25">
        <f t="shared" si="147"/>
        <v>1.018</v>
      </c>
      <c r="P1332" s="25">
        <f t="shared" si="148"/>
        <v>1.018</v>
      </c>
      <c r="Q1332" s="28">
        <v>98.419054236633841</v>
      </c>
      <c r="R1332" s="29">
        <v>4</v>
      </c>
      <c r="S1332" s="18">
        <f t="shared" si="149"/>
        <v>24.60476355915846</v>
      </c>
      <c r="T1332" s="28">
        <v>2.2349999999999999</v>
      </c>
      <c r="U1332" s="26" t="s">
        <v>31</v>
      </c>
      <c r="V1332" s="26" t="s">
        <v>31</v>
      </c>
      <c r="W1332" s="17" t="str">
        <f t="shared" si="150"/>
        <v>n/a</v>
      </c>
      <c r="X1332" s="30" t="s">
        <v>31</v>
      </c>
      <c r="Y1332" s="17" t="str">
        <f t="shared" si="151"/>
        <v>n/a</v>
      </c>
      <c r="Z1332" s="17">
        <v>29</v>
      </c>
      <c r="AA1332" s="17">
        <f t="shared" si="152"/>
        <v>29</v>
      </c>
      <c r="AB1332" s="31" t="s">
        <v>520</v>
      </c>
    </row>
    <row r="1333" spans="2:28" x14ac:dyDescent="0.3">
      <c r="B1333" s="74" t="s">
        <v>843</v>
      </c>
      <c r="C1333" s="20" t="str">
        <f t="shared" si="146"/>
        <v>Freight Wagon (T) JHAL Construction Materials</v>
      </c>
      <c r="D1333" s="21" t="s">
        <v>4</v>
      </c>
      <c r="E1333" s="21" t="s">
        <v>402</v>
      </c>
      <c r="F1333" s="22" t="s">
        <v>591</v>
      </c>
      <c r="G1333" s="21" t="s">
        <v>331</v>
      </c>
      <c r="H1333" s="23"/>
      <c r="I1333" s="24"/>
      <c r="J1333" s="25" t="s">
        <v>31</v>
      </c>
      <c r="K1333" s="26">
        <v>3</v>
      </c>
      <c r="L1333" s="27" t="s">
        <v>808</v>
      </c>
      <c r="M1333" s="25">
        <v>1.018</v>
      </c>
      <c r="N1333" s="43" t="s">
        <v>31</v>
      </c>
      <c r="O1333" s="25">
        <f t="shared" si="147"/>
        <v>1.018</v>
      </c>
      <c r="P1333" s="25">
        <f t="shared" si="148"/>
        <v>1.018</v>
      </c>
      <c r="Q1333" s="28">
        <v>27.931167593114747</v>
      </c>
      <c r="R1333" s="29">
        <v>4</v>
      </c>
      <c r="S1333" s="18">
        <f t="shared" si="149"/>
        <v>6.9827918982786867</v>
      </c>
      <c r="T1333" s="28">
        <v>2.2349999999999999</v>
      </c>
      <c r="U1333" s="26" t="s">
        <v>31</v>
      </c>
      <c r="V1333" s="26" t="s">
        <v>31</v>
      </c>
      <c r="W1333" s="17" t="str">
        <f t="shared" si="150"/>
        <v>n/a</v>
      </c>
      <c r="X1333" s="30" t="s">
        <v>31</v>
      </c>
      <c r="Y1333" s="17" t="str">
        <f t="shared" si="151"/>
        <v>n/a</v>
      </c>
      <c r="Z1333" s="17">
        <v>29</v>
      </c>
      <c r="AA1333" s="17">
        <f t="shared" si="152"/>
        <v>29</v>
      </c>
      <c r="AB1333" s="31" t="s">
        <v>471</v>
      </c>
    </row>
    <row r="1334" spans="2:28" x14ac:dyDescent="0.3">
      <c r="B1334" s="74" t="s">
        <v>843</v>
      </c>
      <c r="C1334" s="20" t="str">
        <f t="shared" si="146"/>
        <v>Freight Wagon (L) JHAO Construction Materials</v>
      </c>
      <c r="D1334" s="21" t="s">
        <v>4</v>
      </c>
      <c r="E1334" s="21" t="s">
        <v>399</v>
      </c>
      <c r="F1334" s="22" t="s">
        <v>592</v>
      </c>
      <c r="G1334" s="21" t="s">
        <v>331</v>
      </c>
      <c r="H1334" s="23"/>
      <c r="I1334" s="24"/>
      <c r="J1334" s="25" t="s">
        <v>31</v>
      </c>
      <c r="K1334" s="26">
        <v>6</v>
      </c>
      <c r="L1334" s="27" t="s">
        <v>814</v>
      </c>
      <c r="M1334" s="25">
        <v>0.89800000000000002</v>
      </c>
      <c r="N1334" s="43" t="s">
        <v>31</v>
      </c>
      <c r="O1334" s="25">
        <f t="shared" si="147"/>
        <v>0.89800000000000002</v>
      </c>
      <c r="P1334" s="25">
        <f t="shared" si="148"/>
        <v>0.89800000000000002</v>
      </c>
      <c r="Q1334" s="28">
        <v>98.33704602641356</v>
      </c>
      <c r="R1334" s="29">
        <v>4</v>
      </c>
      <c r="S1334" s="18">
        <f t="shared" si="149"/>
        <v>24.58426150660339</v>
      </c>
      <c r="T1334" s="28">
        <v>1.28</v>
      </c>
      <c r="U1334" s="26" t="s">
        <v>31</v>
      </c>
      <c r="V1334" s="26" t="s">
        <v>31</v>
      </c>
      <c r="W1334" s="17" t="str">
        <f t="shared" si="150"/>
        <v>n/a</v>
      </c>
      <c r="X1334" s="30" t="s">
        <v>31</v>
      </c>
      <c r="Y1334" s="17" t="str">
        <f t="shared" si="151"/>
        <v>n/a</v>
      </c>
      <c r="Z1334" s="17">
        <v>29</v>
      </c>
      <c r="AA1334" s="17">
        <f t="shared" si="152"/>
        <v>29</v>
      </c>
      <c r="AB1334" s="31" t="s">
        <v>401</v>
      </c>
    </row>
    <row r="1335" spans="2:28" x14ac:dyDescent="0.3">
      <c r="B1335" s="74" t="s">
        <v>843</v>
      </c>
      <c r="C1335" s="20" t="str">
        <f t="shared" si="146"/>
        <v>Freight Wagon (T) JHAO Construction Materials</v>
      </c>
      <c r="D1335" s="21" t="s">
        <v>4</v>
      </c>
      <c r="E1335" s="21" t="s">
        <v>402</v>
      </c>
      <c r="F1335" s="22" t="s">
        <v>592</v>
      </c>
      <c r="G1335" s="21" t="s">
        <v>331</v>
      </c>
      <c r="H1335" s="23"/>
      <c r="I1335" s="24"/>
      <c r="J1335" s="25" t="s">
        <v>31</v>
      </c>
      <c r="K1335" s="26">
        <v>6</v>
      </c>
      <c r="L1335" s="27" t="s">
        <v>814</v>
      </c>
      <c r="M1335" s="25">
        <v>0.89800000000000002</v>
      </c>
      <c r="N1335" s="43" t="s">
        <v>31</v>
      </c>
      <c r="O1335" s="25">
        <f t="shared" si="147"/>
        <v>0.89800000000000002</v>
      </c>
      <c r="P1335" s="25">
        <f t="shared" si="148"/>
        <v>0.89800000000000002</v>
      </c>
      <c r="Q1335" s="28">
        <v>23.371420039662311</v>
      </c>
      <c r="R1335" s="29">
        <v>4</v>
      </c>
      <c r="S1335" s="18">
        <f t="shared" si="149"/>
        <v>5.8428550099155778</v>
      </c>
      <c r="T1335" s="28">
        <v>1.28</v>
      </c>
      <c r="U1335" s="26" t="s">
        <v>31</v>
      </c>
      <c r="V1335" s="26" t="s">
        <v>31</v>
      </c>
      <c r="W1335" s="17" t="str">
        <f t="shared" si="150"/>
        <v>n/a</v>
      </c>
      <c r="X1335" s="30" t="s">
        <v>31</v>
      </c>
      <c r="Y1335" s="17" t="str">
        <f t="shared" si="151"/>
        <v>n/a</v>
      </c>
      <c r="Z1335" s="17">
        <v>29</v>
      </c>
      <c r="AA1335" s="17">
        <f t="shared" si="152"/>
        <v>29</v>
      </c>
      <c r="AB1335" s="31" t="s">
        <v>403</v>
      </c>
    </row>
    <row r="1336" spans="2:28" x14ac:dyDescent="0.3">
      <c r="B1336" s="74" t="s">
        <v>843</v>
      </c>
      <c r="C1336" s="20" t="str">
        <f t="shared" si="146"/>
        <v>Freight Wagon (L) JIAA Enterprise</v>
      </c>
      <c r="D1336" s="21" t="s">
        <v>4</v>
      </c>
      <c r="E1336" s="21" t="s">
        <v>399</v>
      </c>
      <c r="F1336" s="22" t="s">
        <v>593</v>
      </c>
      <c r="G1336" s="21" t="s">
        <v>338</v>
      </c>
      <c r="H1336" s="23"/>
      <c r="I1336" s="24"/>
      <c r="J1336" s="25" t="s">
        <v>31</v>
      </c>
      <c r="K1336" s="26">
        <v>5</v>
      </c>
      <c r="L1336" s="27" t="s">
        <v>812</v>
      </c>
      <c r="M1336" s="25">
        <v>0.93799999999999994</v>
      </c>
      <c r="N1336" s="43" t="s">
        <v>31</v>
      </c>
      <c r="O1336" s="25">
        <f t="shared" si="147"/>
        <v>0.93799999999999994</v>
      </c>
      <c r="P1336" s="25">
        <f t="shared" si="148"/>
        <v>0.93799999999999994</v>
      </c>
      <c r="Q1336" s="28">
        <v>89.266443621867893</v>
      </c>
      <c r="R1336" s="29">
        <v>4</v>
      </c>
      <c r="S1336" s="18">
        <f t="shared" si="149"/>
        <v>22.316610905466973</v>
      </c>
      <c r="T1336" s="28">
        <v>1.3440000000000001</v>
      </c>
      <c r="U1336" s="26" t="s">
        <v>31</v>
      </c>
      <c r="V1336" s="26" t="s">
        <v>31</v>
      </c>
      <c r="W1336" s="17" t="str">
        <f t="shared" si="150"/>
        <v>n/a</v>
      </c>
      <c r="X1336" s="30" t="s">
        <v>31</v>
      </c>
      <c r="Y1336" s="17" t="str">
        <f t="shared" si="151"/>
        <v>n/a</v>
      </c>
      <c r="Z1336" s="17">
        <v>27</v>
      </c>
      <c r="AA1336" s="17">
        <f t="shared" si="152"/>
        <v>27</v>
      </c>
      <c r="AB1336" s="31" t="s">
        <v>401</v>
      </c>
    </row>
    <row r="1337" spans="2:28" x14ac:dyDescent="0.3">
      <c r="B1337" s="74" t="s">
        <v>843</v>
      </c>
      <c r="C1337" s="20" t="str">
        <f t="shared" si="146"/>
        <v>Freight Wagon (T) JIAA Enterprise</v>
      </c>
      <c r="D1337" s="21" t="s">
        <v>4</v>
      </c>
      <c r="E1337" s="21" t="s">
        <v>402</v>
      </c>
      <c r="F1337" s="22" t="s">
        <v>593</v>
      </c>
      <c r="G1337" s="21" t="s">
        <v>338</v>
      </c>
      <c r="H1337" s="23"/>
      <c r="I1337" s="24"/>
      <c r="J1337" s="25" t="s">
        <v>31</v>
      </c>
      <c r="K1337" s="26">
        <v>5</v>
      </c>
      <c r="L1337" s="27" t="s">
        <v>812</v>
      </c>
      <c r="M1337" s="25">
        <v>0.93799999999999994</v>
      </c>
      <c r="N1337" s="43" t="s">
        <v>31</v>
      </c>
      <c r="O1337" s="25">
        <f t="shared" si="147"/>
        <v>0.93799999999999994</v>
      </c>
      <c r="P1337" s="25">
        <f t="shared" si="148"/>
        <v>0.93799999999999994</v>
      </c>
      <c r="Q1337" s="28">
        <v>26</v>
      </c>
      <c r="R1337" s="29">
        <v>4</v>
      </c>
      <c r="S1337" s="18">
        <f t="shared" si="149"/>
        <v>6.5</v>
      </c>
      <c r="T1337" s="28">
        <v>1.3440000000000001</v>
      </c>
      <c r="U1337" s="26" t="s">
        <v>31</v>
      </c>
      <c r="V1337" s="26" t="s">
        <v>31</v>
      </c>
      <c r="W1337" s="17" t="str">
        <f t="shared" si="150"/>
        <v>n/a</v>
      </c>
      <c r="X1337" s="30" t="s">
        <v>31</v>
      </c>
      <c r="Y1337" s="17" t="str">
        <f t="shared" si="151"/>
        <v>n/a</v>
      </c>
      <c r="Z1337" s="17">
        <v>27</v>
      </c>
      <c r="AA1337" s="17">
        <f t="shared" si="152"/>
        <v>27</v>
      </c>
      <c r="AB1337" s="31" t="s">
        <v>403</v>
      </c>
    </row>
    <row r="1338" spans="2:28" x14ac:dyDescent="0.3">
      <c r="B1338" s="74" t="s">
        <v>843</v>
      </c>
      <c r="C1338" s="20" t="str">
        <f t="shared" si="146"/>
        <v>Freight Wagon (L) JIAA Industrial Minerals</v>
      </c>
      <c r="D1338" s="21" t="s">
        <v>4</v>
      </c>
      <c r="E1338" s="21" t="s">
        <v>399</v>
      </c>
      <c r="F1338" s="22" t="s">
        <v>593</v>
      </c>
      <c r="G1338" s="21" t="s">
        <v>364</v>
      </c>
      <c r="H1338" s="23"/>
      <c r="I1338" s="24"/>
      <c r="J1338" s="25" t="s">
        <v>31</v>
      </c>
      <c r="K1338" s="26">
        <v>5</v>
      </c>
      <c r="L1338" s="27" t="s">
        <v>812</v>
      </c>
      <c r="M1338" s="25">
        <v>0.93799999999999994</v>
      </c>
      <c r="N1338" s="43" t="s">
        <v>31</v>
      </c>
      <c r="O1338" s="25">
        <f t="shared" si="147"/>
        <v>0.93799999999999994</v>
      </c>
      <c r="P1338" s="25">
        <f t="shared" si="148"/>
        <v>0.93799999999999994</v>
      </c>
      <c r="Q1338" s="28">
        <v>89.023376115248197</v>
      </c>
      <c r="R1338" s="29">
        <v>4</v>
      </c>
      <c r="S1338" s="18">
        <f t="shared" si="149"/>
        <v>22.255844028812049</v>
      </c>
      <c r="T1338" s="28">
        <v>1.3440000000000001</v>
      </c>
      <c r="U1338" s="26" t="s">
        <v>31</v>
      </c>
      <c r="V1338" s="26" t="s">
        <v>31</v>
      </c>
      <c r="W1338" s="17" t="str">
        <f t="shared" si="150"/>
        <v>n/a</v>
      </c>
      <c r="X1338" s="30" t="s">
        <v>31</v>
      </c>
      <c r="Y1338" s="17" t="str">
        <f t="shared" si="151"/>
        <v>n/a</v>
      </c>
      <c r="Z1338" s="17">
        <v>18</v>
      </c>
      <c r="AA1338" s="17">
        <f t="shared" si="152"/>
        <v>18</v>
      </c>
      <c r="AB1338" s="31" t="s">
        <v>401</v>
      </c>
    </row>
    <row r="1339" spans="2:28" x14ac:dyDescent="0.3">
      <c r="B1339" s="74" t="s">
        <v>843</v>
      </c>
      <c r="C1339" s="20" t="str">
        <f t="shared" si="146"/>
        <v>Freight Wagon (T) JIAA Industrial Minerals</v>
      </c>
      <c r="D1339" s="21" t="s">
        <v>4</v>
      </c>
      <c r="E1339" s="21" t="s">
        <v>402</v>
      </c>
      <c r="F1339" s="22" t="s">
        <v>593</v>
      </c>
      <c r="G1339" s="21" t="s">
        <v>364</v>
      </c>
      <c r="H1339" s="23"/>
      <c r="I1339" s="24"/>
      <c r="J1339" s="25" t="s">
        <v>31</v>
      </c>
      <c r="K1339" s="26">
        <v>5</v>
      </c>
      <c r="L1339" s="27" t="s">
        <v>812</v>
      </c>
      <c r="M1339" s="25">
        <v>0.93799999999999994</v>
      </c>
      <c r="N1339" s="43" t="s">
        <v>31</v>
      </c>
      <c r="O1339" s="25">
        <f t="shared" si="147"/>
        <v>0.93799999999999994</v>
      </c>
      <c r="P1339" s="25">
        <f t="shared" si="148"/>
        <v>0.93799999999999994</v>
      </c>
      <c r="Q1339" s="28">
        <v>26</v>
      </c>
      <c r="R1339" s="29">
        <v>4</v>
      </c>
      <c r="S1339" s="18">
        <f t="shared" si="149"/>
        <v>6.5</v>
      </c>
      <c r="T1339" s="28">
        <v>1.3440000000000001</v>
      </c>
      <c r="U1339" s="26" t="s">
        <v>31</v>
      </c>
      <c r="V1339" s="26" t="s">
        <v>31</v>
      </c>
      <c r="W1339" s="17" t="str">
        <f t="shared" si="150"/>
        <v>n/a</v>
      </c>
      <c r="X1339" s="30" t="s">
        <v>31</v>
      </c>
      <c r="Y1339" s="17" t="str">
        <f t="shared" si="151"/>
        <v>n/a</v>
      </c>
      <c r="Z1339" s="17">
        <v>18</v>
      </c>
      <c r="AA1339" s="17">
        <f t="shared" si="152"/>
        <v>18</v>
      </c>
      <c r="AB1339" s="31" t="s">
        <v>403</v>
      </c>
    </row>
    <row r="1340" spans="2:28" x14ac:dyDescent="0.3">
      <c r="B1340" s="74" t="s">
        <v>843</v>
      </c>
      <c r="C1340" s="20" t="str">
        <f t="shared" si="146"/>
        <v>Freight Wagon (L) JIAB Industrial Minerals</v>
      </c>
      <c r="D1340" s="21" t="s">
        <v>4</v>
      </c>
      <c r="E1340" s="21" t="s">
        <v>399</v>
      </c>
      <c r="F1340" s="22" t="s">
        <v>594</v>
      </c>
      <c r="G1340" s="21" t="s">
        <v>364</v>
      </c>
      <c r="H1340" s="23"/>
      <c r="I1340" s="24"/>
      <c r="J1340" s="25" t="s">
        <v>31</v>
      </c>
      <c r="K1340" s="26">
        <v>5</v>
      </c>
      <c r="L1340" s="27" t="s">
        <v>812</v>
      </c>
      <c r="M1340" s="25">
        <v>0.93799999999999994</v>
      </c>
      <c r="N1340" s="43" t="s">
        <v>31</v>
      </c>
      <c r="O1340" s="25">
        <f t="shared" si="147"/>
        <v>0.93799999999999994</v>
      </c>
      <c r="P1340" s="25">
        <f t="shared" si="148"/>
        <v>0.93799999999999994</v>
      </c>
      <c r="Q1340" s="28">
        <v>83.477647348326101</v>
      </c>
      <c r="R1340" s="29">
        <v>4</v>
      </c>
      <c r="S1340" s="18">
        <f t="shared" si="149"/>
        <v>20.869411837081525</v>
      </c>
      <c r="T1340" s="28">
        <v>1.3440000000000001</v>
      </c>
      <c r="U1340" s="26" t="s">
        <v>31</v>
      </c>
      <c r="V1340" s="26" t="s">
        <v>31</v>
      </c>
      <c r="W1340" s="17" t="str">
        <f t="shared" si="150"/>
        <v>n/a</v>
      </c>
      <c r="X1340" s="30" t="s">
        <v>31</v>
      </c>
      <c r="Y1340" s="17" t="str">
        <f t="shared" si="151"/>
        <v>n/a</v>
      </c>
      <c r="Z1340" s="17">
        <v>18</v>
      </c>
      <c r="AA1340" s="17">
        <f t="shared" si="152"/>
        <v>18</v>
      </c>
      <c r="AB1340" s="31" t="s">
        <v>401</v>
      </c>
    </row>
    <row r="1341" spans="2:28" x14ac:dyDescent="0.3">
      <c r="B1341" s="74" t="s">
        <v>843</v>
      </c>
      <c r="C1341" s="20" t="str">
        <f t="shared" si="146"/>
        <v>Freight Wagon (T) JIAB Industrial Minerals</v>
      </c>
      <c r="D1341" s="21" t="s">
        <v>4</v>
      </c>
      <c r="E1341" s="21" t="s">
        <v>402</v>
      </c>
      <c r="F1341" s="22" t="s">
        <v>594</v>
      </c>
      <c r="G1341" s="21" t="s">
        <v>364</v>
      </c>
      <c r="H1341" s="23"/>
      <c r="I1341" s="24"/>
      <c r="J1341" s="25" t="s">
        <v>31</v>
      </c>
      <c r="K1341" s="26">
        <v>5</v>
      </c>
      <c r="L1341" s="27" t="s">
        <v>812</v>
      </c>
      <c r="M1341" s="25">
        <v>0.93799999999999994</v>
      </c>
      <c r="N1341" s="43" t="s">
        <v>31</v>
      </c>
      <c r="O1341" s="25">
        <f t="shared" si="147"/>
        <v>0.93799999999999994</v>
      </c>
      <c r="P1341" s="25">
        <f t="shared" si="148"/>
        <v>0.93799999999999994</v>
      </c>
      <c r="Q1341" s="28">
        <v>26</v>
      </c>
      <c r="R1341" s="29">
        <v>4</v>
      </c>
      <c r="S1341" s="18">
        <f t="shared" si="149"/>
        <v>6.5</v>
      </c>
      <c r="T1341" s="28">
        <v>1.3440000000000001</v>
      </c>
      <c r="U1341" s="26" t="s">
        <v>31</v>
      </c>
      <c r="V1341" s="26" t="s">
        <v>31</v>
      </c>
      <c r="W1341" s="17" t="str">
        <f t="shared" si="150"/>
        <v>n/a</v>
      </c>
      <c r="X1341" s="30" t="s">
        <v>31</v>
      </c>
      <c r="Y1341" s="17" t="str">
        <f t="shared" si="151"/>
        <v>n/a</v>
      </c>
      <c r="Z1341" s="17">
        <v>18</v>
      </c>
      <c r="AA1341" s="17">
        <f t="shared" si="152"/>
        <v>18</v>
      </c>
      <c r="AB1341" s="31" t="s">
        <v>403</v>
      </c>
    </row>
    <row r="1342" spans="2:28" x14ac:dyDescent="0.3">
      <c r="B1342" s="74" t="s">
        <v>843</v>
      </c>
      <c r="C1342" s="20" t="str">
        <f t="shared" si="146"/>
        <v>Freight Wagon (L) JJAB Construction Materials</v>
      </c>
      <c r="D1342" s="21" t="s">
        <v>4</v>
      </c>
      <c r="E1342" s="21" t="s">
        <v>399</v>
      </c>
      <c r="F1342" s="22" t="s">
        <v>595</v>
      </c>
      <c r="G1342" s="21" t="s">
        <v>331</v>
      </c>
      <c r="H1342" s="23"/>
      <c r="I1342" s="24"/>
      <c r="J1342" s="25" t="s">
        <v>31</v>
      </c>
      <c r="K1342" s="26">
        <v>5</v>
      </c>
      <c r="L1342" s="27" t="s">
        <v>812</v>
      </c>
      <c r="M1342" s="25">
        <v>0.93799999999999994</v>
      </c>
      <c r="N1342" s="43" t="s">
        <v>31</v>
      </c>
      <c r="O1342" s="25">
        <f t="shared" si="147"/>
        <v>0.93799999999999994</v>
      </c>
      <c r="P1342" s="25">
        <f t="shared" si="148"/>
        <v>0.93799999999999994</v>
      </c>
      <c r="Q1342" s="28">
        <v>88.034372135655374</v>
      </c>
      <c r="R1342" s="29">
        <v>4</v>
      </c>
      <c r="S1342" s="18">
        <f t="shared" si="149"/>
        <v>22.008593033913844</v>
      </c>
      <c r="T1342" s="28">
        <v>1.3440000000000001</v>
      </c>
      <c r="U1342" s="26" t="s">
        <v>31</v>
      </c>
      <c r="V1342" s="26" t="s">
        <v>31</v>
      </c>
      <c r="W1342" s="17" t="str">
        <f t="shared" si="150"/>
        <v>n/a</v>
      </c>
      <c r="X1342" s="30" t="s">
        <v>31</v>
      </c>
      <c r="Y1342" s="17" t="str">
        <f t="shared" si="151"/>
        <v>n/a</v>
      </c>
      <c r="Z1342" s="17">
        <v>29</v>
      </c>
      <c r="AA1342" s="17">
        <f t="shared" si="152"/>
        <v>29</v>
      </c>
      <c r="AB1342" s="31" t="s">
        <v>401</v>
      </c>
    </row>
    <row r="1343" spans="2:28" x14ac:dyDescent="0.3">
      <c r="B1343" s="74" t="s">
        <v>843</v>
      </c>
      <c r="C1343" s="20" t="str">
        <f t="shared" si="146"/>
        <v>Freight Wagon (T) JJAB Construction Materials</v>
      </c>
      <c r="D1343" s="21" t="s">
        <v>4</v>
      </c>
      <c r="E1343" s="21" t="s">
        <v>402</v>
      </c>
      <c r="F1343" s="22" t="s">
        <v>595</v>
      </c>
      <c r="G1343" s="21" t="s">
        <v>331</v>
      </c>
      <c r="H1343" s="23"/>
      <c r="I1343" s="24"/>
      <c r="J1343" s="25" t="s">
        <v>31</v>
      </c>
      <c r="K1343" s="26">
        <v>5</v>
      </c>
      <c r="L1343" s="27" t="s">
        <v>812</v>
      </c>
      <c r="M1343" s="25">
        <v>0.93799999999999994</v>
      </c>
      <c r="N1343" s="43" t="s">
        <v>31</v>
      </c>
      <c r="O1343" s="25">
        <f t="shared" si="147"/>
        <v>0.93799999999999994</v>
      </c>
      <c r="P1343" s="25">
        <f t="shared" si="148"/>
        <v>0.93799999999999994</v>
      </c>
      <c r="Q1343" s="28">
        <v>28</v>
      </c>
      <c r="R1343" s="29">
        <v>4</v>
      </c>
      <c r="S1343" s="18">
        <f t="shared" si="149"/>
        <v>7</v>
      </c>
      <c r="T1343" s="28">
        <v>1.3440000000000001</v>
      </c>
      <c r="U1343" s="26" t="s">
        <v>31</v>
      </c>
      <c r="V1343" s="26" t="s">
        <v>31</v>
      </c>
      <c r="W1343" s="17" t="str">
        <f t="shared" si="150"/>
        <v>n/a</v>
      </c>
      <c r="X1343" s="30" t="s">
        <v>31</v>
      </c>
      <c r="Y1343" s="17" t="str">
        <f t="shared" si="151"/>
        <v>n/a</v>
      </c>
      <c r="Z1343" s="17">
        <v>29</v>
      </c>
      <c r="AA1343" s="17">
        <f t="shared" si="152"/>
        <v>29</v>
      </c>
      <c r="AB1343" s="31" t="s">
        <v>403</v>
      </c>
    </row>
    <row r="1344" spans="2:28" x14ac:dyDescent="0.3">
      <c r="B1344" s="74" t="s">
        <v>843</v>
      </c>
      <c r="C1344" s="20" t="str">
        <f t="shared" si="146"/>
        <v>Freight Wagon (L) JNAA Biomass</v>
      </c>
      <c r="D1344" s="21" t="s">
        <v>4</v>
      </c>
      <c r="E1344" s="21" t="s">
        <v>399</v>
      </c>
      <c r="F1344" s="22" t="s">
        <v>596</v>
      </c>
      <c r="G1344" s="21" t="s">
        <v>351</v>
      </c>
      <c r="H1344" s="23"/>
      <c r="I1344" s="24"/>
      <c r="J1344" s="25" t="s">
        <v>31</v>
      </c>
      <c r="K1344" s="26">
        <v>6</v>
      </c>
      <c r="L1344" s="27" t="s">
        <v>814</v>
      </c>
      <c r="M1344" s="25">
        <v>0.89800000000000002</v>
      </c>
      <c r="N1344" s="43" t="s">
        <v>31</v>
      </c>
      <c r="O1344" s="25">
        <f t="shared" si="147"/>
        <v>0.89800000000000002</v>
      </c>
      <c r="P1344" s="25">
        <f t="shared" si="148"/>
        <v>0.89800000000000002</v>
      </c>
      <c r="Q1344" s="28">
        <v>102</v>
      </c>
      <c r="R1344" s="29">
        <v>4</v>
      </c>
      <c r="S1344" s="18">
        <f t="shared" si="149"/>
        <v>25.5</v>
      </c>
      <c r="T1344" s="28">
        <v>1.31</v>
      </c>
      <c r="U1344" s="26" t="s">
        <v>31</v>
      </c>
      <c r="V1344" s="26" t="s">
        <v>31</v>
      </c>
      <c r="W1344" s="17" t="str">
        <f t="shared" si="150"/>
        <v>n/a</v>
      </c>
      <c r="X1344" s="30" t="s">
        <v>31</v>
      </c>
      <c r="Y1344" s="17" t="str">
        <f t="shared" si="151"/>
        <v>n/a</v>
      </c>
      <c r="Z1344" s="17">
        <v>34</v>
      </c>
      <c r="AA1344" s="17">
        <f t="shared" si="152"/>
        <v>34</v>
      </c>
      <c r="AB1344" s="31" t="s">
        <v>401</v>
      </c>
    </row>
    <row r="1345" spans="2:28" x14ac:dyDescent="0.3">
      <c r="B1345" s="74" t="s">
        <v>843</v>
      </c>
      <c r="C1345" s="20" t="str">
        <f t="shared" si="146"/>
        <v>Freight Wagon (T) JNAA Biomass</v>
      </c>
      <c r="D1345" s="21" t="s">
        <v>4</v>
      </c>
      <c r="E1345" s="21" t="s">
        <v>402</v>
      </c>
      <c r="F1345" s="22" t="s">
        <v>596</v>
      </c>
      <c r="G1345" s="21" t="s">
        <v>351</v>
      </c>
      <c r="H1345" s="23"/>
      <c r="I1345" s="24"/>
      <c r="J1345" s="25" t="s">
        <v>31</v>
      </c>
      <c r="K1345" s="26">
        <v>6</v>
      </c>
      <c r="L1345" s="27" t="s">
        <v>814</v>
      </c>
      <c r="M1345" s="25">
        <v>0.89800000000000002</v>
      </c>
      <c r="N1345" s="43" t="s">
        <v>31</v>
      </c>
      <c r="O1345" s="25">
        <f t="shared" si="147"/>
        <v>0.89800000000000002</v>
      </c>
      <c r="P1345" s="25">
        <f t="shared" si="148"/>
        <v>0.89800000000000002</v>
      </c>
      <c r="Q1345" s="28">
        <v>24.209139114160948</v>
      </c>
      <c r="R1345" s="29">
        <v>4</v>
      </c>
      <c r="S1345" s="18">
        <f t="shared" si="149"/>
        <v>6.0522847785402369</v>
      </c>
      <c r="T1345" s="28">
        <v>1.31</v>
      </c>
      <c r="U1345" s="26" t="s">
        <v>31</v>
      </c>
      <c r="V1345" s="26" t="s">
        <v>31</v>
      </c>
      <c r="W1345" s="17" t="str">
        <f t="shared" si="150"/>
        <v>n/a</v>
      </c>
      <c r="X1345" s="30" t="s">
        <v>31</v>
      </c>
      <c r="Y1345" s="17" t="str">
        <f t="shared" si="151"/>
        <v>n/a</v>
      </c>
      <c r="Z1345" s="17">
        <v>34</v>
      </c>
      <c r="AA1345" s="17">
        <f t="shared" si="152"/>
        <v>34</v>
      </c>
      <c r="AB1345" s="31" t="s">
        <v>403</v>
      </c>
    </row>
    <row r="1346" spans="2:28" x14ac:dyDescent="0.3">
      <c r="B1346" s="74" t="s">
        <v>843</v>
      </c>
      <c r="C1346" s="20" t="str">
        <f t="shared" si="146"/>
        <v>Freight Wagon (L) JNAA Coal ESI</v>
      </c>
      <c r="D1346" s="21" t="s">
        <v>4</v>
      </c>
      <c r="E1346" s="21" t="s">
        <v>399</v>
      </c>
      <c r="F1346" s="22" t="s">
        <v>596</v>
      </c>
      <c r="G1346" s="21" t="s">
        <v>336</v>
      </c>
      <c r="H1346" s="23"/>
      <c r="I1346" s="24"/>
      <c r="J1346" s="25" t="s">
        <v>31</v>
      </c>
      <c r="K1346" s="26">
        <v>6</v>
      </c>
      <c r="L1346" s="27" t="s">
        <v>814</v>
      </c>
      <c r="M1346" s="25">
        <v>0.89800000000000002</v>
      </c>
      <c r="N1346" s="43" t="s">
        <v>31</v>
      </c>
      <c r="O1346" s="25">
        <f t="shared" si="147"/>
        <v>0.89800000000000002</v>
      </c>
      <c r="P1346" s="25">
        <f t="shared" si="148"/>
        <v>0.89800000000000002</v>
      </c>
      <c r="Q1346" s="28">
        <v>101.82781436525441</v>
      </c>
      <c r="R1346" s="29">
        <v>4</v>
      </c>
      <c r="S1346" s="18">
        <f t="shared" si="149"/>
        <v>25.456953591313603</v>
      </c>
      <c r="T1346" s="28">
        <v>1.31</v>
      </c>
      <c r="U1346" s="26" t="s">
        <v>31</v>
      </c>
      <c r="V1346" s="26" t="s">
        <v>31</v>
      </c>
      <c r="W1346" s="17" t="str">
        <f t="shared" si="150"/>
        <v>n/a</v>
      </c>
      <c r="X1346" s="30" t="s">
        <v>31</v>
      </c>
      <c r="Y1346" s="17" t="str">
        <f t="shared" si="151"/>
        <v>n/a</v>
      </c>
      <c r="Z1346" s="17">
        <v>24</v>
      </c>
      <c r="AA1346" s="17">
        <f t="shared" si="152"/>
        <v>24</v>
      </c>
      <c r="AB1346" s="31" t="s">
        <v>401</v>
      </c>
    </row>
    <row r="1347" spans="2:28" x14ac:dyDescent="0.3">
      <c r="B1347" s="74" t="s">
        <v>843</v>
      </c>
      <c r="C1347" s="20" t="str">
        <f t="shared" si="146"/>
        <v>Freight Wagon (T) JNAA Coal ESI</v>
      </c>
      <c r="D1347" s="21" t="s">
        <v>4</v>
      </c>
      <c r="E1347" s="21" t="s">
        <v>402</v>
      </c>
      <c r="F1347" s="22" t="s">
        <v>596</v>
      </c>
      <c r="G1347" s="21" t="s">
        <v>336</v>
      </c>
      <c r="H1347" s="23"/>
      <c r="I1347" s="24"/>
      <c r="J1347" s="25" t="s">
        <v>31</v>
      </c>
      <c r="K1347" s="26">
        <v>6</v>
      </c>
      <c r="L1347" s="27" t="s">
        <v>814</v>
      </c>
      <c r="M1347" s="25">
        <v>0.89800000000000002</v>
      </c>
      <c r="N1347" s="43" t="s">
        <v>31</v>
      </c>
      <c r="O1347" s="25">
        <f t="shared" si="147"/>
        <v>0.89800000000000002</v>
      </c>
      <c r="P1347" s="25">
        <f t="shared" si="148"/>
        <v>0.89800000000000002</v>
      </c>
      <c r="Q1347" s="28">
        <v>24.281041372917137</v>
      </c>
      <c r="R1347" s="29">
        <v>4</v>
      </c>
      <c r="S1347" s="18">
        <f t="shared" si="149"/>
        <v>6.0702603432292843</v>
      </c>
      <c r="T1347" s="28">
        <v>1.31</v>
      </c>
      <c r="U1347" s="26" t="s">
        <v>31</v>
      </c>
      <c r="V1347" s="26" t="s">
        <v>31</v>
      </c>
      <c r="W1347" s="17" t="str">
        <f t="shared" si="150"/>
        <v>n/a</v>
      </c>
      <c r="X1347" s="30" t="s">
        <v>31</v>
      </c>
      <c r="Y1347" s="17" t="str">
        <f t="shared" si="151"/>
        <v>n/a</v>
      </c>
      <c r="Z1347" s="17">
        <v>24</v>
      </c>
      <c r="AA1347" s="17">
        <f t="shared" si="152"/>
        <v>24</v>
      </c>
      <c r="AB1347" s="31" t="s">
        <v>403</v>
      </c>
    </row>
    <row r="1348" spans="2:28" x14ac:dyDescent="0.3">
      <c r="B1348" s="74" t="s">
        <v>843</v>
      </c>
      <c r="C1348" s="20" t="str">
        <f t="shared" si="146"/>
        <v>Freight Wagon (L) JNAA Coal Other</v>
      </c>
      <c r="D1348" s="21" t="s">
        <v>4</v>
      </c>
      <c r="E1348" s="21" t="s">
        <v>399</v>
      </c>
      <c r="F1348" s="22" t="s">
        <v>596</v>
      </c>
      <c r="G1348" s="21" t="s">
        <v>358</v>
      </c>
      <c r="H1348" s="23"/>
      <c r="I1348" s="24"/>
      <c r="J1348" s="25" t="s">
        <v>31</v>
      </c>
      <c r="K1348" s="26">
        <v>6</v>
      </c>
      <c r="L1348" s="27" t="s">
        <v>814</v>
      </c>
      <c r="M1348" s="25">
        <v>0.89800000000000002</v>
      </c>
      <c r="N1348" s="43" t="s">
        <v>31</v>
      </c>
      <c r="O1348" s="25">
        <f t="shared" si="147"/>
        <v>0.89800000000000002</v>
      </c>
      <c r="P1348" s="25">
        <f t="shared" si="148"/>
        <v>0.89800000000000002</v>
      </c>
      <c r="Q1348" s="28">
        <v>86.981353437123616</v>
      </c>
      <c r="R1348" s="29">
        <v>4</v>
      </c>
      <c r="S1348" s="18">
        <f t="shared" si="149"/>
        <v>21.745338359280904</v>
      </c>
      <c r="T1348" s="28">
        <v>1.31</v>
      </c>
      <c r="U1348" s="26" t="s">
        <v>31</v>
      </c>
      <c r="V1348" s="26" t="s">
        <v>31</v>
      </c>
      <c r="W1348" s="17" t="str">
        <f t="shared" si="150"/>
        <v>n/a</v>
      </c>
      <c r="X1348" s="30" t="s">
        <v>31</v>
      </c>
      <c r="Y1348" s="17" t="str">
        <f t="shared" si="151"/>
        <v>n/a</v>
      </c>
      <c r="Z1348" s="17">
        <v>25</v>
      </c>
      <c r="AA1348" s="17">
        <f t="shared" si="152"/>
        <v>25</v>
      </c>
      <c r="AB1348" s="31" t="s">
        <v>401</v>
      </c>
    </row>
    <row r="1349" spans="2:28" x14ac:dyDescent="0.3">
      <c r="B1349" s="74" t="s">
        <v>843</v>
      </c>
      <c r="C1349" s="20" t="str">
        <f t="shared" si="146"/>
        <v>Freight Wagon (T) JNAA Coal Other</v>
      </c>
      <c r="D1349" s="21" t="s">
        <v>4</v>
      </c>
      <c r="E1349" s="21" t="s">
        <v>402</v>
      </c>
      <c r="F1349" s="22" t="s">
        <v>596</v>
      </c>
      <c r="G1349" s="21" t="s">
        <v>358</v>
      </c>
      <c r="H1349" s="23"/>
      <c r="I1349" s="24"/>
      <c r="J1349" s="25" t="s">
        <v>31</v>
      </c>
      <c r="K1349" s="26">
        <v>6</v>
      </c>
      <c r="L1349" s="27" t="s">
        <v>814</v>
      </c>
      <c r="M1349" s="25">
        <v>0.89800000000000002</v>
      </c>
      <c r="N1349" s="43" t="s">
        <v>31</v>
      </c>
      <c r="O1349" s="25">
        <f t="shared" si="147"/>
        <v>0.89800000000000002</v>
      </c>
      <c r="P1349" s="25">
        <f t="shared" si="148"/>
        <v>0.89800000000000002</v>
      </c>
      <c r="Q1349" s="28">
        <v>24.300232766338407</v>
      </c>
      <c r="R1349" s="29">
        <v>4</v>
      </c>
      <c r="S1349" s="18">
        <f t="shared" si="149"/>
        <v>6.0750581915846018</v>
      </c>
      <c r="T1349" s="28">
        <v>1.31</v>
      </c>
      <c r="U1349" s="26" t="s">
        <v>31</v>
      </c>
      <c r="V1349" s="26" t="s">
        <v>31</v>
      </c>
      <c r="W1349" s="17" t="str">
        <f t="shared" si="150"/>
        <v>n/a</v>
      </c>
      <c r="X1349" s="30" t="s">
        <v>31</v>
      </c>
      <c r="Y1349" s="17" t="str">
        <f t="shared" si="151"/>
        <v>n/a</v>
      </c>
      <c r="Z1349" s="17">
        <v>25</v>
      </c>
      <c r="AA1349" s="17">
        <f t="shared" si="152"/>
        <v>25</v>
      </c>
      <c r="AB1349" s="31" t="s">
        <v>403</v>
      </c>
    </row>
    <row r="1350" spans="2:28" x14ac:dyDescent="0.3">
      <c r="B1350" s="74" t="s">
        <v>843</v>
      </c>
      <c r="C1350" s="20" t="str">
        <f t="shared" si="146"/>
        <v>Freight Wagon (L) JNAA Construction Materials</v>
      </c>
      <c r="D1350" s="21" t="s">
        <v>4</v>
      </c>
      <c r="E1350" s="21" t="s">
        <v>399</v>
      </c>
      <c r="F1350" s="22" t="s">
        <v>596</v>
      </c>
      <c r="G1350" s="21" t="s">
        <v>331</v>
      </c>
      <c r="H1350" s="23"/>
      <c r="I1350" s="24"/>
      <c r="J1350" s="25" t="s">
        <v>31</v>
      </c>
      <c r="K1350" s="26">
        <v>6</v>
      </c>
      <c r="L1350" s="27" t="s">
        <v>814</v>
      </c>
      <c r="M1350" s="25">
        <v>0.89800000000000002</v>
      </c>
      <c r="N1350" s="43" t="s">
        <v>31</v>
      </c>
      <c r="O1350" s="25">
        <f t="shared" si="147"/>
        <v>0.89800000000000002</v>
      </c>
      <c r="P1350" s="25">
        <f t="shared" si="148"/>
        <v>0.89800000000000002</v>
      </c>
      <c r="Q1350" s="28">
        <v>95.636518694077537</v>
      </c>
      <c r="R1350" s="29">
        <v>4</v>
      </c>
      <c r="S1350" s="18">
        <f t="shared" si="149"/>
        <v>23.909129673519384</v>
      </c>
      <c r="T1350" s="28">
        <v>1.31</v>
      </c>
      <c r="U1350" s="26" t="s">
        <v>31</v>
      </c>
      <c r="V1350" s="26" t="s">
        <v>31</v>
      </c>
      <c r="W1350" s="17" t="str">
        <f t="shared" si="150"/>
        <v>n/a</v>
      </c>
      <c r="X1350" s="30" t="s">
        <v>31</v>
      </c>
      <c r="Y1350" s="17" t="str">
        <f t="shared" si="151"/>
        <v>n/a</v>
      </c>
      <c r="Z1350" s="17">
        <v>29</v>
      </c>
      <c r="AA1350" s="17">
        <f t="shared" si="152"/>
        <v>29</v>
      </c>
      <c r="AB1350" s="31" t="s">
        <v>401</v>
      </c>
    </row>
    <row r="1351" spans="2:28" x14ac:dyDescent="0.3">
      <c r="B1351" s="74" t="s">
        <v>843</v>
      </c>
      <c r="C1351" s="20" t="str">
        <f t="shared" si="146"/>
        <v>Freight Wagon (T) JNAA Construction Materials</v>
      </c>
      <c r="D1351" s="21" t="s">
        <v>4</v>
      </c>
      <c r="E1351" s="21" t="s">
        <v>402</v>
      </c>
      <c r="F1351" s="22" t="s">
        <v>596</v>
      </c>
      <c r="G1351" s="21" t="s">
        <v>331</v>
      </c>
      <c r="H1351" s="23"/>
      <c r="I1351" s="24"/>
      <c r="J1351" s="25" t="s">
        <v>31</v>
      </c>
      <c r="K1351" s="26">
        <v>6</v>
      </c>
      <c r="L1351" s="27" t="s">
        <v>814</v>
      </c>
      <c r="M1351" s="25">
        <v>0.89800000000000002</v>
      </c>
      <c r="N1351" s="43" t="s">
        <v>31</v>
      </c>
      <c r="O1351" s="25">
        <f t="shared" si="147"/>
        <v>0.89800000000000002</v>
      </c>
      <c r="P1351" s="25">
        <f t="shared" si="148"/>
        <v>0.89800000000000002</v>
      </c>
      <c r="Q1351" s="28">
        <v>23.221457062783823</v>
      </c>
      <c r="R1351" s="29">
        <v>4</v>
      </c>
      <c r="S1351" s="18">
        <f t="shared" si="149"/>
        <v>5.8053642656959559</v>
      </c>
      <c r="T1351" s="28">
        <v>1.31</v>
      </c>
      <c r="U1351" s="26" t="s">
        <v>31</v>
      </c>
      <c r="V1351" s="26" t="s">
        <v>31</v>
      </c>
      <c r="W1351" s="17" t="str">
        <f t="shared" si="150"/>
        <v>n/a</v>
      </c>
      <c r="X1351" s="30" t="s">
        <v>31</v>
      </c>
      <c r="Y1351" s="17" t="str">
        <f t="shared" si="151"/>
        <v>n/a</v>
      </c>
      <c r="Z1351" s="17">
        <v>29</v>
      </c>
      <c r="AA1351" s="17">
        <f t="shared" si="152"/>
        <v>29</v>
      </c>
      <c r="AB1351" s="31" t="s">
        <v>403</v>
      </c>
    </row>
    <row r="1352" spans="2:28" x14ac:dyDescent="0.3">
      <c r="B1352" s="74" t="s">
        <v>843</v>
      </c>
      <c r="C1352" s="20" t="str">
        <f t="shared" si="146"/>
        <v>Freight Wagon (T) JNAA Domestic Intermodal</v>
      </c>
      <c r="D1352" s="21" t="s">
        <v>4</v>
      </c>
      <c r="E1352" s="21" t="s">
        <v>402</v>
      </c>
      <c r="F1352" s="22" t="s">
        <v>596</v>
      </c>
      <c r="G1352" s="21" t="s">
        <v>332</v>
      </c>
      <c r="H1352" s="23"/>
      <c r="I1352" s="24"/>
      <c r="J1352" s="25" t="s">
        <v>31</v>
      </c>
      <c r="K1352" s="26">
        <v>6</v>
      </c>
      <c r="L1352" s="27" t="s">
        <v>814</v>
      </c>
      <c r="M1352" s="25">
        <v>0.89800000000000002</v>
      </c>
      <c r="N1352" s="43" t="s">
        <v>31</v>
      </c>
      <c r="O1352" s="25">
        <f t="shared" si="147"/>
        <v>0.89800000000000002</v>
      </c>
      <c r="P1352" s="25">
        <f t="shared" si="148"/>
        <v>0.89800000000000002</v>
      </c>
      <c r="Q1352" s="28">
        <v>24.796370967741936</v>
      </c>
      <c r="R1352" s="29">
        <v>4</v>
      </c>
      <c r="S1352" s="18">
        <f t="shared" si="149"/>
        <v>6.199092741935484</v>
      </c>
      <c r="T1352" s="28">
        <v>1.31</v>
      </c>
      <c r="U1352" s="26" t="s">
        <v>31</v>
      </c>
      <c r="V1352" s="26" t="s">
        <v>31</v>
      </c>
      <c r="W1352" s="17" t="str">
        <f t="shared" si="150"/>
        <v>n/a</v>
      </c>
      <c r="X1352" s="30" t="s">
        <v>31</v>
      </c>
      <c r="Y1352" s="17" t="str">
        <f t="shared" si="151"/>
        <v>n/a</v>
      </c>
      <c r="Z1352" s="17">
        <v>33</v>
      </c>
      <c r="AA1352" s="17">
        <f t="shared" si="152"/>
        <v>33</v>
      </c>
      <c r="AB1352" s="31" t="s">
        <v>403</v>
      </c>
    </row>
    <row r="1353" spans="2:28" x14ac:dyDescent="0.3">
      <c r="B1353" s="74" t="s">
        <v>843</v>
      </c>
      <c r="C1353" s="20" t="str">
        <f t="shared" si="146"/>
        <v>Freight Wagon (T) JNAA Enterprise</v>
      </c>
      <c r="D1353" s="21" t="s">
        <v>4</v>
      </c>
      <c r="E1353" s="21" t="s">
        <v>402</v>
      </c>
      <c r="F1353" s="22" t="s">
        <v>596</v>
      </c>
      <c r="G1353" s="21" t="s">
        <v>338</v>
      </c>
      <c r="H1353" s="23"/>
      <c r="I1353" s="24"/>
      <c r="J1353" s="25" t="s">
        <v>31</v>
      </c>
      <c r="K1353" s="26">
        <v>6</v>
      </c>
      <c r="L1353" s="27" t="s">
        <v>814</v>
      </c>
      <c r="M1353" s="25">
        <v>0.89800000000000002</v>
      </c>
      <c r="N1353" s="43" t="s">
        <v>31</v>
      </c>
      <c r="O1353" s="25">
        <f t="shared" si="147"/>
        <v>0.89800000000000002</v>
      </c>
      <c r="P1353" s="25">
        <f t="shared" si="148"/>
        <v>0.89800000000000002</v>
      </c>
      <c r="Q1353" s="28">
        <v>24.480512820512821</v>
      </c>
      <c r="R1353" s="29">
        <v>4</v>
      </c>
      <c r="S1353" s="18">
        <f t="shared" si="149"/>
        <v>6.1201282051282053</v>
      </c>
      <c r="T1353" s="28">
        <v>1.31</v>
      </c>
      <c r="U1353" s="26" t="s">
        <v>31</v>
      </c>
      <c r="V1353" s="26" t="s">
        <v>31</v>
      </c>
      <c r="W1353" s="17" t="str">
        <f t="shared" si="150"/>
        <v>n/a</v>
      </c>
      <c r="X1353" s="30" t="s">
        <v>31</v>
      </c>
      <c r="Y1353" s="17" t="str">
        <f t="shared" si="151"/>
        <v>n/a</v>
      </c>
      <c r="Z1353" s="17">
        <v>27</v>
      </c>
      <c r="AA1353" s="17">
        <f t="shared" si="152"/>
        <v>27</v>
      </c>
      <c r="AB1353" s="31" t="s">
        <v>403</v>
      </c>
    </row>
    <row r="1354" spans="2:28" x14ac:dyDescent="0.3">
      <c r="B1354" s="74" t="s">
        <v>843</v>
      </c>
      <c r="C1354" s="20" t="str">
        <f t="shared" si="146"/>
        <v>Freight Wagon (L) JNAA Industrial Minerals</v>
      </c>
      <c r="D1354" s="21" t="s">
        <v>4</v>
      </c>
      <c r="E1354" s="21" t="s">
        <v>399</v>
      </c>
      <c r="F1354" s="22" t="s">
        <v>596</v>
      </c>
      <c r="G1354" s="21" t="s">
        <v>364</v>
      </c>
      <c r="H1354" s="23"/>
      <c r="I1354" s="24"/>
      <c r="J1354" s="25" t="s">
        <v>31</v>
      </c>
      <c r="K1354" s="26">
        <v>6</v>
      </c>
      <c r="L1354" s="27" t="s">
        <v>814</v>
      </c>
      <c r="M1354" s="25">
        <v>0.89800000000000002</v>
      </c>
      <c r="N1354" s="43" t="s">
        <v>31</v>
      </c>
      <c r="O1354" s="25">
        <f t="shared" si="147"/>
        <v>0.89800000000000002</v>
      </c>
      <c r="P1354" s="25">
        <f t="shared" si="148"/>
        <v>0.89800000000000002</v>
      </c>
      <c r="Q1354" s="28">
        <v>96.845682880971893</v>
      </c>
      <c r="R1354" s="29">
        <v>4</v>
      </c>
      <c r="S1354" s="18">
        <f t="shared" si="149"/>
        <v>24.211420720242973</v>
      </c>
      <c r="T1354" s="28">
        <v>1.31</v>
      </c>
      <c r="U1354" s="26" t="s">
        <v>31</v>
      </c>
      <c r="V1354" s="26" t="s">
        <v>31</v>
      </c>
      <c r="W1354" s="17" t="str">
        <f t="shared" si="150"/>
        <v>n/a</v>
      </c>
      <c r="X1354" s="30" t="s">
        <v>31</v>
      </c>
      <c r="Y1354" s="17" t="str">
        <f t="shared" si="151"/>
        <v>n/a</v>
      </c>
      <c r="Z1354" s="17">
        <v>18</v>
      </c>
      <c r="AA1354" s="17">
        <f t="shared" si="152"/>
        <v>18</v>
      </c>
      <c r="AB1354" s="31" t="s">
        <v>401</v>
      </c>
    </row>
    <row r="1355" spans="2:28" x14ac:dyDescent="0.3">
      <c r="B1355" s="74" t="s">
        <v>843</v>
      </c>
      <c r="C1355" s="20" t="str">
        <f t="shared" ref="C1355:C1418" si="153">D1355&amp;" "&amp;E1355&amp;" "&amp;F1355&amp;IF(D1355="Freight"," "&amp;G1355,"")</f>
        <v>Freight Wagon (T) JNAA Industrial Minerals</v>
      </c>
      <c r="D1355" s="21" t="s">
        <v>4</v>
      </c>
      <c r="E1355" s="21" t="s">
        <v>402</v>
      </c>
      <c r="F1355" s="22" t="s">
        <v>596</v>
      </c>
      <c r="G1355" s="21" t="s">
        <v>364</v>
      </c>
      <c r="H1355" s="23"/>
      <c r="I1355" s="24"/>
      <c r="J1355" s="25" t="s">
        <v>31</v>
      </c>
      <c r="K1355" s="26">
        <v>6</v>
      </c>
      <c r="L1355" s="27" t="s">
        <v>814</v>
      </c>
      <c r="M1355" s="25">
        <v>0.89800000000000002</v>
      </c>
      <c r="N1355" s="43" t="s">
        <v>31</v>
      </c>
      <c r="O1355" s="25">
        <f t="shared" si="147"/>
        <v>0.89800000000000002</v>
      </c>
      <c r="P1355" s="25">
        <f t="shared" si="148"/>
        <v>0.89800000000000002</v>
      </c>
      <c r="Q1355" s="28">
        <v>24.389268408928427</v>
      </c>
      <c r="R1355" s="29">
        <v>4</v>
      </c>
      <c r="S1355" s="18">
        <f t="shared" si="149"/>
        <v>6.0973171022321067</v>
      </c>
      <c r="T1355" s="28">
        <v>1.31</v>
      </c>
      <c r="U1355" s="26" t="s">
        <v>31</v>
      </c>
      <c r="V1355" s="26" t="s">
        <v>31</v>
      </c>
      <c r="W1355" s="17" t="str">
        <f t="shared" si="150"/>
        <v>n/a</v>
      </c>
      <c r="X1355" s="30" t="s">
        <v>31</v>
      </c>
      <c r="Y1355" s="17" t="str">
        <f t="shared" si="151"/>
        <v>n/a</v>
      </c>
      <c r="Z1355" s="17">
        <v>18</v>
      </c>
      <c r="AA1355" s="17">
        <f t="shared" si="152"/>
        <v>18</v>
      </c>
      <c r="AB1355" s="31" t="s">
        <v>403</v>
      </c>
    </row>
    <row r="1356" spans="2:28" x14ac:dyDescent="0.3">
      <c r="B1356" s="74" t="s">
        <v>843</v>
      </c>
      <c r="C1356" s="20" t="str">
        <f t="shared" si="153"/>
        <v>Freight Wagon (L) JNAA Other</v>
      </c>
      <c r="D1356" s="21" t="s">
        <v>4</v>
      </c>
      <c r="E1356" s="21" t="s">
        <v>399</v>
      </c>
      <c r="F1356" s="22" t="s">
        <v>596</v>
      </c>
      <c r="G1356" s="21" t="s">
        <v>333</v>
      </c>
      <c r="H1356" s="23"/>
      <c r="I1356" s="24"/>
      <c r="J1356" s="25" t="s">
        <v>31</v>
      </c>
      <c r="K1356" s="26">
        <v>6</v>
      </c>
      <c r="L1356" s="27" t="s">
        <v>814</v>
      </c>
      <c r="M1356" s="25">
        <v>0.89800000000000002</v>
      </c>
      <c r="N1356" s="43" t="s">
        <v>31</v>
      </c>
      <c r="O1356" s="25">
        <f t="shared" si="147"/>
        <v>0.89800000000000002</v>
      </c>
      <c r="P1356" s="25">
        <f t="shared" si="148"/>
        <v>0.89800000000000002</v>
      </c>
      <c r="Q1356" s="28">
        <v>79.8</v>
      </c>
      <c r="R1356" s="29">
        <v>4</v>
      </c>
      <c r="S1356" s="18">
        <f t="shared" si="149"/>
        <v>19.95</v>
      </c>
      <c r="T1356" s="28">
        <v>1.31</v>
      </c>
      <c r="U1356" s="26" t="s">
        <v>31</v>
      </c>
      <c r="V1356" s="26" t="s">
        <v>31</v>
      </c>
      <c r="W1356" s="17" t="str">
        <f t="shared" si="150"/>
        <v>n/a</v>
      </c>
      <c r="X1356" s="30" t="s">
        <v>31</v>
      </c>
      <c r="Y1356" s="17" t="str">
        <f t="shared" si="151"/>
        <v>n/a</v>
      </c>
      <c r="Z1356" s="17">
        <v>25</v>
      </c>
      <c r="AA1356" s="17">
        <f t="shared" si="152"/>
        <v>25</v>
      </c>
      <c r="AB1356" s="31" t="s">
        <v>401</v>
      </c>
    </row>
    <row r="1357" spans="2:28" x14ac:dyDescent="0.3">
      <c r="B1357" s="74" t="s">
        <v>843</v>
      </c>
      <c r="C1357" s="20" t="str">
        <f t="shared" si="153"/>
        <v>Freight Wagon (T) JNAA Other</v>
      </c>
      <c r="D1357" s="21" t="s">
        <v>4</v>
      </c>
      <c r="E1357" s="21" t="s">
        <v>402</v>
      </c>
      <c r="F1357" s="22" t="s">
        <v>596</v>
      </c>
      <c r="G1357" s="21" t="s">
        <v>333</v>
      </c>
      <c r="H1357" s="23"/>
      <c r="I1357" s="24"/>
      <c r="J1357" s="25" t="s">
        <v>31</v>
      </c>
      <c r="K1357" s="26">
        <v>6</v>
      </c>
      <c r="L1357" s="27" t="s">
        <v>814</v>
      </c>
      <c r="M1357" s="25">
        <v>0.89800000000000002</v>
      </c>
      <c r="N1357" s="43" t="s">
        <v>31</v>
      </c>
      <c r="O1357" s="25">
        <f t="shared" si="147"/>
        <v>0.89800000000000002</v>
      </c>
      <c r="P1357" s="25">
        <f t="shared" si="148"/>
        <v>0.89800000000000002</v>
      </c>
      <c r="Q1357" s="28">
        <v>24.610025062656639</v>
      </c>
      <c r="R1357" s="29">
        <v>4</v>
      </c>
      <c r="S1357" s="18">
        <f t="shared" si="149"/>
        <v>6.1525062656641598</v>
      </c>
      <c r="T1357" s="28">
        <v>1.31</v>
      </c>
      <c r="U1357" s="26" t="s">
        <v>31</v>
      </c>
      <c r="V1357" s="26" t="s">
        <v>31</v>
      </c>
      <c r="W1357" s="17" t="str">
        <f t="shared" si="150"/>
        <v>n/a</v>
      </c>
      <c r="X1357" s="30" t="s">
        <v>31</v>
      </c>
      <c r="Y1357" s="17" t="str">
        <f t="shared" si="151"/>
        <v>n/a</v>
      </c>
      <c r="Z1357" s="17">
        <v>25</v>
      </c>
      <c r="AA1357" s="17">
        <f t="shared" si="152"/>
        <v>25</v>
      </c>
      <c r="AB1357" s="31" t="s">
        <v>403</v>
      </c>
    </row>
    <row r="1358" spans="2:28" x14ac:dyDescent="0.3">
      <c r="B1358" s="74" t="s">
        <v>843</v>
      </c>
      <c r="C1358" s="20" t="str">
        <f t="shared" si="153"/>
        <v>Freight Wagon (L) JNAA Steel</v>
      </c>
      <c r="D1358" s="21" t="s">
        <v>4</v>
      </c>
      <c r="E1358" s="21" t="s">
        <v>399</v>
      </c>
      <c r="F1358" s="22" t="s">
        <v>596</v>
      </c>
      <c r="G1358" s="21" t="s">
        <v>342</v>
      </c>
      <c r="H1358" s="23"/>
      <c r="I1358" s="24"/>
      <c r="J1358" s="25" t="s">
        <v>31</v>
      </c>
      <c r="K1358" s="26">
        <v>6</v>
      </c>
      <c r="L1358" s="27" t="s">
        <v>814</v>
      </c>
      <c r="M1358" s="25">
        <v>0.89800000000000002</v>
      </c>
      <c r="N1358" s="43" t="s">
        <v>31</v>
      </c>
      <c r="O1358" s="25">
        <f t="shared" si="147"/>
        <v>0.89800000000000002</v>
      </c>
      <c r="P1358" s="25">
        <f t="shared" si="148"/>
        <v>0.89800000000000002</v>
      </c>
      <c r="Q1358" s="28">
        <v>94.448059102642617</v>
      </c>
      <c r="R1358" s="29">
        <v>4</v>
      </c>
      <c r="S1358" s="18">
        <f t="shared" si="149"/>
        <v>23.612014775660654</v>
      </c>
      <c r="T1358" s="28">
        <v>1.31</v>
      </c>
      <c r="U1358" s="26" t="s">
        <v>31</v>
      </c>
      <c r="V1358" s="26" t="s">
        <v>31</v>
      </c>
      <c r="W1358" s="17" t="str">
        <f t="shared" si="150"/>
        <v>n/a</v>
      </c>
      <c r="X1358" s="30" t="s">
        <v>31</v>
      </c>
      <c r="Y1358" s="17" t="str">
        <f t="shared" si="151"/>
        <v>n/a</v>
      </c>
      <c r="Z1358" s="17">
        <v>25</v>
      </c>
      <c r="AA1358" s="17">
        <f t="shared" si="152"/>
        <v>25</v>
      </c>
      <c r="AB1358" s="31" t="s">
        <v>401</v>
      </c>
    </row>
    <row r="1359" spans="2:28" x14ac:dyDescent="0.3">
      <c r="B1359" s="74" t="s">
        <v>843</v>
      </c>
      <c r="C1359" s="20" t="str">
        <f t="shared" si="153"/>
        <v>Freight Wagon (T) JNAA Steel</v>
      </c>
      <c r="D1359" s="21" t="s">
        <v>4</v>
      </c>
      <c r="E1359" s="21" t="s">
        <v>402</v>
      </c>
      <c r="F1359" s="22" t="s">
        <v>596</v>
      </c>
      <c r="G1359" s="21" t="s">
        <v>342</v>
      </c>
      <c r="H1359" s="23"/>
      <c r="I1359" s="24"/>
      <c r="J1359" s="25" t="s">
        <v>31</v>
      </c>
      <c r="K1359" s="26">
        <v>6</v>
      </c>
      <c r="L1359" s="27" t="s">
        <v>814</v>
      </c>
      <c r="M1359" s="25">
        <v>0.89800000000000002</v>
      </c>
      <c r="N1359" s="43" t="s">
        <v>31</v>
      </c>
      <c r="O1359" s="25">
        <f t="shared" si="147"/>
        <v>0.89800000000000002</v>
      </c>
      <c r="P1359" s="25">
        <f t="shared" si="148"/>
        <v>0.89800000000000002</v>
      </c>
      <c r="Q1359" s="28">
        <v>24.39565224255799</v>
      </c>
      <c r="R1359" s="29">
        <v>4</v>
      </c>
      <c r="S1359" s="18">
        <f t="shared" si="149"/>
        <v>6.0989130606394975</v>
      </c>
      <c r="T1359" s="28">
        <v>1.31</v>
      </c>
      <c r="U1359" s="26" t="s">
        <v>31</v>
      </c>
      <c r="V1359" s="26" t="s">
        <v>31</v>
      </c>
      <c r="W1359" s="17" t="str">
        <f t="shared" si="150"/>
        <v>n/a</v>
      </c>
      <c r="X1359" s="30" t="s">
        <v>31</v>
      </c>
      <c r="Y1359" s="17" t="str">
        <f t="shared" si="151"/>
        <v>n/a</v>
      </c>
      <c r="Z1359" s="17">
        <v>25</v>
      </c>
      <c r="AA1359" s="17">
        <f t="shared" si="152"/>
        <v>25</v>
      </c>
      <c r="AB1359" s="31" t="s">
        <v>403</v>
      </c>
    </row>
    <row r="1360" spans="2:28" x14ac:dyDescent="0.3">
      <c r="B1360" s="74" t="s">
        <v>843</v>
      </c>
      <c r="C1360" s="20" t="str">
        <f t="shared" si="153"/>
        <v>Freight Wagon (L) JNAB Construction Materials</v>
      </c>
      <c r="D1360" s="21" t="s">
        <v>4</v>
      </c>
      <c r="E1360" s="21" t="s">
        <v>399</v>
      </c>
      <c r="F1360" s="22" t="s">
        <v>597</v>
      </c>
      <c r="G1360" s="21" t="s">
        <v>331</v>
      </c>
      <c r="H1360" s="23"/>
      <c r="I1360" s="24"/>
      <c r="J1360" s="25" t="s">
        <v>31</v>
      </c>
      <c r="K1360" s="26">
        <v>5</v>
      </c>
      <c r="L1360" s="27" t="s">
        <v>812</v>
      </c>
      <c r="M1360" s="25">
        <v>0.93799999999999994</v>
      </c>
      <c r="N1360" s="43" t="s">
        <v>31</v>
      </c>
      <c r="O1360" s="25">
        <f t="shared" si="147"/>
        <v>0.93799999999999994</v>
      </c>
      <c r="P1360" s="25">
        <f t="shared" si="148"/>
        <v>0.93799999999999994</v>
      </c>
      <c r="Q1360" s="28">
        <v>86.745969816302846</v>
      </c>
      <c r="R1360" s="29">
        <v>4</v>
      </c>
      <c r="S1360" s="18">
        <f t="shared" si="149"/>
        <v>21.686492454075712</v>
      </c>
      <c r="T1360" s="28">
        <v>1.3440000000000001</v>
      </c>
      <c r="U1360" s="26" t="s">
        <v>31</v>
      </c>
      <c r="V1360" s="26" t="s">
        <v>31</v>
      </c>
      <c r="W1360" s="17" t="str">
        <f t="shared" si="150"/>
        <v>n/a</v>
      </c>
      <c r="X1360" s="30" t="s">
        <v>31</v>
      </c>
      <c r="Y1360" s="17" t="str">
        <f t="shared" si="151"/>
        <v>n/a</v>
      </c>
      <c r="Z1360" s="17">
        <v>29</v>
      </c>
      <c r="AA1360" s="17">
        <f t="shared" si="152"/>
        <v>29</v>
      </c>
      <c r="AB1360" s="31" t="s">
        <v>401</v>
      </c>
    </row>
    <row r="1361" spans="2:28" x14ac:dyDescent="0.3">
      <c r="B1361" s="74" t="s">
        <v>843</v>
      </c>
      <c r="C1361" s="20" t="str">
        <f t="shared" si="153"/>
        <v>Freight Wagon (T) JNAB Construction Materials</v>
      </c>
      <c r="D1361" s="21" t="s">
        <v>4</v>
      </c>
      <c r="E1361" s="21" t="s">
        <v>402</v>
      </c>
      <c r="F1361" s="22" t="s">
        <v>597</v>
      </c>
      <c r="G1361" s="21" t="s">
        <v>331</v>
      </c>
      <c r="H1361" s="23"/>
      <c r="I1361" s="24"/>
      <c r="J1361" s="25" t="s">
        <v>31</v>
      </c>
      <c r="K1361" s="26">
        <v>5</v>
      </c>
      <c r="L1361" s="27" t="s">
        <v>812</v>
      </c>
      <c r="M1361" s="25">
        <v>0.93799999999999994</v>
      </c>
      <c r="N1361" s="43" t="s">
        <v>31</v>
      </c>
      <c r="O1361" s="25">
        <f t="shared" si="147"/>
        <v>0.93799999999999994</v>
      </c>
      <c r="P1361" s="25">
        <f t="shared" si="148"/>
        <v>0.93799999999999994</v>
      </c>
      <c r="Q1361" s="28">
        <v>28.56168349094678</v>
      </c>
      <c r="R1361" s="29">
        <v>4</v>
      </c>
      <c r="S1361" s="18">
        <f t="shared" si="149"/>
        <v>7.1404208727366951</v>
      </c>
      <c r="T1361" s="28">
        <v>1.3440000000000001</v>
      </c>
      <c r="U1361" s="26" t="s">
        <v>31</v>
      </c>
      <c r="V1361" s="26" t="s">
        <v>31</v>
      </c>
      <c r="W1361" s="17" t="str">
        <f t="shared" si="150"/>
        <v>n/a</v>
      </c>
      <c r="X1361" s="30" t="s">
        <v>31</v>
      </c>
      <c r="Y1361" s="17" t="str">
        <f t="shared" si="151"/>
        <v>n/a</v>
      </c>
      <c r="Z1361" s="17">
        <v>29</v>
      </c>
      <c r="AA1361" s="17">
        <f t="shared" si="152"/>
        <v>29</v>
      </c>
      <c r="AB1361" s="31" t="s">
        <v>403</v>
      </c>
    </row>
    <row r="1362" spans="2:28" x14ac:dyDescent="0.3">
      <c r="B1362" s="74" t="s">
        <v>843</v>
      </c>
      <c r="C1362" s="20" t="str">
        <f t="shared" si="153"/>
        <v>Freight Wagon (L) JNAB Enterprise</v>
      </c>
      <c r="D1362" s="21" t="s">
        <v>4</v>
      </c>
      <c r="E1362" s="21" t="s">
        <v>399</v>
      </c>
      <c r="F1362" s="22" t="s">
        <v>597</v>
      </c>
      <c r="G1362" s="21" t="s">
        <v>338</v>
      </c>
      <c r="H1362" s="23"/>
      <c r="I1362" s="24"/>
      <c r="J1362" s="25" t="s">
        <v>31</v>
      </c>
      <c r="K1362" s="26">
        <v>5</v>
      </c>
      <c r="L1362" s="27" t="s">
        <v>812</v>
      </c>
      <c r="M1362" s="25">
        <v>0.93799999999999994</v>
      </c>
      <c r="N1362" s="43" t="s">
        <v>31</v>
      </c>
      <c r="O1362" s="25">
        <f t="shared" si="147"/>
        <v>0.93799999999999994</v>
      </c>
      <c r="P1362" s="25">
        <f t="shared" si="148"/>
        <v>0.93799999999999994</v>
      </c>
      <c r="Q1362" s="28">
        <v>68.466666666666669</v>
      </c>
      <c r="R1362" s="29">
        <v>4</v>
      </c>
      <c r="S1362" s="18">
        <f t="shared" si="149"/>
        <v>17.116666666666667</v>
      </c>
      <c r="T1362" s="28">
        <v>1.3440000000000001</v>
      </c>
      <c r="U1362" s="26" t="s">
        <v>31</v>
      </c>
      <c r="V1362" s="26" t="s">
        <v>31</v>
      </c>
      <c r="W1362" s="17" t="str">
        <f t="shared" si="150"/>
        <v>n/a</v>
      </c>
      <c r="X1362" s="30" t="s">
        <v>31</v>
      </c>
      <c r="Y1362" s="17" t="str">
        <f t="shared" si="151"/>
        <v>n/a</v>
      </c>
      <c r="Z1362" s="17">
        <v>27</v>
      </c>
      <c r="AA1362" s="17">
        <f t="shared" si="152"/>
        <v>27</v>
      </c>
      <c r="AB1362" s="31" t="s">
        <v>401</v>
      </c>
    </row>
    <row r="1363" spans="2:28" x14ac:dyDescent="0.3">
      <c r="B1363" s="74" t="s">
        <v>843</v>
      </c>
      <c r="C1363" s="20" t="str">
        <f t="shared" si="153"/>
        <v>Freight Wagon (T) JNAB Enterprise</v>
      </c>
      <c r="D1363" s="21" t="s">
        <v>4</v>
      </c>
      <c r="E1363" s="21" t="s">
        <v>402</v>
      </c>
      <c r="F1363" s="22" t="s">
        <v>597</v>
      </c>
      <c r="G1363" s="21" t="s">
        <v>338</v>
      </c>
      <c r="H1363" s="23"/>
      <c r="I1363" s="24"/>
      <c r="J1363" s="25" t="s">
        <v>31</v>
      </c>
      <c r="K1363" s="26">
        <v>5</v>
      </c>
      <c r="L1363" s="27" t="s">
        <v>812</v>
      </c>
      <c r="M1363" s="25">
        <v>0.93799999999999994</v>
      </c>
      <c r="N1363" s="43" t="s">
        <v>31</v>
      </c>
      <c r="O1363" s="25">
        <f t="shared" si="147"/>
        <v>0.93799999999999994</v>
      </c>
      <c r="P1363" s="25">
        <f t="shared" si="148"/>
        <v>0.93799999999999994</v>
      </c>
      <c r="Q1363" s="28">
        <v>28.202295552367289</v>
      </c>
      <c r="R1363" s="29">
        <v>4</v>
      </c>
      <c r="S1363" s="18">
        <f t="shared" si="149"/>
        <v>7.0505738880918223</v>
      </c>
      <c r="T1363" s="28">
        <v>1.3440000000000001</v>
      </c>
      <c r="U1363" s="26" t="s">
        <v>31</v>
      </c>
      <c r="V1363" s="26" t="s">
        <v>31</v>
      </c>
      <c r="W1363" s="17" t="str">
        <f t="shared" si="150"/>
        <v>n/a</v>
      </c>
      <c r="X1363" s="30" t="s">
        <v>31</v>
      </c>
      <c r="Y1363" s="17" t="str">
        <f t="shared" si="151"/>
        <v>n/a</v>
      </c>
      <c r="Z1363" s="17">
        <v>27</v>
      </c>
      <c r="AA1363" s="17">
        <f t="shared" si="152"/>
        <v>27</v>
      </c>
      <c r="AB1363" s="31" t="s">
        <v>403</v>
      </c>
    </row>
    <row r="1364" spans="2:28" x14ac:dyDescent="0.3">
      <c r="B1364" s="74" t="s">
        <v>843</v>
      </c>
      <c r="C1364" s="20" t="str">
        <f t="shared" si="153"/>
        <v>Freight Wagon (L) JNAB Industrial Minerals</v>
      </c>
      <c r="D1364" s="21" t="s">
        <v>4</v>
      </c>
      <c r="E1364" s="21" t="s">
        <v>399</v>
      </c>
      <c r="F1364" s="22" t="s">
        <v>597</v>
      </c>
      <c r="G1364" s="21" t="s">
        <v>364</v>
      </c>
      <c r="H1364" s="23"/>
      <c r="I1364" s="24"/>
      <c r="J1364" s="25" t="s">
        <v>31</v>
      </c>
      <c r="K1364" s="26">
        <v>5</v>
      </c>
      <c r="L1364" s="27" t="s">
        <v>812</v>
      </c>
      <c r="M1364" s="25">
        <v>0.93799999999999994</v>
      </c>
      <c r="N1364" s="43" t="s">
        <v>31</v>
      </c>
      <c r="O1364" s="25">
        <f t="shared" si="147"/>
        <v>0.93799999999999994</v>
      </c>
      <c r="P1364" s="25">
        <f t="shared" si="148"/>
        <v>0.93799999999999994</v>
      </c>
      <c r="Q1364" s="28">
        <v>79.55458619185471</v>
      </c>
      <c r="R1364" s="29">
        <v>4</v>
      </c>
      <c r="S1364" s="18">
        <f t="shared" si="149"/>
        <v>19.888646547963678</v>
      </c>
      <c r="T1364" s="28">
        <v>1.3440000000000001</v>
      </c>
      <c r="U1364" s="26" t="s">
        <v>31</v>
      </c>
      <c r="V1364" s="26" t="s">
        <v>31</v>
      </c>
      <c r="W1364" s="17" t="str">
        <f t="shared" si="150"/>
        <v>n/a</v>
      </c>
      <c r="X1364" s="30" t="s">
        <v>31</v>
      </c>
      <c r="Y1364" s="17" t="str">
        <f t="shared" si="151"/>
        <v>n/a</v>
      </c>
      <c r="Z1364" s="17">
        <v>18</v>
      </c>
      <c r="AA1364" s="17">
        <f t="shared" si="152"/>
        <v>18</v>
      </c>
      <c r="AB1364" s="31" t="s">
        <v>401</v>
      </c>
    </row>
    <row r="1365" spans="2:28" x14ac:dyDescent="0.3">
      <c r="B1365" s="74" t="s">
        <v>843</v>
      </c>
      <c r="C1365" s="20" t="str">
        <f t="shared" si="153"/>
        <v>Freight Wagon (T) JNAB Industrial Minerals</v>
      </c>
      <c r="D1365" s="21" t="s">
        <v>4</v>
      </c>
      <c r="E1365" s="21" t="s">
        <v>402</v>
      </c>
      <c r="F1365" s="22" t="s">
        <v>597</v>
      </c>
      <c r="G1365" s="21" t="s">
        <v>364</v>
      </c>
      <c r="H1365" s="23"/>
      <c r="I1365" s="24"/>
      <c r="J1365" s="25" t="s">
        <v>31</v>
      </c>
      <c r="K1365" s="26">
        <v>5</v>
      </c>
      <c r="L1365" s="27" t="s">
        <v>812</v>
      </c>
      <c r="M1365" s="25">
        <v>0.93799999999999994</v>
      </c>
      <c r="N1365" s="43" t="s">
        <v>31</v>
      </c>
      <c r="O1365" s="25">
        <f t="shared" si="147"/>
        <v>0.93799999999999994</v>
      </c>
      <c r="P1365" s="25">
        <f t="shared" si="148"/>
        <v>0.93799999999999994</v>
      </c>
      <c r="Q1365" s="28">
        <v>28.419298627749949</v>
      </c>
      <c r="R1365" s="29">
        <v>4</v>
      </c>
      <c r="S1365" s="18">
        <f t="shared" si="149"/>
        <v>7.1048246569374873</v>
      </c>
      <c r="T1365" s="28">
        <v>1.3440000000000001</v>
      </c>
      <c r="U1365" s="26" t="s">
        <v>31</v>
      </c>
      <c r="V1365" s="26" t="s">
        <v>31</v>
      </c>
      <c r="W1365" s="17" t="str">
        <f t="shared" si="150"/>
        <v>n/a</v>
      </c>
      <c r="X1365" s="30" t="s">
        <v>31</v>
      </c>
      <c r="Y1365" s="17" t="str">
        <f t="shared" si="151"/>
        <v>n/a</v>
      </c>
      <c r="Z1365" s="17">
        <v>18</v>
      </c>
      <c r="AA1365" s="17">
        <f t="shared" si="152"/>
        <v>18</v>
      </c>
      <c r="AB1365" s="31" t="s">
        <v>403</v>
      </c>
    </row>
    <row r="1366" spans="2:28" x14ac:dyDescent="0.3">
      <c r="B1366" s="74" t="s">
        <v>843</v>
      </c>
      <c r="C1366" s="20" t="str">
        <f t="shared" si="153"/>
        <v>Freight Wagon (L) JNAB Other</v>
      </c>
      <c r="D1366" s="21" t="s">
        <v>4</v>
      </c>
      <c r="E1366" s="21" t="s">
        <v>399</v>
      </c>
      <c r="F1366" s="22" t="s">
        <v>597</v>
      </c>
      <c r="G1366" s="21" t="s">
        <v>333</v>
      </c>
      <c r="H1366" s="23"/>
      <c r="I1366" s="24"/>
      <c r="J1366" s="25" t="s">
        <v>31</v>
      </c>
      <c r="K1366" s="26">
        <v>5</v>
      </c>
      <c r="L1366" s="27" t="s">
        <v>812</v>
      </c>
      <c r="M1366" s="25">
        <v>0.93799999999999994</v>
      </c>
      <c r="N1366" s="43" t="s">
        <v>31</v>
      </c>
      <c r="O1366" s="25">
        <f t="shared" si="147"/>
        <v>0.93799999999999994</v>
      </c>
      <c r="P1366" s="25">
        <f t="shared" si="148"/>
        <v>0.93799999999999994</v>
      </c>
      <c r="Q1366" s="28">
        <v>88</v>
      </c>
      <c r="R1366" s="29">
        <v>4</v>
      </c>
      <c r="S1366" s="18">
        <f t="shared" si="149"/>
        <v>22</v>
      </c>
      <c r="T1366" s="28">
        <v>1.3440000000000001</v>
      </c>
      <c r="U1366" s="26" t="s">
        <v>31</v>
      </c>
      <c r="V1366" s="26" t="s">
        <v>31</v>
      </c>
      <c r="W1366" s="17" t="str">
        <f t="shared" si="150"/>
        <v>n/a</v>
      </c>
      <c r="X1366" s="30" t="s">
        <v>31</v>
      </c>
      <c r="Y1366" s="17" t="str">
        <f t="shared" si="151"/>
        <v>n/a</v>
      </c>
      <c r="Z1366" s="17">
        <v>25</v>
      </c>
      <c r="AA1366" s="17">
        <f t="shared" si="152"/>
        <v>25</v>
      </c>
      <c r="AB1366" s="31" t="s">
        <v>401</v>
      </c>
    </row>
    <row r="1367" spans="2:28" x14ac:dyDescent="0.3">
      <c r="B1367" s="74" t="s">
        <v>843</v>
      </c>
      <c r="C1367" s="20" t="str">
        <f t="shared" si="153"/>
        <v>Freight Wagon (T) JNAB Other</v>
      </c>
      <c r="D1367" s="21" t="s">
        <v>4</v>
      </c>
      <c r="E1367" s="21" t="s">
        <v>402</v>
      </c>
      <c r="F1367" s="22" t="s">
        <v>597</v>
      </c>
      <c r="G1367" s="21" t="s">
        <v>333</v>
      </c>
      <c r="H1367" s="23"/>
      <c r="I1367" s="24"/>
      <c r="J1367" s="25" t="s">
        <v>31</v>
      </c>
      <c r="K1367" s="26">
        <v>5</v>
      </c>
      <c r="L1367" s="27" t="s">
        <v>812</v>
      </c>
      <c r="M1367" s="25">
        <v>0.93799999999999994</v>
      </c>
      <c r="N1367" s="43" t="s">
        <v>31</v>
      </c>
      <c r="O1367" s="25">
        <f t="shared" si="147"/>
        <v>0.93799999999999994</v>
      </c>
      <c r="P1367" s="25">
        <f t="shared" si="148"/>
        <v>0.93799999999999994</v>
      </c>
      <c r="Q1367" s="28">
        <v>28.641185431380698</v>
      </c>
      <c r="R1367" s="29">
        <v>4</v>
      </c>
      <c r="S1367" s="18">
        <f t="shared" si="149"/>
        <v>7.1602963578451746</v>
      </c>
      <c r="T1367" s="28">
        <v>1.3440000000000001</v>
      </c>
      <c r="U1367" s="26" t="s">
        <v>31</v>
      </c>
      <c r="V1367" s="26" t="s">
        <v>31</v>
      </c>
      <c r="W1367" s="17" t="str">
        <f t="shared" si="150"/>
        <v>n/a</v>
      </c>
      <c r="X1367" s="30" t="s">
        <v>31</v>
      </c>
      <c r="Y1367" s="17" t="str">
        <f t="shared" si="151"/>
        <v>n/a</v>
      </c>
      <c r="Z1367" s="17">
        <v>25</v>
      </c>
      <c r="AA1367" s="17">
        <f t="shared" si="152"/>
        <v>25</v>
      </c>
      <c r="AB1367" s="31" t="s">
        <v>403</v>
      </c>
    </row>
    <row r="1368" spans="2:28" x14ac:dyDescent="0.3">
      <c r="B1368" s="74" t="s">
        <v>843</v>
      </c>
      <c r="C1368" s="20" t="str">
        <f t="shared" si="153"/>
        <v>Freight Wagon (L) JNAB Steel</v>
      </c>
      <c r="D1368" s="21" t="s">
        <v>4</v>
      </c>
      <c r="E1368" s="21" t="s">
        <v>399</v>
      </c>
      <c r="F1368" s="22" t="s">
        <v>597</v>
      </c>
      <c r="G1368" s="21" t="s">
        <v>342</v>
      </c>
      <c r="H1368" s="23"/>
      <c r="I1368" s="24"/>
      <c r="J1368" s="25" t="s">
        <v>31</v>
      </c>
      <c r="K1368" s="26">
        <v>5</v>
      </c>
      <c r="L1368" s="27" t="s">
        <v>812</v>
      </c>
      <c r="M1368" s="25">
        <v>0.93799999999999994</v>
      </c>
      <c r="N1368" s="43" t="s">
        <v>31</v>
      </c>
      <c r="O1368" s="25">
        <f t="shared" si="147"/>
        <v>0.93799999999999994</v>
      </c>
      <c r="P1368" s="25">
        <f t="shared" si="148"/>
        <v>0.93799999999999994</v>
      </c>
      <c r="Q1368" s="28">
        <v>68.611344537815128</v>
      </c>
      <c r="R1368" s="29">
        <v>4</v>
      </c>
      <c r="S1368" s="18">
        <f t="shared" si="149"/>
        <v>17.152836134453782</v>
      </c>
      <c r="T1368" s="28">
        <v>1.3440000000000001</v>
      </c>
      <c r="U1368" s="26" t="s">
        <v>31</v>
      </c>
      <c r="V1368" s="26" t="s">
        <v>31</v>
      </c>
      <c r="W1368" s="17" t="str">
        <f t="shared" si="150"/>
        <v>n/a</v>
      </c>
      <c r="X1368" s="30" t="s">
        <v>31</v>
      </c>
      <c r="Y1368" s="17" t="str">
        <f t="shared" si="151"/>
        <v>n/a</v>
      </c>
      <c r="Z1368" s="17">
        <v>25</v>
      </c>
      <c r="AA1368" s="17">
        <f t="shared" si="152"/>
        <v>25</v>
      </c>
      <c r="AB1368" s="31" t="s">
        <v>401</v>
      </c>
    </row>
    <row r="1369" spans="2:28" x14ac:dyDescent="0.3">
      <c r="B1369" s="74" t="s">
        <v>843</v>
      </c>
      <c r="C1369" s="20" t="str">
        <f t="shared" si="153"/>
        <v>Freight Wagon (T) JNAB Steel</v>
      </c>
      <c r="D1369" s="21" t="s">
        <v>4</v>
      </c>
      <c r="E1369" s="21" t="s">
        <v>402</v>
      </c>
      <c r="F1369" s="22" t="s">
        <v>597</v>
      </c>
      <c r="G1369" s="21" t="s">
        <v>342</v>
      </c>
      <c r="H1369" s="23"/>
      <c r="I1369" s="24"/>
      <c r="J1369" s="25" t="s">
        <v>31</v>
      </c>
      <c r="K1369" s="26">
        <v>5</v>
      </c>
      <c r="L1369" s="27" t="s">
        <v>812</v>
      </c>
      <c r="M1369" s="25">
        <v>0.93799999999999994</v>
      </c>
      <c r="N1369" s="43" t="s">
        <v>31</v>
      </c>
      <c r="O1369" s="25">
        <f t="shared" si="147"/>
        <v>0.93799999999999994</v>
      </c>
      <c r="P1369" s="25">
        <f t="shared" si="148"/>
        <v>0.93799999999999994</v>
      </c>
      <c r="Q1369" s="28">
        <v>28.469941822883001</v>
      </c>
      <c r="R1369" s="29">
        <v>4</v>
      </c>
      <c r="S1369" s="18">
        <f t="shared" si="149"/>
        <v>7.1174854557207503</v>
      </c>
      <c r="T1369" s="28">
        <v>1.3440000000000001</v>
      </c>
      <c r="U1369" s="26" t="s">
        <v>31</v>
      </c>
      <c r="V1369" s="26" t="s">
        <v>31</v>
      </c>
      <c r="W1369" s="17" t="str">
        <f t="shared" si="150"/>
        <v>n/a</v>
      </c>
      <c r="X1369" s="30" t="s">
        <v>31</v>
      </c>
      <c r="Y1369" s="17" t="str">
        <f t="shared" si="151"/>
        <v>n/a</v>
      </c>
      <c r="Z1369" s="17">
        <v>25</v>
      </c>
      <c r="AA1369" s="17">
        <f t="shared" si="152"/>
        <v>25</v>
      </c>
      <c r="AB1369" s="31" t="s">
        <v>403</v>
      </c>
    </row>
    <row r="1370" spans="2:28" x14ac:dyDescent="0.3">
      <c r="B1370" s="74" t="s">
        <v>843</v>
      </c>
      <c r="C1370" s="20" t="str">
        <f t="shared" si="153"/>
        <v>Freight Wagon (L) JNAC Construction Materials</v>
      </c>
      <c r="D1370" s="21" t="s">
        <v>4</v>
      </c>
      <c r="E1370" s="21" t="s">
        <v>399</v>
      </c>
      <c r="F1370" s="22" t="s">
        <v>598</v>
      </c>
      <c r="G1370" s="21" t="s">
        <v>331</v>
      </c>
      <c r="H1370" s="23"/>
      <c r="I1370" s="24"/>
      <c r="J1370" s="25" t="s">
        <v>31</v>
      </c>
      <c r="K1370" s="26">
        <v>3</v>
      </c>
      <c r="L1370" s="27" t="s">
        <v>808</v>
      </c>
      <c r="M1370" s="25">
        <v>1.018</v>
      </c>
      <c r="N1370" s="43" t="s">
        <v>31</v>
      </c>
      <c r="O1370" s="25">
        <f t="shared" si="147"/>
        <v>1.018</v>
      </c>
      <c r="P1370" s="25">
        <f t="shared" si="148"/>
        <v>1.018</v>
      </c>
      <c r="Q1370" s="28">
        <v>77.706762868834815</v>
      </c>
      <c r="R1370" s="29">
        <v>4</v>
      </c>
      <c r="S1370" s="18">
        <f t="shared" si="149"/>
        <v>19.426690717208704</v>
      </c>
      <c r="T1370" s="28">
        <v>2.105</v>
      </c>
      <c r="U1370" s="26" t="s">
        <v>31</v>
      </c>
      <c r="V1370" s="26" t="s">
        <v>31</v>
      </c>
      <c r="W1370" s="17" t="str">
        <f t="shared" si="150"/>
        <v>n/a</v>
      </c>
      <c r="X1370" s="30" t="s">
        <v>31</v>
      </c>
      <c r="Y1370" s="17" t="str">
        <f t="shared" si="151"/>
        <v>n/a</v>
      </c>
      <c r="Z1370" s="17">
        <v>29</v>
      </c>
      <c r="AA1370" s="17">
        <f t="shared" si="152"/>
        <v>29</v>
      </c>
      <c r="AB1370" s="31" t="s">
        <v>520</v>
      </c>
    </row>
    <row r="1371" spans="2:28" x14ac:dyDescent="0.3">
      <c r="B1371" s="74" t="s">
        <v>843</v>
      </c>
      <c r="C1371" s="20" t="str">
        <f t="shared" si="153"/>
        <v>Freight Wagon (T) JNAC Construction Materials</v>
      </c>
      <c r="D1371" s="21" t="s">
        <v>4</v>
      </c>
      <c r="E1371" s="21" t="s">
        <v>402</v>
      </c>
      <c r="F1371" s="22" t="s">
        <v>598</v>
      </c>
      <c r="G1371" s="21" t="s">
        <v>331</v>
      </c>
      <c r="H1371" s="23"/>
      <c r="I1371" s="24"/>
      <c r="J1371" s="25" t="s">
        <v>31</v>
      </c>
      <c r="K1371" s="26">
        <v>3</v>
      </c>
      <c r="L1371" s="27" t="s">
        <v>808</v>
      </c>
      <c r="M1371" s="25">
        <v>1.018</v>
      </c>
      <c r="N1371" s="43" t="s">
        <v>31</v>
      </c>
      <c r="O1371" s="25">
        <f t="shared" si="147"/>
        <v>1.018</v>
      </c>
      <c r="P1371" s="25">
        <f t="shared" si="148"/>
        <v>1.018</v>
      </c>
      <c r="Q1371" s="28">
        <v>26</v>
      </c>
      <c r="R1371" s="29">
        <v>4</v>
      </c>
      <c r="S1371" s="18">
        <f t="shared" si="149"/>
        <v>6.5</v>
      </c>
      <c r="T1371" s="28">
        <v>2.105</v>
      </c>
      <c r="U1371" s="26" t="s">
        <v>31</v>
      </c>
      <c r="V1371" s="26" t="s">
        <v>31</v>
      </c>
      <c r="W1371" s="17" t="str">
        <f t="shared" si="150"/>
        <v>n/a</v>
      </c>
      <c r="X1371" s="30" t="s">
        <v>31</v>
      </c>
      <c r="Y1371" s="17" t="str">
        <f t="shared" si="151"/>
        <v>n/a</v>
      </c>
      <c r="Z1371" s="17">
        <v>29</v>
      </c>
      <c r="AA1371" s="17">
        <f t="shared" si="152"/>
        <v>29</v>
      </c>
      <c r="AB1371" s="31" t="s">
        <v>471</v>
      </c>
    </row>
    <row r="1372" spans="2:28" x14ac:dyDescent="0.3">
      <c r="B1372" s="74" t="s">
        <v>843</v>
      </c>
      <c r="C1372" s="20" t="str">
        <f t="shared" si="153"/>
        <v>Freight Wagon (T) JNAC Enterprise</v>
      </c>
      <c r="D1372" s="21" t="s">
        <v>4</v>
      </c>
      <c r="E1372" s="21" t="s">
        <v>402</v>
      </c>
      <c r="F1372" s="22" t="s">
        <v>598</v>
      </c>
      <c r="G1372" s="21" t="s">
        <v>338</v>
      </c>
      <c r="H1372" s="23"/>
      <c r="I1372" s="24"/>
      <c r="J1372" s="25" t="s">
        <v>31</v>
      </c>
      <c r="K1372" s="26">
        <v>3</v>
      </c>
      <c r="L1372" s="27" t="s">
        <v>808</v>
      </c>
      <c r="M1372" s="25">
        <v>1.018</v>
      </c>
      <c r="N1372" s="43" t="s">
        <v>31</v>
      </c>
      <c r="O1372" s="25">
        <f t="shared" si="147"/>
        <v>1.018</v>
      </c>
      <c r="P1372" s="25">
        <f t="shared" si="148"/>
        <v>1.018</v>
      </c>
      <c r="Q1372" s="28">
        <v>26</v>
      </c>
      <c r="R1372" s="29">
        <v>4</v>
      </c>
      <c r="S1372" s="18">
        <f t="shared" si="149"/>
        <v>6.5</v>
      </c>
      <c r="T1372" s="28">
        <v>2.105</v>
      </c>
      <c r="U1372" s="26" t="s">
        <v>31</v>
      </c>
      <c r="V1372" s="26" t="s">
        <v>31</v>
      </c>
      <c r="W1372" s="17" t="str">
        <f t="shared" si="150"/>
        <v>n/a</v>
      </c>
      <c r="X1372" s="30" t="s">
        <v>31</v>
      </c>
      <c r="Y1372" s="17" t="str">
        <f t="shared" si="151"/>
        <v>n/a</v>
      </c>
      <c r="Z1372" s="17">
        <v>27</v>
      </c>
      <c r="AA1372" s="17">
        <f t="shared" si="152"/>
        <v>27</v>
      </c>
      <c r="AB1372" s="31" t="s">
        <v>471</v>
      </c>
    </row>
    <row r="1373" spans="2:28" x14ac:dyDescent="0.3">
      <c r="B1373" s="74" t="s">
        <v>843</v>
      </c>
      <c r="C1373" s="20" t="str">
        <f t="shared" si="153"/>
        <v>Freight Wagon (L) JNAC Steel</v>
      </c>
      <c r="D1373" s="21" t="s">
        <v>4</v>
      </c>
      <c r="E1373" s="21" t="s">
        <v>399</v>
      </c>
      <c r="F1373" s="22" t="s">
        <v>598</v>
      </c>
      <c r="G1373" s="21" t="s">
        <v>342</v>
      </c>
      <c r="H1373" s="23"/>
      <c r="I1373" s="24"/>
      <c r="J1373" s="25" t="s">
        <v>31</v>
      </c>
      <c r="K1373" s="26">
        <v>3</v>
      </c>
      <c r="L1373" s="27" t="s">
        <v>808</v>
      </c>
      <c r="M1373" s="25">
        <v>1.018</v>
      </c>
      <c r="N1373" s="43" t="s">
        <v>31</v>
      </c>
      <c r="O1373" s="25">
        <f t="shared" si="147"/>
        <v>1.018</v>
      </c>
      <c r="P1373" s="25">
        <f t="shared" si="148"/>
        <v>1.018</v>
      </c>
      <c r="Q1373" s="28">
        <v>85.873362445414841</v>
      </c>
      <c r="R1373" s="29">
        <v>4</v>
      </c>
      <c r="S1373" s="18">
        <f t="shared" si="149"/>
        <v>21.46834061135371</v>
      </c>
      <c r="T1373" s="28">
        <v>2.105</v>
      </c>
      <c r="U1373" s="26" t="s">
        <v>31</v>
      </c>
      <c r="V1373" s="26" t="s">
        <v>31</v>
      </c>
      <c r="W1373" s="17" t="str">
        <f t="shared" si="150"/>
        <v>n/a</v>
      </c>
      <c r="X1373" s="30" t="s">
        <v>31</v>
      </c>
      <c r="Y1373" s="17" t="str">
        <f t="shared" si="151"/>
        <v>n/a</v>
      </c>
      <c r="Z1373" s="17">
        <v>25</v>
      </c>
      <c r="AA1373" s="17">
        <f t="shared" si="152"/>
        <v>25</v>
      </c>
      <c r="AB1373" s="31" t="s">
        <v>520</v>
      </c>
    </row>
    <row r="1374" spans="2:28" x14ac:dyDescent="0.3">
      <c r="B1374" s="74" t="s">
        <v>843</v>
      </c>
      <c r="C1374" s="20" t="str">
        <f t="shared" si="153"/>
        <v>Freight Wagon (T) JNAC Steel</v>
      </c>
      <c r="D1374" s="21" t="s">
        <v>4</v>
      </c>
      <c r="E1374" s="21" t="s">
        <v>402</v>
      </c>
      <c r="F1374" s="22" t="s">
        <v>598</v>
      </c>
      <c r="G1374" s="21" t="s">
        <v>342</v>
      </c>
      <c r="H1374" s="23"/>
      <c r="I1374" s="24"/>
      <c r="J1374" s="25" t="s">
        <v>31</v>
      </c>
      <c r="K1374" s="26">
        <v>3</v>
      </c>
      <c r="L1374" s="27" t="s">
        <v>808</v>
      </c>
      <c r="M1374" s="25">
        <v>1.018</v>
      </c>
      <c r="N1374" s="43" t="s">
        <v>31</v>
      </c>
      <c r="O1374" s="25">
        <f t="shared" si="147"/>
        <v>1.018</v>
      </c>
      <c r="P1374" s="25">
        <f t="shared" si="148"/>
        <v>1.018</v>
      </c>
      <c r="Q1374" s="28">
        <v>26</v>
      </c>
      <c r="R1374" s="29">
        <v>4</v>
      </c>
      <c r="S1374" s="18">
        <f t="shared" si="149"/>
        <v>6.5</v>
      </c>
      <c r="T1374" s="28">
        <v>2.105</v>
      </c>
      <c r="U1374" s="26" t="s">
        <v>31</v>
      </c>
      <c r="V1374" s="26" t="s">
        <v>31</v>
      </c>
      <c r="W1374" s="17" t="str">
        <f t="shared" si="150"/>
        <v>n/a</v>
      </c>
      <c r="X1374" s="30" t="s">
        <v>31</v>
      </c>
      <c r="Y1374" s="17" t="str">
        <f t="shared" si="151"/>
        <v>n/a</v>
      </c>
      <c r="Z1374" s="17">
        <v>25</v>
      </c>
      <c r="AA1374" s="17">
        <f t="shared" si="152"/>
        <v>25</v>
      </c>
      <c r="AB1374" s="31" t="s">
        <v>471</v>
      </c>
    </row>
    <row r="1375" spans="2:28" x14ac:dyDescent="0.3">
      <c r="B1375" s="74" t="s">
        <v>843</v>
      </c>
      <c r="C1375" s="20" t="str">
        <f t="shared" si="153"/>
        <v>Freight Wagon (L) JNAD Construction Materials</v>
      </c>
      <c r="D1375" s="21" t="s">
        <v>4</v>
      </c>
      <c r="E1375" s="21" t="s">
        <v>399</v>
      </c>
      <c r="F1375" s="22" t="s">
        <v>599</v>
      </c>
      <c r="G1375" s="21" t="s">
        <v>331</v>
      </c>
      <c r="H1375" s="23"/>
      <c r="I1375" s="24"/>
      <c r="J1375" s="25" t="s">
        <v>31</v>
      </c>
      <c r="K1375" s="26">
        <v>6</v>
      </c>
      <c r="L1375" s="27" t="s">
        <v>814</v>
      </c>
      <c r="M1375" s="25">
        <v>0.89800000000000002</v>
      </c>
      <c r="N1375" s="43" t="s">
        <v>31</v>
      </c>
      <c r="O1375" s="25">
        <f t="shared" si="147"/>
        <v>0.89800000000000002</v>
      </c>
      <c r="P1375" s="25">
        <f t="shared" si="148"/>
        <v>0.89800000000000002</v>
      </c>
      <c r="Q1375" s="28">
        <v>97.586551279434815</v>
      </c>
      <c r="R1375" s="29">
        <v>4</v>
      </c>
      <c r="S1375" s="18">
        <f t="shared" si="149"/>
        <v>24.396637819858704</v>
      </c>
      <c r="T1375" s="28">
        <v>1.33</v>
      </c>
      <c r="U1375" s="26" t="s">
        <v>31</v>
      </c>
      <c r="V1375" s="26" t="s">
        <v>31</v>
      </c>
      <c r="W1375" s="17" t="str">
        <f t="shared" si="150"/>
        <v>n/a</v>
      </c>
      <c r="X1375" s="30" t="s">
        <v>31</v>
      </c>
      <c r="Y1375" s="17" t="str">
        <f t="shared" si="151"/>
        <v>n/a</v>
      </c>
      <c r="Z1375" s="17">
        <v>29</v>
      </c>
      <c r="AA1375" s="17">
        <f t="shared" si="152"/>
        <v>29</v>
      </c>
      <c r="AB1375" s="31" t="s">
        <v>512</v>
      </c>
    </row>
    <row r="1376" spans="2:28" x14ac:dyDescent="0.3">
      <c r="B1376" s="74" t="s">
        <v>843</v>
      </c>
      <c r="C1376" s="20" t="str">
        <f t="shared" si="153"/>
        <v>Freight Wagon (T) JNAD Construction Materials</v>
      </c>
      <c r="D1376" s="21" t="s">
        <v>4</v>
      </c>
      <c r="E1376" s="21" t="s">
        <v>402</v>
      </c>
      <c r="F1376" s="22" t="s">
        <v>599</v>
      </c>
      <c r="G1376" s="21" t="s">
        <v>331</v>
      </c>
      <c r="H1376" s="23"/>
      <c r="I1376" s="24"/>
      <c r="J1376" s="25" t="s">
        <v>31</v>
      </c>
      <c r="K1376" s="26">
        <v>6</v>
      </c>
      <c r="L1376" s="27" t="s">
        <v>814</v>
      </c>
      <c r="M1376" s="25">
        <v>0.89800000000000002</v>
      </c>
      <c r="N1376" s="43" t="s">
        <v>31</v>
      </c>
      <c r="O1376" s="25">
        <f t="shared" si="147"/>
        <v>0.89800000000000002</v>
      </c>
      <c r="P1376" s="25">
        <f t="shared" si="148"/>
        <v>0.89800000000000002</v>
      </c>
      <c r="Q1376" s="28">
        <v>22.216308449987956</v>
      </c>
      <c r="R1376" s="29">
        <v>4</v>
      </c>
      <c r="S1376" s="18">
        <f t="shared" si="149"/>
        <v>5.554077112496989</v>
      </c>
      <c r="T1376" s="28">
        <v>1.33</v>
      </c>
      <c r="U1376" s="26" t="s">
        <v>31</v>
      </c>
      <c r="V1376" s="26" t="s">
        <v>31</v>
      </c>
      <c r="W1376" s="17" t="str">
        <f t="shared" si="150"/>
        <v>n/a</v>
      </c>
      <c r="X1376" s="30" t="s">
        <v>31</v>
      </c>
      <c r="Y1376" s="17" t="str">
        <f t="shared" si="151"/>
        <v>n/a</v>
      </c>
      <c r="Z1376" s="17">
        <v>29</v>
      </c>
      <c r="AA1376" s="17">
        <f t="shared" si="152"/>
        <v>29</v>
      </c>
      <c r="AB1376" s="31" t="s">
        <v>513</v>
      </c>
    </row>
    <row r="1377" spans="2:28" x14ac:dyDescent="0.3">
      <c r="B1377" s="74" t="s">
        <v>843</v>
      </c>
      <c r="C1377" s="20" t="str">
        <f t="shared" si="153"/>
        <v>Freight Wagon (L) JNAG Coal Other</v>
      </c>
      <c r="D1377" s="21" t="s">
        <v>4</v>
      </c>
      <c r="E1377" s="21" t="s">
        <v>399</v>
      </c>
      <c r="F1377" s="22" t="s">
        <v>600</v>
      </c>
      <c r="G1377" s="21" t="s">
        <v>358</v>
      </c>
      <c r="H1377" s="23"/>
      <c r="I1377" s="24"/>
      <c r="J1377" s="25" t="s">
        <v>31</v>
      </c>
      <c r="K1377" s="26">
        <v>3</v>
      </c>
      <c r="L1377" s="27" t="s">
        <v>808</v>
      </c>
      <c r="M1377" s="25">
        <v>1.018</v>
      </c>
      <c r="N1377" s="43" t="s">
        <v>31</v>
      </c>
      <c r="O1377" s="25">
        <f t="shared" si="147"/>
        <v>1.018</v>
      </c>
      <c r="P1377" s="25">
        <f t="shared" si="148"/>
        <v>1.018</v>
      </c>
      <c r="Q1377" s="28">
        <v>74.863013698630127</v>
      </c>
      <c r="R1377" s="29">
        <v>4</v>
      </c>
      <c r="S1377" s="18">
        <f t="shared" si="149"/>
        <v>18.715753424657532</v>
      </c>
      <c r="T1377" s="28">
        <v>2.105</v>
      </c>
      <c r="U1377" s="26" t="s">
        <v>31</v>
      </c>
      <c r="V1377" s="26" t="s">
        <v>31</v>
      </c>
      <c r="W1377" s="17" t="str">
        <f t="shared" si="150"/>
        <v>n/a</v>
      </c>
      <c r="X1377" s="30" t="s">
        <v>31</v>
      </c>
      <c r="Y1377" s="17" t="str">
        <f t="shared" si="151"/>
        <v>n/a</v>
      </c>
      <c r="Z1377" s="17">
        <v>25</v>
      </c>
      <c r="AA1377" s="17">
        <f t="shared" si="152"/>
        <v>25</v>
      </c>
      <c r="AB1377" s="31" t="s">
        <v>520</v>
      </c>
    </row>
    <row r="1378" spans="2:28" x14ac:dyDescent="0.3">
      <c r="B1378" s="74" t="s">
        <v>843</v>
      </c>
      <c r="C1378" s="20" t="str">
        <f t="shared" si="153"/>
        <v>Freight Wagon (T) JNAG Coal Other</v>
      </c>
      <c r="D1378" s="21" t="s">
        <v>4</v>
      </c>
      <c r="E1378" s="21" t="s">
        <v>402</v>
      </c>
      <c r="F1378" s="22" t="s">
        <v>600</v>
      </c>
      <c r="G1378" s="21" t="s">
        <v>358</v>
      </c>
      <c r="H1378" s="23"/>
      <c r="I1378" s="24"/>
      <c r="J1378" s="25" t="s">
        <v>31</v>
      </c>
      <c r="K1378" s="26">
        <v>3</v>
      </c>
      <c r="L1378" s="27" t="s">
        <v>808</v>
      </c>
      <c r="M1378" s="25">
        <v>1.018</v>
      </c>
      <c r="N1378" s="43" t="s">
        <v>31</v>
      </c>
      <c r="O1378" s="25">
        <f t="shared" si="147"/>
        <v>1.018</v>
      </c>
      <c r="P1378" s="25">
        <f t="shared" si="148"/>
        <v>1.018</v>
      </c>
      <c r="Q1378" s="28">
        <v>27</v>
      </c>
      <c r="R1378" s="29">
        <v>4</v>
      </c>
      <c r="S1378" s="18">
        <f t="shared" si="149"/>
        <v>6.75</v>
      </c>
      <c r="T1378" s="28">
        <v>2.105</v>
      </c>
      <c r="U1378" s="26" t="s">
        <v>31</v>
      </c>
      <c r="V1378" s="26" t="s">
        <v>31</v>
      </c>
      <c r="W1378" s="17" t="str">
        <f t="shared" si="150"/>
        <v>n/a</v>
      </c>
      <c r="X1378" s="30" t="s">
        <v>31</v>
      </c>
      <c r="Y1378" s="17" t="str">
        <f t="shared" si="151"/>
        <v>n/a</v>
      </c>
      <c r="Z1378" s="17">
        <v>25</v>
      </c>
      <c r="AA1378" s="17">
        <f t="shared" si="152"/>
        <v>25</v>
      </c>
      <c r="AB1378" s="31" t="s">
        <v>471</v>
      </c>
    </row>
    <row r="1379" spans="2:28" x14ac:dyDescent="0.3">
      <c r="B1379" s="74" t="s">
        <v>843</v>
      </c>
      <c r="C1379" s="20" t="str">
        <f t="shared" si="153"/>
        <v>Freight Wagon (L) JNAG Construction Materials</v>
      </c>
      <c r="D1379" s="21" t="s">
        <v>4</v>
      </c>
      <c r="E1379" s="21" t="s">
        <v>399</v>
      </c>
      <c r="F1379" s="22" t="s">
        <v>600</v>
      </c>
      <c r="G1379" s="21" t="s">
        <v>331</v>
      </c>
      <c r="H1379" s="23"/>
      <c r="I1379" s="24"/>
      <c r="J1379" s="25" t="s">
        <v>31</v>
      </c>
      <c r="K1379" s="26">
        <v>3</v>
      </c>
      <c r="L1379" s="27" t="s">
        <v>808</v>
      </c>
      <c r="M1379" s="25">
        <v>1.018</v>
      </c>
      <c r="N1379" s="43" t="s">
        <v>31</v>
      </c>
      <c r="O1379" s="25">
        <f t="shared" ref="O1379:O1442" si="154">IF(N1379="n/a",M1379,N1379)</f>
        <v>1.018</v>
      </c>
      <c r="P1379" s="25">
        <f t="shared" ref="P1379:P1442" si="155">IF($D1379="Passenger",J1379,O1379)</f>
        <v>1.018</v>
      </c>
      <c r="Q1379" s="28">
        <v>94.098746745777078</v>
      </c>
      <c r="R1379" s="29">
        <v>4</v>
      </c>
      <c r="S1379" s="18">
        <f t="shared" ref="S1379:S1442" si="156">Q1379/R1379</f>
        <v>23.524686686444269</v>
      </c>
      <c r="T1379" s="28">
        <v>2.105</v>
      </c>
      <c r="U1379" s="26" t="s">
        <v>31</v>
      </c>
      <c r="V1379" s="26" t="s">
        <v>31</v>
      </c>
      <c r="W1379" s="17" t="str">
        <f t="shared" ref="W1379:W1442" si="157">IF($D1379="Passenger",0.021*(MIN(U1379,V1379)^1.71),"n/a")</f>
        <v>n/a</v>
      </c>
      <c r="X1379" s="30" t="s">
        <v>31</v>
      </c>
      <c r="Y1379" s="17" t="str">
        <f t="shared" ref="Y1379:Y1442" si="158">IF($D1379="Passenger",IF(X1379=0,W1379,X1379),"n/a")</f>
        <v>n/a</v>
      </c>
      <c r="Z1379" s="17">
        <v>29</v>
      </c>
      <c r="AA1379" s="17">
        <f t="shared" si="152"/>
        <v>29</v>
      </c>
      <c r="AB1379" s="31" t="s">
        <v>520</v>
      </c>
    </row>
    <row r="1380" spans="2:28" x14ac:dyDescent="0.3">
      <c r="B1380" s="74" t="s">
        <v>843</v>
      </c>
      <c r="C1380" s="20" t="str">
        <f t="shared" si="153"/>
        <v>Freight Wagon (T) JNAG Construction Materials</v>
      </c>
      <c r="D1380" s="21" t="s">
        <v>4</v>
      </c>
      <c r="E1380" s="21" t="s">
        <v>402</v>
      </c>
      <c r="F1380" s="22" t="s">
        <v>600</v>
      </c>
      <c r="G1380" s="21" t="s">
        <v>331</v>
      </c>
      <c r="H1380" s="23"/>
      <c r="I1380" s="24"/>
      <c r="J1380" s="25" t="s">
        <v>31</v>
      </c>
      <c r="K1380" s="26">
        <v>3</v>
      </c>
      <c r="L1380" s="27" t="s">
        <v>808</v>
      </c>
      <c r="M1380" s="25">
        <v>1.018</v>
      </c>
      <c r="N1380" s="43" t="s">
        <v>31</v>
      </c>
      <c r="O1380" s="25">
        <f t="shared" si="154"/>
        <v>1.018</v>
      </c>
      <c r="P1380" s="25">
        <f t="shared" si="155"/>
        <v>1.018</v>
      </c>
      <c r="Q1380" s="28">
        <v>27</v>
      </c>
      <c r="R1380" s="29">
        <v>4</v>
      </c>
      <c r="S1380" s="18">
        <f t="shared" si="156"/>
        <v>6.75</v>
      </c>
      <c r="T1380" s="28">
        <v>2.105</v>
      </c>
      <c r="U1380" s="26" t="s">
        <v>31</v>
      </c>
      <c r="V1380" s="26" t="s">
        <v>31</v>
      </c>
      <c r="W1380" s="17" t="str">
        <f t="shared" si="157"/>
        <v>n/a</v>
      </c>
      <c r="X1380" s="30" t="s">
        <v>31</v>
      </c>
      <c r="Y1380" s="17" t="str">
        <f t="shared" si="158"/>
        <v>n/a</v>
      </c>
      <c r="Z1380" s="17">
        <v>29</v>
      </c>
      <c r="AA1380" s="17">
        <f t="shared" si="152"/>
        <v>29</v>
      </c>
      <c r="AB1380" s="31" t="s">
        <v>471</v>
      </c>
    </row>
    <row r="1381" spans="2:28" x14ac:dyDescent="0.3">
      <c r="B1381" s="74" t="s">
        <v>843</v>
      </c>
      <c r="C1381" s="20" t="str">
        <f t="shared" si="153"/>
        <v>Freight Wagon (L) JNAG Domestic Waste</v>
      </c>
      <c r="D1381" s="21" t="s">
        <v>4</v>
      </c>
      <c r="E1381" s="21" t="s">
        <v>399</v>
      </c>
      <c r="F1381" s="22" t="s">
        <v>600</v>
      </c>
      <c r="G1381" s="21" t="s">
        <v>354</v>
      </c>
      <c r="H1381" s="23"/>
      <c r="I1381" s="24"/>
      <c r="J1381" s="25" t="s">
        <v>31</v>
      </c>
      <c r="K1381" s="26">
        <v>3</v>
      </c>
      <c r="L1381" s="27" t="s">
        <v>808</v>
      </c>
      <c r="M1381" s="25">
        <v>1.018</v>
      </c>
      <c r="N1381" s="43" t="s">
        <v>31</v>
      </c>
      <c r="O1381" s="25">
        <f t="shared" si="154"/>
        <v>1.018</v>
      </c>
      <c r="P1381" s="25">
        <f t="shared" si="155"/>
        <v>1.018</v>
      </c>
      <c r="Q1381" s="28">
        <v>74.211139553358649</v>
      </c>
      <c r="R1381" s="29">
        <v>4</v>
      </c>
      <c r="S1381" s="18">
        <f t="shared" si="156"/>
        <v>18.552784888339662</v>
      </c>
      <c r="T1381" s="28">
        <v>2.105</v>
      </c>
      <c r="U1381" s="26" t="s">
        <v>31</v>
      </c>
      <c r="V1381" s="26" t="s">
        <v>31</v>
      </c>
      <c r="W1381" s="17" t="str">
        <f t="shared" si="157"/>
        <v>n/a</v>
      </c>
      <c r="X1381" s="30" t="s">
        <v>31</v>
      </c>
      <c r="Y1381" s="17" t="str">
        <f t="shared" si="158"/>
        <v>n/a</v>
      </c>
      <c r="Z1381" s="17">
        <v>24</v>
      </c>
      <c r="AA1381" s="17">
        <f t="shared" si="152"/>
        <v>24</v>
      </c>
      <c r="AB1381" s="31" t="s">
        <v>520</v>
      </c>
    </row>
    <row r="1382" spans="2:28" x14ac:dyDescent="0.3">
      <c r="B1382" s="74" t="s">
        <v>843</v>
      </c>
      <c r="C1382" s="20" t="str">
        <f t="shared" si="153"/>
        <v>Freight Wagon (T) JNAG Domestic Waste</v>
      </c>
      <c r="D1382" s="21" t="s">
        <v>4</v>
      </c>
      <c r="E1382" s="21" t="s">
        <v>402</v>
      </c>
      <c r="F1382" s="22" t="s">
        <v>600</v>
      </c>
      <c r="G1382" s="21" t="s">
        <v>354</v>
      </c>
      <c r="H1382" s="23"/>
      <c r="I1382" s="24"/>
      <c r="J1382" s="25" t="s">
        <v>31</v>
      </c>
      <c r="K1382" s="26">
        <v>3</v>
      </c>
      <c r="L1382" s="27" t="s">
        <v>808</v>
      </c>
      <c r="M1382" s="25">
        <v>1.018</v>
      </c>
      <c r="N1382" s="43" t="s">
        <v>31</v>
      </c>
      <c r="O1382" s="25">
        <f t="shared" si="154"/>
        <v>1.018</v>
      </c>
      <c r="P1382" s="25">
        <f t="shared" si="155"/>
        <v>1.018</v>
      </c>
      <c r="Q1382" s="28">
        <v>27</v>
      </c>
      <c r="R1382" s="29">
        <v>4</v>
      </c>
      <c r="S1382" s="18">
        <f t="shared" si="156"/>
        <v>6.75</v>
      </c>
      <c r="T1382" s="28">
        <v>2.105</v>
      </c>
      <c r="U1382" s="26" t="s">
        <v>31</v>
      </c>
      <c r="V1382" s="26" t="s">
        <v>31</v>
      </c>
      <c r="W1382" s="17" t="str">
        <f t="shared" si="157"/>
        <v>n/a</v>
      </c>
      <c r="X1382" s="30" t="s">
        <v>31</v>
      </c>
      <c r="Y1382" s="17" t="str">
        <f t="shared" si="158"/>
        <v>n/a</v>
      </c>
      <c r="Z1382" s="17">
        <v>24</v>
      </c>
      <c r="AA1382" s="17">
        <f t="shared" si="152"/>
        <v>24</v>
      </c>
      <c r="AB1382" s="31" t="s">
        <v>471</v>
      </c>
    </row>
    <row r="1383" spans="2:28" x14ac:dyDescent="0.3">
      <c r="B1383" s="74" t="s">
        <v>843</v>
      </c>
      <c r="C1383" s="20" t="str">
        <f t="shared" si="153"/>
        <v>Freight Wagon (L) JNAG Industrial Minerals</v>
      </c>
      <c r="D1383" s="21" t="s">
        <v>4</v>
      </c>
      <c r="E1383" s="21" t="s">
        <v>399</v>
      </c>
      <c r="F1383" s="22" t="s">
        <v>600</v>
      </c>
      <c r="G1383" s="21" t="s">
        <v>364</v>
      </c>
      <c r="H1383" s="23"/>
      <c r="I1383" s="24"/>
      <c r="J1383" s="25" t="s">
        <v>31</v>
      </c>
      <c r="K1383" s="26">
        <v>3</v>
      </c>
      <c r="L1383" s="27" t="s">
        <v>808</v>
      </c>
      <c r="M1383" s="25">
        <v>1.018</v>
      </c>
      <c r="N1383" s="43" t="s">
        <v>31</v>
      </c>
      <c r="O1383" s="25">
        <f t="shared" si="154"/>
        <v>1.018</v>
      </c>
      <c r="P1383" s="25">
        <f t="shared" si="155"/>
        <v>1.018</v>
      </c>
      <c r="Q1383" s="28">
        <v>94.972839506172832</v>
      </c>
      <c r="R1383" s="29">
        <v>4</v>
      </c>
      <c r="S1383" s="18">
        <f t="shared" si="156"/>
        <v>23.743209876543208</v>
      </c>
      <c r="T1383" s="28">
        <v>2.105</v>
      </c>
      <c r="U1383" s="26" t="s">
        <v>31</v>
      </c>
      <c r="V1383" s="26" t="s">
        <v>31</v>
      </c>
      <c r="W1383" s="17" t="str">
        <f t="shared" si="157"/>
        <v>n/a</v>
      </c>
      <c r="X1383" s="30" t="s">
        <v>31</v>
      </c>
      <c r="Y1383" s="17" t="str">
        <f t="shared" si="158"/>
        <v>n/a</v>
      </c>
      <c r="Z1383" s="17">
        <v>18</v>
      </c>
      <c r="AA1383" s="17">
        <f t="shared" si="152"/>
        <v>18</v>
      </c>
      <c r="AB1383" s="31" t="s">
        <v>520</v>
      </c>
    </row>
    <row r="1384" spans="2:28" x14ac:dyDescent="0.3">
      <c r="B1384" s="74" t="s">
        <v>843</v>
      </c>
      <c r="C1384" s="20" t="str">
        <f t="shared" si="153"/>
        <v>Freight Wagon (T) JNAG Industrial Minerals</v>
      </c>
      <c r="D1384" s="21" t="s">
        <v>4</v>
      </c>
      <c r="E1384" s="21" t="s">
        <v>402</v>
      </c>
      <c r="F1384" s="22" t="s">
        <v>600</v>
      </c>
      <c r="G1384" s="21" t="s">
        <v>364</v>
      </c>
      <c r="H1384" s="23"/>
      <c r="I1384" s="24"/>
      <c r="J1384" s="25" t="s">
        <v>31</v>
      </c>
      <c r="K1384" s="26">
        <v>3</v>
      </c>
      <c r="L1384" s="27" t="s">
        <v>808</v>
      </c>
      <c r="M1384" s="25">
        <v>1.018</v>
      </c>
      <c r="N1384" s="43" t="s">
        <v>31</v>
      </c>
      <c r="O1384" s="25">
        <f t="shared" si="154"/>
        <v>1.018</v>
      </c>
      <c r="P1384" s="25">
        <f t="shared" si="155"/>
        <v>1.018</v>
      </c>
      <c r="Q1384" s="28">
        <v>27</v>
      </c>
      <c r="R1384" s="29">
        <v>4</v>
      </c>
      <c r="S1384" s="18">
        <f t="shared" si="156"/>
        <v>6.75</v>
      </c>
      <c r="T1384" s="28">
        <v>2.105</v>
      </c>
      <c r="U1384" s="26" t="s">
        <v>31</v>
      </c>
      <c r="V1384" s="26" t="s">
        <v>31</v>
      </c>
      <c r="W1384" s="17" t="str">
        <f t="shared" si="157"/>
        <v>n/a</v>
      </c>
      <c r="X1384" s="30" t="s">
        <v>31</v>
      </c>
      <c r="Y1384" s="17" t="str">
        <f t="shared" si="158"/>
        <v>n/a</v>
      </c>
      <c r="Z1384" s="17">
        <v>18</v>
      </c>
      <c r="AA1384" s="17">
        <f t="shared" si="152"/>
        <v>18</v>
      </c>
      <c r="AB1384" s="31" t="s">
        <v>471</v>
      </c>
    </row>
    <row r="1385" spans="2:28" x14ac:dyDescent="0.3">
      <c r="B1385" s="74" t="s">
        <v>843</v>
      </c>
      <c r="C1385" s="20" t="str">
        <f t="shared" si="153"/>
        <v>Freight Wagon (T) JNAG Other</v>
      </c>
      <c r="D1385" s="21" t="s">
        <v>4</v>
      </c>
      <c r="E1385" s="21" t="s">
        <v>402</v>
      </c>
      <c r="F1385" s="22" t="s">
        <v>600</v>
      </c>
      <c r="G1385" s="21" t="s">
        <v>333</v>
      </c>
      <c r="H1385" s="23"/>
      <c r="I1385" s="24"/>
      <c r="J1385" s="25" t="s">
        <v>31</v>
      </c>
      <c r="K1385" s="26">
        <v>3</v>
      </c>
      <c r="L1385" s="27" t="s">
        <v>808</v>
      </c>
      <c r="M1385" s="25">
        <v>1.018</v>
      </c>
      <c r="N1385" s="43" t="s">
        <v>31</v>
      </c>
      <c r="O1385" s="25">
        <f t="shared" si="154"/>
        <v>1.018</v>
      </c>
      <c r="P1385" s="25">
        <f t="shared" si="155"/>
        <v>1.018</v>
      </c>
      <c r="Q1385" s="28">
        <v>27</v>
      </c>
      <c r="R1385" s="29">
        <v>4</v>
      </c>
      <c r="S1385" s="18">
        <f t="shared" si="156"/>
        <v>6.75</v>
      </c>
      <c r="T1385" s="28">
        <v>2.105</v>
      </c>
      <c r="U1385" s="26" t="s">
        <v>31</v>
      </c>
      <c r="V1385" s="26" t="s">
        <v>31</v>
      </c>
      <c r="W1385" s="17" t="str">
        <f t="shared" si="157"/>
        <v>n/a</v>
      </c>
      <c r="X1385" s="30" t="s">
        <v>31</v>
      </c>
      <c r="Y1385" s="17" t="str">
        <f t="shared" si="158"/>
        <v>n/a</v>
      </c>
      <c r="Z1385" s="17">
        <v>25</v>
      </c>
      <c r="AA1385" s="17">
        <f t="shared" si="152"/>
        <v>25</v>
      </c>
      <c r="AB1385" s="31" t="s">
        <v>471</v>
      </c>
    </row>
    <row r="1386" spans="2:28" x14ac:dyDescent="0.3">
      <c r="B1386" s="74" t="s">
        <v>843</v>
      </c>
      <c r="C1386" s="20" t="str">
        <f t="shared" si="153"/>
        <v>Freight Wagon (L) JNAG Steel</v>
      </c>
      <c r="D1386" s="21" t="s">
        <v>4</v>
      </c>
      <c r="E1386" s="21" t="s">
        <v>399</v>
      </c>
      <c r="F1386" s="22" t="s">
        <v>600</v>
      </c>
      <c r="G1386" s="21" t="s">
        <v>342</v>
      </c>
      <c r="H1386" s="23"/>
      <c r="I1386" s="24"/>
      <c r="J1386" s="25" t="s">
        <v>31</v>
      </c>
      <c r="K1386" s="26">
        <v>3</v>
      </c>
      <c r="L1386" s="27" t="s">
        <v>808</v>
      </c>
      <c r="M1386" s="25">
        <v>1.018</v>
      </c>
      <c r="N1386" s="43" t="s">
        <v>31</v>
      </c>
      <c r="O1386" s="25">
        <f t="shared" si="154"/>
        <v>1.018</v>
      </c>
      <c r="P1386" s="25">
        <f t="shared" si="155"/>
        <v>1.018</v>
      </c>
      <c r="Q1386" s="28">
        <v>88.479003536246537</v>
      </c>
      <c r="R1386" s="29">
        <v>4</v>
      </c>
      <c r="S1386" s="18">
        <f t="shared" si="156"/>
        <v>22.119750884061634</v>
      </c>
      <c r="T1386" s="28">
        <v>2.105</v>
      </c>
      <c r="U1386" s="26" t="s">
        <v>31</v>
      </c>
      <c r="V1386" s="26" t="s">
        <v>31</v>
      </c>
      <c r="W1386" s="17" t="str">
        <f t="shared" si="157"/>
        <v>n/a</v>
      </c>
      <c r="X1386" s="30" t="s">
        <v>31</v>
      </c>
      <c r="Y1386" s="17" t="str">
        <f t="shared" si="158"/>
        <v>n/a</v>
      </c>
      <c r="Z1386" s="17">
        <v>25</v>
      </c>
      <c r="AA1386" s="17">
        <f t="shared" si="152"/>
        <v>25</v>
      </c>
      <c r="AB1386" s="31" t="s">
        <v>520</v>
      </c>
    </row>
    <row r="1387" spans="2:28" x14ac:dyDescent="0.3">
      <c r="B1387" s="74" t="s">
        <v>843</v>
      </c>
      <c r="C1387" s="20" t="str">
        <f t="shared" si="153"/>
        <v>Freight Wagon (T) JNAG Steel</v>
      </c>
      <c r="D1387" s="21" t="s">
        <v>4</v>
      </c>
      <c r="E1387" s="21" t="s">
        <v>402</v>
      </c>
      <c r="F1387" s="22" t="s">
        <v>600</v>
      </c>
      <c r="G1387" s="21" t="s">
        <v>342</v>
      </c>
      <c r="H1387" s="23"/>
      <c r="I1387" s="24"/>
      <c r="J1387" s="25" t="s">
        <v>31</v>
      </c>
      <c r="K1387" s="26">
        <v>3</v>
      </c>
      <c r="L1387" s="27" t="s">
        <v>808</v>
      </c>
      <c r="M1387" s="25">
        <v>1.018</v>
      </c>
      <c r="N1387" s="43" t="s">
        <v>31</v>
      </c>
      <c r="O1387" s="25">
        <f t="shared" si="154"/>
        <v>1.018</v>
      </c>
      <c r="P1387" s="25">
        <f t="shared" si="155"/>
        <v>1.018</v>
      </c>
      <c r="Q1387" s="28">
        <v>27</v>
      </c>
      <c r="R1387" s="29">
        <v>4</v>
      </c>
      <c r="S1387" s="18">
        <f t="shared" si="156"/>
        <v>6.75</v>
      </c>
      <c r="T1387" s="28">
        <v>2.105</v>
      </c>
      <c r="U1387" s="26" t="s">
        <v>31</v>
      </c>
      <c r="V1387" s="26" t="s">
        <v>31</v>
      </c>
      <c r="W1387" s="17" t="str">
        <f t="shared" si="157"/>
        <v>n/a</v>
      </c>
      <c r="X1387" s="30" t="s">
        <v>31</v>
      </c>
      <c r="Y1387" s="17" t="str">
        <f t="shared" si="158"/>
        <v>n/a</v>
      </c>
      <c r="Z1387" s="17">
        <v>25</v>
      </c>
      <c r="AA1387" s="17">
        <f t="shared" si="152"/>
        <v>25</v>
      </c>
      <c r="AB1387" s="31" t="s">
        <v>471</v>
      </c>
    </row>
    <row r="1388" spans="2:28" x14ac:dyDescent="0.3">
      <c r="B1388" s="74" t="s">
        <v>843</v>
      </c>
      <c r="C1388" s="20" t="str">
        <f t="shared" si="153"/>
        <v>Freight Wagon (L) JNAN Coal ESI</v>
      </c>
      <c r="D1388" s="21" t="s">
        <v>4</v>
      </c>
      <c r="E1388" s="21" t="s">
        <v>399</v>
      </c>
      <c r="F1388" s="22" t="s">
        <v>601</v>
      </c>
      <c r="G1388" s="21" t="s">
        <v>336</v>
      </c>
      <c r="H1388" s="23"/>
      <c r="I1388" s="24"/>
      <c r="J1388" s="25" t="s">
        <v>31</v>
      </c>
      <c r="K1388" s="26">
        <v>3</v>
      </c>
      <c r="L1388" s="27" t="s">
        <v>808</v>
      </c>
      <c r="M1388" s="25">
        <v>1.018</v>
      </c>
      <c r="N1388" s="43" t="s">
        <v>31</v>
      </c>
      <c r="O1388" s="25">
        <f t="shared" si="154"/>
        <v>1.018</v>
      </c>
      <c r="P1388" s="25">
        <f t="shared" si="155"/>
        <v>1.018</v>
      </c>
      <c r="Q1388" s="28">
        <v>79.5</v>
      </c>
      <c r="R1388" s="29">
        <v>4</v>
      </c>
      <c r="S1388" s="18">
        <f t="shared" si="156"/>
        <v>19.875</v>
      </c>
      <c r="T1388" s="28">
        <v>2.105</v>
      </c>
      <c r="U1388" s="26" t="s">
        <v>31</v>
      </c>
      <c r="V1388" s="26" t="s">
        <v>31</v>
      </c>
      <c r="W1388" s="17" t="str">
        <f t="shared" si="157"/>
        <v>n/a</v>
      </c>
      <c r="X1388" s="30" t="s">
        <v>31</v>
      </c>
      <c r="Y1388" s="17" t="str">
        <f t="shared" si="158"/>
        <v>n/a</v>
      </c>
      <c r="Z1388" s="17">
        <v>24</v>
      </c>
      <c r="AA1388" s="17">
        <f t="shared" si="152"/>
        <v>24</v>
      </c>
      <c r="AB1388" s="31" t="s">
        <v>602</v>
      </c>
    </row>
    <row r="1389" spans="2:28" x14ac:dyDescent="0.3">
      <c r="B1389" s="74" t="s">
        <v>843</v>
      </c>
      <c r="C1389" s="20" t="str">
        <f t="shared" si="153"/>
        <v>Freight Wagon (T) JNAN Coal ESI</v>
      </c>
      <c r="D1389" s="21" t="s">
        <v>4</v>
      </c>
      <c r="E1389" s="21" t="s">
        <v>402</v>
      </c>
      <c r="F1389" s="22" t="s">
        <v>601</v>
      </c>
      <c r="G1389" s="21" t="s">
        <v>336</v>
      </c>
      <c r="H1389" s="23"/>
      <c r="I1389" s="24"/>
      <c r="J1389" s="25" t="s">
        <v>31</v>
      </c>
      <c r="K1389" s="26">
        <v>3</v>
      </c>
      <c r="L1389" s="27" t="s">
        <v>808</v>
      </c>
      <c r="M1389" s="25">
        <v>1.018</v>
      </c>
      <c r="N1389" s="43" t="s">
        <v>31</v>
      </c>
      <c r="O1389" s="25">
        <f t="shared" si="154"/>
        <v>1.018</v>
      </c>
      <c r="P1389" s="25">
        <f t="shared" si="155"/>
        <v>1.018</v>
      </c>
      <c r="Q1389" s="28">
        <v>25.98</v>
      </c>
      <c r="R1389" s="29">
        <v>4</v>
      </c>
      <c r="S1389" s="18">
        <f t="shared" si="156"/>
        <v>6.4950000000000001</v>
      </c>
      <c r="T1389" s="28">
        <v>2.105</v>
      </c>
      <c r="U1389" s="26" t="s">
        <v>31</v>
      </c>
      <c r="V1389" s="26" t="s">
        <v>31</v>
      </c>
      <c r="W1389" s="17" t="str">
        <f t="shared" si="157"/>
        <v>n/a</v>
      </c>
      <c r="X1389" s="30" t="s">
        <v>31</v>
      </c>
      <c r="Y1389" s="17" t="str">
        <f t="shared" si="158"/>
        <v>n/a</v>
      </c>
      <c r="Z1389" s="17">
        <v>24</v>
      </c>
      <c r="AA1389" s="17">
        <f t="shared" si="152"/>
        <v>24</v>
      </c>
      <c r="AB1389" s="31" t="s">
        <v>603</v>
      </c>
    </row>
    <row r="1390" spans="2:28" x14ac:dyDescent="0.3">
      <c r="B1390" s="74" t="s">
        <v>843</v>
      </c>
      <c r="C1390" s="20" t="str">
        <f t="shared" si="153"/>
        <v>Freight Wagon (L) JNAN Coal Other</v>
      </c>
      <c r="D1390" s="21" t="s">
        <v>4</v>
      </c>
      <c r="E1390" s="21" t="s">
        <v>399</v>
      </c>
      <c r="F1390" s="22" t="s">
        <v>601</v>
      </c>
      <c r="G1390" s="21" t="s">
        <v>358</v>
      </c>
      <c r="H1390" s="23"/>
      <c r="I1390" s="24"/>
      <c r="J1390" s="25" t="s">
        <v>31</v>
      </c>
      <c r="K1390" s="26">
        <v>3</v>
      </c>
      <c r="L1390" s="27" t="s">
        <v>808</v>
      </c>
      <c r="M1390" s="25">
        <v>1.018</v>
      </c>
      <c r="N1390" s="43" t="s">
        <v>31</v>
      </c>
      <c r="O1390" s="25">
        <f t="shared" si="154"/>
        <v>1.018</v>
      </c>
      <c r="P1390" s="25">
        <f t="shared" si="155"/>
        <v>1.018</v>
      </c>
      <c r="Q1390" s="28">
        <v>74.32869664634147</v>
      </c>
      <c r="R1390" s="29">
        <v>4</v>
      </c>
      <c r="S1390" s="18">
        <f t="shared" si="156"/>
        <v>18.582174161585368</v>
      </c>
      <c r="T1390" s="28">
        <v>2.105</v>
      </c>
      <c r="U1390" s="26" t="s">
        <v>31</v>
      </c>
      <c r="V1390" s="26" t="s">
        <v>31</v>
      </c>
      <c r="W1390" s="17" t="str">
        <f t="shared" si="157"/>
        <v>n/a</v>
      </c>
      <c r="X1390" s="30" t="s">
        <v>31</v>
      </c>
      <c r="Y1390" s="17" t="str">
        <f t="shared" si="158"/>
        <v>n/a</v>
      </c>
      <c r="Z1390" s="17">
        <v>25</v>
      </c>
      <c r="AA1390" s="17">
        <f t="shared" si="152"/>
        <v>25</v>
      </c>
      <c r="AB1390" s="31" t="s">
        <v>520</v>
      </c>
    </row>
    <row r="1391" spans="2:28" x14ac:dyDescent="0.3">
      <c r="B1391" s="74" t="s">
        <v>843</v>
      </c>
      <c r="C1391" s="20" t="str">
        <f t="shared" si="153"/>
        <v>Freight Wagon (T) JNAN Coal Other</v>
      </c>
      <c r="D1391" s="21" t="s">
        <v>4</v>
      </c>
      <c r="E1391" s="21" t="s">
        <v>402</v>
      </c>
      <c r="F1391" s="22" t="s">
        <v>601</v>
      </c>
      <c r="G1391" s="21" t="s">
        <v>358</v>
      </c>
      <c r="H1391" s="23"/>
      <c r="I1391" s="24"/>
      <c r="J1391" s="25" t="s">
        <v>31</v>
      </c>
      <c r="K1391" s="26">
        <v>3</v>
      </c>
      <c r="L1391" s="27" t="s">
        <v>808</v>
      </c>
      <c r="M1391" s="25">
        <v>1.018</v>
      </c>
      <c r="N1391" s="43" t="s">
        <v>31</v>
      </c>
      <c r="O1391" s="25">
        <f t="shared" si="154"/>
        <v>1.018</v>
      </c>
      <c r="P1391" s="25">
        <f t="shared" si="155"/>
        <v>1.018</v>
      </c>
      <c r="Q1391" s="28">
        <v>26</v>
      </c>
      <c r="R1391" s="29">
        <v>4</v>
      </c>
      <c r="S1391" s="18">
        <f t="shared" si="156"/>
        <v>6.5</v>
      </c>
      <c r="T1391" s="28">
        <v>2.105</v>
      </c>
      <c r="U1391" s="26" t="s">
        <v>31</v>
      </c>
      <c r="V1391" s="26" t="s">
        <v>31</v>
      </c>
      <c r="W1391" s="17" t="str">
        <f t="shared" si="157"/>
        <v>n/a</v>
      </c>
      <c r="X1391" s="30" t="s">
        <v>31</v>
      </c>
      <c r="Y1391" s="17" t="str">
        <f t="shared" si="158"/>
        <v>n/a</v>
      </c>
      <c r="Z1391" s="17">
        <v>25</v>
      </c>
      <c r="AA1391" s="17">
        <f t="shared" si="152"/>
        <v>25</v>
      </c>
      <c r="AB1391" s="31" t="s">
        <v>471</v>
      </c>
    </row>
    <row r="1392" spans="2:28" x14ac:dyDescent="0.3">
      <c r="B1392" s="74" t="s">
        <v>843</v>
      </c>
      <c r="C1392" s="20" t="str">
        <f t="shared" si="153"/>
        <v>Freight Wagon (L) JNAN Construction Materials</v>
      </c>
      <c r="D1392" s="21" t="s">
        <v>4</v>
      </c>
      <c r="E1392" s="21" t="s">
        <v>399</v>
      </c>
      <c r="F1392" s="22" t="s">
        <v>601</v>
      </c>
      <c r="G1392" s="21" t="s">
        <v>331</v>
      </c>
      <c r="H1392" s="23"/>
      <c r="I1392" s="24"/>
      <c r="J1392" s="25" t="s">
        <v>31</v>
      </c>
      <c r="K1392" s="26">
        <v>3</v>
      </c>
      <c r="L1392" s="27" t="s">
        <v>808</v>
      </c>
      <c r="M1392" s="25">
        <v>1.018</v>
      </c>
      <c r="N1392" s="43" t="s">
        <v>31</v>
      </c>
      <c r="O1392" s="25">
        <f t="shared" si="154"/>
        <v>1.018</v>
      </c>
      <c r="P1392" s="25">
        <f t="shared" si="155"/>
        <v>1.018</v>
      </c>
      <c r="Q1392" s="28">
        <v>94.230098938004915</v>
      </c>
      <c r="R1392" s="29">
        <v>4</v>
      </c>
      <c r="S1392" s="18">
        <f t="shared" si="156"/>
        <v>23.557524734501229</v>
      </c>
      <c r="T1392" s="28">
        <v>2.105</v>
      </c>
      <c r="U1392" s="26" t="s">
        <v>31</v>
      </c>
      <c r="V1392" s="26" t="s">
        <v>31</v>
      </c>
      <c r="W1392" s="17" t="str">
        <f t="shared" si="157"/>
        <v>n/a</v>
      </c>
      <c r="X1392" s="30" t="s">
        <v>31</v>
      </c>
      <c r="Y1392" s="17" t="str">
        <f t="shared" si="158"/>
        <v>n/a</v>
      </c>
      <c r="Z1392" s="17">
        <v>29</v>
      </c>
      <c r="AA1392" s="17">
        <f t="shared" ref="AA1392:AA1455" si="159">IF($D1392="Passenger",Y1392,Z1392)</f>
        <v>29</v>
      </c>
      <c r="AB1392" s="31" t="s">
        <v>520</v>
      </c>
    </row>
    <row r="1393" spans="2:28" x14ac:dyDescent="0.3">
      <c r="B1393" s="74" t="s">
        <v>843</v>
      </c>
      <c r="C1393" s="20" t="str">
        <f t="shared" si="153"/>
        <v>Freight Wagon (T) JNAN Construction Materials</v>
      </c>
      <c r="D1393" s="21" t="s">
        <v>4</v>
      </c>
      <c r="E1393" s="21" t="s">
        <v>402</v>
      </c>
      <c r="F1393" s="22" t="s">
        <v>601</v>
      </c>
      <c r="G1393" s="21" t="s">
        <v>331</v>
      </c>
      <c r="H1393" s="23"/>
      <c r="I1393" s="24"/>
      <c r="J1393" s="25" t="s">
        <v>31</v>
      </c>
      <c r="K1393" s="26">
        <v>3</v>
      </c>
      <c r="L1393" s="27" t="s">
        <v>808</v>
      </c>
      <c r="M1393" s="25">
        <v>1.018</v>
      </c>
      <c r="N1393" s="43" t="s">
        <v>31</v>
      </c>
      <c r="O1393" s="25">
        <f t="shared" si="154"/>
        <v>1.018</v>
      </c>
      <c r="P1393" s="25">
        <f t="shared" si="155"/>
        <v>1.018</v>
      </c>
      <c r="Q1393" s="28">
        <v>26</v>
      </c>
      <c r="R1393" s="29">
        <v>4</v>
      </c>
      <c r="S1393" s="18">
        <f t="shared" si="156"/>
        <v>6.5</v>
      </c>
      <c r="T1393" s="28">
        <v>2.105</v>
      </c>
      <c r="U1393" s="26" t="s">
        <v>31</v>
      </c>
      <c r="V1393" s="26" t="s">
        <v>31</v>
      </c>
      <c r="W1393" s="17" t="str">
        <f t="shared" si="157"/>
        <v>n/a</v>
      </c>
      <c r="X1393" s="30" t="s">
        <v>31</v>
      </c>
      <c r="Y1393" s="17" t="str">
        <f t="shared" si="158"/>
        <v>n/a</v>
      </c>
      <c r="Z1393" s="17">
        <v>29</v>
      </c>
      <c r="AA1393" s="17">
        <f t="shared" si="159"/>
        <v>29</v>
      </c>
      <c r="AB1393" s="31" t="s">
        <v>471</v>
      </c>
    </row>
    <row r="1394" spans="2:28" x14ac:dyDescent="0.3">
      <c r="B1394" s="74" t="s">
        <v>843</v>
      </c>
      <c r="C1394" s="20" t="str">
        <f t="shared" si="153"/>
        <v>Freight Wagon (L) JNAN Industrial Minerals</v>
      </c>
      <c r="D1394" s="21" t="s">
        <v>4</v>
      </c>
      <c r="E1394" s="21" t="s">
        <v>399</v>
      </c>
      <c r="F1394" s="22" t="s">
        <v>601</v>
      </c>
      <c r="G1394" s="21" t="s">
        <v>364</v>
      </c>
      <c r="H1394" s="23"/>
      <c r="I1394" s="24"/>
      <c r="J1394" s="25" t="s">
        <v>31</v>
      </c>
      <c r="K1394" s="26">
        <v>3</v>
      </c>
      <c r="L1394" s="27" t="s">
        <v>808</v>
      </c>
      <c r="M1394" s="25">
        <v>1.018</v>
      </c>
      <c r="N1394" s="43" t="s">
        <v>31</v>
      </c>
      <c r="O1394" s="25">
        <f t="shared" si="154"/>
        <v>1.018</v>
      </c>
      <c r="P1394" s="25">
        <f t="shared" si="155"/>
        <v>1.018</v>
      </c>
      <c r="Q1394" s="28">
        <v>96.997333333333344</v>
      </c>
      <c r="R1394" s="29">
        <v>4</v>
      </c>
      <c r="S1394" s="18">
        <f t="shared" si="156"/>
        <v>24.249333333333336</v>
      </c>
      <c r="T1394" s="28">
        <v>2.105</v>
      </c>
      <c r="U1394" s="26" t="s">
        <v>31</v>
      </c>
      <c r="V1394" s="26" t="s">
        <v>31</v>
      </c>
      <c r="W1394" s="17" t="str">
        <f t="shared" si="157"/>
        <v>n/a</v>
      </c>
      <c r="X1394" s="30" t="s">
        <v>31</v>
      </c>
      <c r="Y1394" s="17" t="str">
        <f t="shared" si="158"/>
        <v>n/a</v>
      </c>
      <c r="Z1394" s="17">
        <v>18</v>
      </c>
      <c r="AA1394" s="17">
        <f t="shared" si="159"/>
        <v>18</v>
      </c>
      <c r="AB1394" s="31" t="s">
        <v>520</v>
      </c>
    </row>
    <row r="1395" spans="2:28" x14ac:dyDescent="0.3">
      <c r="B1395" s="74" t="s">
        <v>843</v>
      </c>
      <c r="C1395" s="20" t="str">
        <f t="shared" si="153"/>
        <v>Freight Wagon (T) JNAN Industrial Minerals</v>
      </c>
      <c r="D1395" s="21" t="s">
        <v>4</v>
      </c>
      <c r="E1395" s="21" t="s">
        <v>402</v>
      </c>
      <c r="F1395" s="22" t="s">
        <v>601</v>
      </c>
      <c r="G1395" s="21" t="s">
        <v>364</v>
      </c>
      <c r="H1395" s="23"/>
      <c r="I1395" s="24"/>
      <c r="J1395" s="25" t="s">
        <v>31</v>
      </c>
      <c r="K1395" s="26">
        <v>3</v>
      </c>
      <c r="L1395" s="27" t="s">
        <v>808</v>
      </c>
      <c r="M1395" s="25">
        <v>1.018</v>
      </c>
      <c r="N1395" s="43" t="s">
        <v>31</v>
      </c>
      <c r="O1395" s="25">
        <f t="shared" si="154"/>
        <v>1.018</v>
      </c>
      <c r="P1395" s="25">
        <f t="shared" si="155"/>
        <v>1.018</v>
      </c>
      <c r="Q1395" s="28">
        <v>26</v>
      </c>
      <c r="R1395" s="29">
        <v>4</v>
      </c>
      <c r="S1395" s="18">
        <f t="shared" si="156"/>
        <v>6.5</v>
      </c>
      <c r="T1395" s="28">
        <v>2.105</v>
      </c>
      <c r="U1395" s="26" t="s">
        <v>31</v>
      </c>
      <c r="V1395" s="26" t="s">
        <v>31</v>
      </c>
      <c r="W1395" s="17" t="str">
        <f t="shared" si="157"/>
        <v>n/a</v>
      </c>
      <c r="X1395" s="30" t="s">
        <v>31</v>
      </c>
      <c r="Y1395" s="17" t="str">
        <f t="shared" si="158"/>
        <v>n/a</v>
      </c>
      <c r="Z1395" s="17">
        <v>18</v>
      </c>
      <c r="AA1395" s="17">
        <f t="shared" si="159"/>
        <v>18</v>
      </c>
      <c r="AB1395" s="31" t="s">
        <v>471</v>
      </c>
    </row>
    <row r="1396" spans="2:28" x14ac:dyDescent="0.3">
      <c r="B1396" s="74" t="s">
        <v>843</v>
      </c>
      <c r="C1396" s="20" t="str">
        <f t="shared" si="153"/>
        <v>Freight Wagon (L) JNAN Iron Ore</v>
      </c>
      <c r="D1396" s="21" t="s">
        <v>4</v>
      </c>
      <c r="E1396" s="21" t="s">
        <v>399</v>
      </c>
      <c r="F1396" s="22" t="s">
        <v>601</v>
      </c>
      <c r="G1396" s="21" t="s">
        <v>357</v>
      </c>
      <c r="H1396" s="23"/>
      <c r="I1396" s="24"/>
      <c r="J1396" s="25" t="s">
        <v>31</v>
      </c>
      <c r="K1396" s="26">
        <v>3</v>
      </c>
      <c r="L1396" s="27" t="s">
        <v>808</v>
      </c>
      <c r="M1396" s="25">
        <v>1.018</v>
      </c>
      <c r="N1396" s="43" t="s">
        <v>31</v>
      </c>
      <c r="O1396" s="25">
        <f t="shared" si="154"/>
        <v>1.018</v>
      </c>
      <c r="P1396" s="25">
        <f t="shared" si="155"/>
        <v>1.018</v>
      </c>
      <c r="Q1396" s="28">
        <v>72.226275738585485</v>
      </c>
      <c r="R1396" s="29">
        <v>4</v>
      </c>
      <c r="S1396" s="18">
        <f t="shared" si="156"/>
        <v>18.056568934646371</v>
      </c>
      <c r="T1396" s="28">
        <v>2.105</v>
      </c>
      <c r="U1396" s="26" t="s">
        <v>31</v>
      </c>
      <c r="V1396" s="26" t="s">
        <v>31</v>
      </c>
      <c r="W1396" s="17" t="str">
        <f t="shared" si="157"/>
        <v>n/a</v>
      </c>
      <c r="X1396" s="30" t="s">
        <v>31</v>
      </c>
      <c r="Y1396" s="17" t="str">
        <f t="shared" si="158"/>
        <v>n/a</v>
      </c>
      <c r="Z1396" s="17">
        <v>25</v>
      </c>
      <c r="AA1396" s="17">
        <f t="shared" si="159"/>
        <v>25</v>
      </c>
      <c r="AB1396" s="31" t="s">
        <v>520</v>
      </c>
    </row>
    <row r="1397" spans="2:28" x14ac:dyDescent="0.3">
      <c r="B1397" s="74" t="s">
        <v>843</v>
      </c>
      <c r="C1397" s="20" t="str">
        <f t="shared" si="153"/>
        <v>Freight Wagon (T) JNAN Iron Ore</v>
      </c>
      <c r="D1397" s="21" t="s">
        <v>4</v>
      </c>
      <c r="E1397" s="21" t="s">
        <v>402</v>
      </c>
      <c r="F1397" s="22" t="s">
        <v>601</v>
      </c>
      <c r="G1397" s="21" t="s">
        <v>357</v>
      </c>
      <c r="H1397" s="23"/>
      <c r="I1397" s="24"/>
      <c r="J1397" s="25" t="s">
        <v>31</v>
      </c>
      <c r="K1397" s="26">
        <v>3</v>
      </c>
      <c r="L1397" s="27" t="s">
        <v>808</v>
      </c>
      <c r="M1397" s="25">
        <v>1.018</v>
      </c>
      <c r="N1397" s="43" t="s">
        <v>31</v>
      </c>
      <c r="O1397" s="25">
        <f t="shared" si="154"/>
        <v>1.018</v>
      </c>
      <c r="P1397" s="25">
        <f t="shared" si="155"/>
        <v>1.018</v>
      </c>
      <c r="Q1397" s="28">
        <v>26</v>
      </c>
      <c r="R1397" s="29">
        <v>4</v>
      </c>
      <c r="S1397" s="18">
        <f t="shared" si="156"/>
        <v>6.5</v>
      </c>
      <c r="T1397" s="28">
        <v>2.105</v>
      </c>
      <c r="U1397" s="26" t="s">
        <v>31</v>
      </c>
      <c r="V1397" s="26" t="s">
        <v>31</v>
      </c>
      <c r="W1397" s="17" t="str">
        <f t="shared" si="157"/>
        <v>n/a</v>
      </c>
      <c r="X1397" s="30" t="s">
        <v>31</v>
      </c>
      <c r="Y1397" s="17" t="str">
        <f t="shared" si="158"/>
        <v>n/a</v>
      </c>
      <c r="Z1397" s="17">
        <v>25</v>
      </c>
      <c r="AA1397" s="17">
        <f t="shared" si="159"/>
        <v>25</v>
      </c>
      <c r="AB1397" s="31" t="s">
        <v>471</v>
      </c>
    </row>
    <row r="1398" spans="2:28" x14ac:dyDescent="0.3">
      <c r="B1398" s="74" t="s">
        <v>843</v>
      </c>
      <c r="C1398" s="20" t="str">
        <f t="shared" si="153"/>
        <v>Freight Wagon (L) JNAN Other</v>
      </c>
      <c r="D1398" s="21" t="s">
        <v>4</v>
      </c>
      <c r="E1398" s="21" t="s">
        <v>399</v>
      </c>
      <c r="F1398" s="22" t="s">
        <v>601</v>
      </c>
      <c r="G1398" s="21" t="s">
        <v>333</v>
      </c>
      <c r="H1398" s="23"/>
      <c r="I1398" s="24"/>
      <c r="J1398" s="25" t="s">
        <v>31</v>
      </c>
      <c r="K1398" s="26">
        <v>3</v>
      </c>
      <c r="L1398" s="27" t="s">
        <v>808</v>
      </c>
      <c r="M1398" s="25">
        <v>1.018</v>
      </c>
      <c r="N1398" s="43" t="s">
        <v>31</v>
      </c>
      <c r="O1398" s="25">
        <f t="shared" si="154"/>
        <v>1.018</v>
      </c>
      <c r="P1398" s="25">
        <f t="shared" si="155"/>
        <v>1.018</v>
      </c>
      <c r="Q1398" s="28">
        <v>55</v>
      </c>
      <c r="R1398" s="29">
        <v>4</v>
      </c>
      <c r="S1398" s="18">
        <f t="shared" si="156"/>
        <v>13.75</v>
      </c>
      <c r="T1398" s="28">
        <v>2.105</v>
      </c>
      <c r="U1398" s="26" t="s">
        <v>31</v>
      </c>
      <c r="V1398" s="26" t="s">
        <v>31</v>
      </c>
      <c r="W1398" s="17" t="str">
        <f t="shared" si="157"/>
        <v>n/a</v>
      </c>
      <c r="X1398" s="30" t="s">
        <v>31</v>
      </c>
      <c r="Y1398" s="17" t="str">
        <f t="shared" si="158"/>
        <v>n/a</v>
      </c>
      <c r="Z1398" s="17">
        <v>25</v>
      </c>
      <c r="AA1398" s="17">
        <f t="shared" si="159"/>
        <v>25</v>
      </c>
      <c r="AB1398" s="31" t="s">
        <v>520</v>
      </c>
    </row>
    <row r="1399" spans="2:28" x14ac:dyDescent="0.3">
      <c r="B1399" s="74" t="s">
        <v>843</v>
      </c>
      <c r="C1399" s="20" t="str">
        <f t="shared" si="153"/>
        <v>Freight Wagon (T) JNAN Other</v>
      </c>
      <c r="D1399" s="21" t="s">
        <v>4</v>
      </c>
      <c r="E1399" s="21" t="s">
        <v>402</v>
      </c>
      <c r="F1399" s="22" t="s">
        <v>601</v>
      </c>
      <c r="G1399" s="21" t="s">
        <v>333</v>
      </c>
      <c r="H1399" s="23"/>
      <c r="I1399" s="24"/>
      <c r="J1399" s="25" t="s">
        <v>31</v>
      </c>
      <c r="K1399" s="26">
        <v>3</v>
      </c>
      <c r="L1399" s="27" t="s">
        <v>808</v>
      </c>
      <c r="M1399" s="25">
        <v>1.018</v>
      </c>
      <c r="N1399" s="43" t="s">
        <v>31</v>
      </c>
      <c r="O1399" s="25">
        <f t="shared" si="154"/>
        <v>1.018</v>
      </c>
      <c r="P1399" s="25">
        <f t="shared" si="155"/>
        <v>1.018</v>
      </c>
      <c r="Q1399" s="28">
        <v>25.912337662337663</v>
      </c>
      <c r="R1399" s="29">
        <v>4</v>
      </c>
      <c r="S1399" s="18">
        <f t="shared" si="156"/>
        <v>6.4780844155844157</v>
      </c>
      <c r="T1399" s="28">
        <v>2.105</v>
      </c>
      <c r="U1399" s="26" t="s">
        <v>31</v>
      </c>
      <c r="V1399" s="26" t="s">
        <v>31</v>
      </c>
      <c r="W1399" s="17" t="str">
        <f t="shared" si="157"/>
        <v>n/a</v>
      </c>
      <c r="X1399" s="30" t="s">
        <v>31</v>
      </c>
      <c r="Y1399" s="17" t="str">
        <f t="shared" si="158"/>
        <v>n/a</v>
      </c>
      <c r="Z1399" s="17">
        <v>25</v>
      </c>
      <c r="AA1399" s="17">
        <f t="shared" si="159"/>
        <v>25</v>
      </c>
      <c r="AB1399" s="31" t="s">
        <v>471</v>
      </c>
    </row>
    <row r="1400" spans="2:28" x14ac:dyDescent="0.3">
      <c r="B1400" s="74" t="s">
        <v>843</v>
      </c>
      <c r="C1400" s="20" t="str">
        <f t="shared" si="153"/>
        <v>Freight Wagon (L) JNAN Steel</v>
      </c>
      <c r="D1400" s="21" t="s">
        <v>4</v>
      </c>
      <c r="E1400" s="21" t="s">
        <v>399</v>
      </c>
      <c r="F1400" s="22" t="s">
        <v>601</v>
      </c>
      <c r="G1400" s="21" t="s">
        <v>342</v>
      </c>
      <c r="H1400" s="23"/>
      <c r="I1400" s="24"/>
      <c r="J1400" s="25" t="s">
        <v>31</v>
      </c>
      <c r="K1400" s="26">
        <v>3</v>
      </c>
      <c r="L1400" s="27" t="s">
        <v>808</v>
      </c>
      <c r="M1400" s="25">
        <v>1.018</v>
      </c>
      <c r="N1400" s="43" t="s">
        <v>31</v>
      </c>
      <c r="O1400" s="25">
        <f t="shared" si="154"/>
        <v>1.018</v>
      </c>
      <c r="P1400" s="25">
        <f t="shared" si="155"/>
        <v>1.018</v>
      </c>
      <c r="Q1400" s="28">
        <v>86.580664386401338</v>
      </c>
      <c r="R1400" s="29">
        <v>4</v>
      </c>
      <c r="S1400" s="18">
        <f t="shared" si="156"/>
        <v>21.645166096600335</v>
      </c>
      <c r="T1400" s="28">
        <v>2.105</v>
      </c>
      <c r="U1400" s="26" t="s">
        <v>31</v>
      </c>
      <c r="V1400" s="26" t="s">
        <v>31</v>
      </c>
      <c r="W1400" s="17" t="str">
        <f t="shared" si="157"/>
        <v>n/a</v>
      </c>
      <c r="X1400" s="30" t="s">
        <v>31</v>
      </c>
      <c r="Y1400" s="17" t="str">
        <f t="shared" si="158"/>
        <v>n/a</v>
      </c>
      <c r="Z1400" s="17">
        <v>25</v>
      </c>
      <c r="AA1400" s="17">
        <f t="shared" si="159"/>
        <v>25</v>
      </c>
      <c r="AB1400" s="31" t="s">
        <v>520</v>
      </c>
    </row>
    <row r="1401" spans="2:28" x14ac:dyDescent="0.3">
      <c r="B1401" s="74" t="s">
        <v>843</v>
      </c>
      <c r="C1401" s="20" t="str">
        <f t="shared" si="153"/>
        <v>Freight Wagon (T) JNAN Steel</v>
      </c>
      <c r="D1401" s="21" t="s">
        <v>4</v>
      </c>
      <c r="E1401" s="21" t="s">
        <v>402</v>
      </c>
      <c r="F1401" s="22" t="s">
        <v>601</v>
      </c>
      <c r="G1401" s="21" t="s">
        <v>342</v>
      </c>
      <c r="H1401" s="23"/>
      <c r="I1401" s="24"/>
      <c r="J1401" s="25" t="s">
        <v>31</v>
      </c>
      <c r="K1401" s="26">
        <v>3</v>
      </c>
      <c r="L1401" s="27" t="s">
        <v>808</v>
      </c>
      <c r="M1401" s="25">
        <v>1.018</v>
      </c>
      <c r="N1401" s="43" t="s">
        <v>31</v>
      </c>
      <c r="O1401" s="25">
        <f t="shared" si="154"/>
        <v>1.018</v>
      </c>
      <c r="P1401" s="25">
        <f t="shared" si="155"/>
        <v>1.018</v>
      </c>
      <c r="Q1401" s="28">
        <v>25.999714564353848</v>
      </c>
      <c r="R1401" s="29">
        <v>4</v>
      </c>
      <c r="S1401" s="18">
        <f t="shared" si="156"/>
        <v>6.499928641088462</v>
      </c>
      <c r="T1401" s="28">
        <v>2.105</v>
      </c>
      <c r="U1401" s="26" t="s">
        <v>31</v>
      </c>
      <c r="V1401" s="26" t="s">
        <v>31</v>
      </c>
      <c r="W1401" s="17" t="str">
        <f t="shared" si="157"/>
        <v>n/a</v>
      </c>
      <c r="X1401" s="30" t="s">
        <v>31</v>
      </c>
      <c r="Y1401" s="17" t="str">
        <f t="shared" si="158"/>
        <v>n/a</v>
      </c>
      <c r="Z1401" s="17">
        <v>25</v>
      </c>
      <c r="AA1401" s="17">
        <f t="shared" si="159"/>
        <v>25</v>
      </c>
      <c r="AB1401" s="31" t="s">
        <v>471</v>
      </c>
    </row>
    <row r="1402" spans="2:28" x14ac:dyDescent="0.3">
      <c r="B1402" s="74" t="s">
        <v>843</v>
      </c>
      <c r="C1402" s="20" t="str">
        <f t="shared" si="153"/>
        <v>Freight Wagon (L) JNAS Coal Other</v>
      </c>
      <c r="D1402" s="21" t="s">
        <v>4</v>
      </c>
      <c r="E1402" s="21" t="s">
        <v>399</v>
      </c>
      <c r="F1402" s="22" t="s">
        <v>604</v>
      </c>
      <c r="G1402" s="21" t="s">
        <v>358</v>
      </c>
      <c r="H1402" s="23" t="s">
        <v>605</v>
      </c>
      <c r="I1402" s="23"/>
      <c r="J1402" s="25" t="s">
        <v>31</v>
      </c>
      <c r="K1402" s="26">
        <v>3</v>
      </c>
      <c r="L1402" s="27" t="s">
        <v>808</v>
      </c>
      <c r="M1402" s="25">
        <v>1.018</v>
      </c>
      <c r="N1402" s="43" t="s">
        <v>31</v>
      </c>
      <c r="O1402" s="25">
        <f t="shared" si="154"/>
        <v>1.018</v>
      </c>
      <c r="P1402" s="25">
        <f t="shared" si="155"/>
        <v>1.018</v>
      </c>
      <c r="Q1402" s="28">
        <v>89.147393407380875</v>
      </c>
      <c r="R1402" s="29">
        <v>4</v>
      </c>
      <c r="S1402" s="18">
        <f t="shared" si="156"/>
        <v>22.286848351845219</v>
      </c>
      <c r="T1402" s="28">
        <v>2.105</v>
      </c>
      <c r="U1402" s="26" t="s">
        <v>31</v>
      </c>
      <c r="V1402" s="26" t="s">
        <v>31</v>
      </c>
      <c r="W1402" s="17" t="str">
        <f t="shared" si="157"/>
        <v>n/a</v>
      </c>
      <c r="X1402" s="30" t="s">
        <v>31</v>
      </c>
      <c r="Y1402" s="17" t="str">
        <f t="shared" si="158"/>
        <v>n/a</v>
      </c>
      <c r="Z1402" s="17">
        <v>25</v>
      </c>
      <c r="AA1402" s="17">
        <f t="shared" si="159"/>
        <v>25</v>
      </c>
      <c r="AB1402" s="31" t="s">
        <v>520</v>
      </c>
    </row>
    <row r="1403" spans="2:28" x14ac:dyDescent="0.3">
      <c r="B1403" s="74" t="s">
        <v>843</v>
      </c>
      <c r="C1403" s="20" t="str">
        <f t="shared" si="153"/>
        <v>Freight Wagon (T) JNAS Coal Other</v>
      </c>
      <c r="D1403" s="21" t="s">
        <v>4</v>
      </c>
      <c r="E1403" s="21" t="s">
        <v>402</v>
      </c>
      <c r="F1403" s="22" t="s">
        <v>604</v>
      </c>
      <c r="G1403" s="21" t="s">
        <v>358</v>
      </c>
      <c r="H1403" s="23" t="s">
        <v>605</v>
      </c>
      <c r="I1403" s="23"/>
      <c r="J1403" s="25" t="s">
        <v>31</v>
      </c>
      <c r="K1403" s="26">
        <v>3</v>
      </c>
      <c r="L1403" s="27" t="s">
        <v>808</v>
      </c>
      <c r="M1403" s="25">
        <v>1.018</v>
      </c>
      <c r="N1403" s="43" t="s">
        <v>31</v>
      </c>
      <c r="O1403" s="25">
        <f t="shared" si="154"/>
        <v>1.018</v>
      </c>
      <c r="P1403" s="25">
        <f t="shared" si="155"/>
        <v>1.018</v>
      </c>
      <c r="Q1403" s="28">
        <v>32</v>
      </c>
      <c r="R1403" s="29">
        <v>4</v>
      </c>
      <c r="S1403" s="18">
        <f t="shared" si="156"/>
        <v>8</v>
      </c>
      <c r="T1403" s="28">
        <v>2.105</v>
      </c>
      <c r="U1403" s="26" t="s">
        <v>31</v>
      </c>
      <c r="V1403" s="26" t="s">
        <v>31</v>
      </c>
      <c r="W1403" s="17" t="str">
        <f t="shared" si="157"/>
        <v>n/a</v>
      </c>
      <c r="X1403" s="30" t="s">
        <v>31</v>
      </c>
      <c r="Y1403" s="17" t="str">
        <f t="shared" si="158"/>
        <v>n/a</v>
      </c>
      <c r="Z1403" s="17">
        <v>25</v>
      </c>
      <c r="AA1403" s="17">
        <f t="shared" si="159"/>
        <v>25</v>
      </c>
      <c r="AB1403" s="31" t="s">
        <v>471</v>
      </c>
    </row>
    <row r="1404" spans="2:28" x14ac:dyDescent="0.3">
      <c r="B1404" s="74" t="s">
        <v>843</v>
      </c>
      <c r="C1404" s="20" t="str">
        <f t="shared" si="153"/>
        <v>Freight Wagon (L) JNAS Construction Materials</v>
      </c>
      <c r="D1404" s="21" t="s">
        <v>4</v>
      </c>
      <c r="E1404" s="21" t="s">
        <v>399</v>
      </c>
      <c r="F1404" s="22" t="s">
        <v>604</v>
      </c>
      <c r="G1404" s="21" t="s">
        <v>331</v>
      </c>
      <c r="H1404" s="23"/>
      <c r="I1404" s="24"/>
      <c r="J1404" s="25" t="s">
        <v>31</v>
      </c>
      <c r="K1404" s="26">
        <v>3</v>
      </c>
      <c r="L1404" s="27" t="s">
        <v>808</v>
      </c>
      <c r="M1404" s="25">
        <v>1.018</v>
      </c>
      <c r="N1404" s="43" t="s">
        <v>31</v>
      </c>
      <c r="O1404" s="25">
        <f t="shared" si="154"/>
        <v>1.018</v>
      </c>
      <c r="P1404" s="25">
        <f t="shared" si="155"/>
        <v>1.018</v>
      </c>
      <c r="Q1404" s="28">
        <v>96.982019693330159</v>
      </c>
      <c r="R1404" s="29">
        <v>4</v>
      </c>
      <c r="S1404" s="18">
        <f t="shared" si="156"/>
        <v>24.24550492333254</v>
      </c>
      <c r="T1404" s="28">
        <v>2.105</v>
      </c>
      <c r="U1404" s="26" t="s">
        <v>31</v>
      </c>
      <c r="V1404" s="26" t="s">
        <v>31</v>
      </c>
      <c r="W1404" s="17" t="str">
        <f t="shared" si="157"/>
        <v>n/a</v>
      </c>
      <c r="X1404" s="30" t="s">
        <v>31</v>
      </c>
      <c r="Y1404" s="17" t="str">
        <f t="shared" si="158"/>
        <v>n/a</v>
      </c>
      <c r="Z1404" s="17">
        <v>29</v>
      </c>
      <c r="AA1404" s="17">
        <f t="shared" si="159"/>
        <v>29</v>
      </c>
      <c r="AB1404" s="31" t="s">
        <v>520</v>
      </c>
    </row>
    <row r="1405" spans="2:28" x14ac:dyDescent="0.3">
      <c r="B1405" s="74" t="s">
        <v>843</v>
      </c>
      <c r="C1405" s="20" t="str">
        <f t="shared" si="153"/>
        <v>Freight Wagon (T) JNAS Construction Materials</v>
      </c>
      <c r="D1405" s="21" t="s">
        <v>4</v>
      </c>
      <c r="E1405" s="21" t="s">
        <v>402</v>
      </c>
      <c r="F1405" s="22" t="s">
        <v>604</v>
      </c>
      <c r="G1405" s="21" t="s">
        <v>331</v>
      </c>
      <c r="H1405" s="23"/>
      <c r="I1405" s="24"/>
      <c r="J1405" s="25" t="s">
        <v>31</v>
      </c>
      <c r="K1405" s="26">
        <v>3</v>
      </c>
      <c r="L1405" s="27" t="s">
        <v>808</v>
      </c>
      <c r="M1405" s="25">
        <v>1.018</v>
      </c>
      <c r="N1405" s="43" t="s">
        <v>31</v>
      </c>
      <c r="O1405" s="25">
        <f t="shared" si="154"/>
        <v>1.018</v>
      </c>
      <c r="P1405" s="25">
        <f t="shared" si="155"/>
        <v>1.018</v>
      </c>
      <c r="Q1405" s="28">
        <v>32</v>
      </c>
      <c r="R1405" s="29">
        <v>4</v>
      </c>
      <c r="S1405" s="18">
        <f t="shared" si="156"/>
        <v>8</v>
      </c>
      <c r="T1405" s="28">
        <v>2.105</v>
      </c>
      <c r="U1405" s="26" t="s">
        <v>31</v>
      </c>
      <c r="V1405" s="26" t="s">
        <v>31</v>
      </c>
      <c r="W1405" s="17" t="str">
        <f t="shared" si="157"/>
        <v>n/a</v>
      </c>
      <c r="X1405" s="30" t="s">
        <v>31</v>
      </c>
      <c r="Y1405" s="17" t="str">
        <f t="shared" si="158"/>
        <v>n/a</v>
      </c>
      <c r="Z1405" s="17">
        <v>29</v>
      </c>
      <c r="AA1405" s="17">
        <f t="shared" si="159"/>
        <v>29</v>
      </c>
      <c r="AB1405" s="31" t="s">
        <v>471</v>
      </c>
    </row>
    <row r="1406" spans="2:28" x14ac:dyDescent="0.3">
      <c r="B1406" s="74" t="s">
        <v>843</v>
      </c>
      <c r="C1406" s="20" t="str">
        <f t="shared" si="153"/>
        <v>Freight Wagon (T) JNAS Enterprise</v>
      </c>
      <c r="D1406" s="21" t="s">
        <v>4</v>
      </c>
      <c r="E1406" s="21" t="s">
        <v>402</v>
      </c>
      <c r="F1406" s="22" t="s">
        <v>604</v>
      </c>
      <c r="G1406" s="21" t="s">
        <v>338</v>
      </c>
      <c r="H1406" s="23"/>
      <c r="I1406" s="24"/>
      <c r="J1406" s="25" t="s">
        <v>31</v>
      </c>
      <c r="K1406" s="26">
        <v>3</v>
      </c>
      <c r="L1406" s="27" t="s">
        <v>808</v>
      </c>
      <c r="M1406" s="25">
        <v>1.018</v>
      </c>
      <c r="N1406" s="43" t="s">
        <v>31</v>
      </c>
      <c r="O1406" s="25">
        <f t="shared" si="154"/>
        <v>1.018</v>
      </c>
      <c r="P1406" s="25">
        <f t="shared" si="155"/>
        <v>1.018</v>
      </c>
      <c r="Q1406" s="28">
        <v>32</v>
      </c>
      <c r="R1406" s="29">
        <v>4</v>
      </c>
      <c r="S1406" s="18">
        <f t="shared" si="156"/>
        <v>8</v>
      </c>
      <c r="T1406" s="28">
        <v>2.105</v>
      </c>
      <c r="U1406" s="26" t="s">
        <v>31</v>
      </c>
      <c r="V1406" s="26" t="s">
        <v>31</v>
      </c>
      <c r="W1406" s="17" t="str">
        <f t="shared" si="157"/>
        <v>n/a</v>
      </c>
      <c r="X1406" s="30" t="s">
        <v>31</v>
      </c>
      <c r="Y1406" s="17" t="str">
        <f t="shared" si="158"/>
        <v>n/a</v>
      </c>
      <c r="Z1406" s="17">
        <v>27</v>
      </c>
      <c r="AA1406" s="17">
        <f t="shared" si="159"/>
        <v>27</v>
      </c>
      <c r="AB1406" s="31" t="s">
        <v>471</v>
      </c>
    </row>
    <row r="1407" spans="2:28" x14ac:dyDescent="0.3">
      <c r="B1407" s="74" t="s">
        <v>843</v>
      </c>
      <c r="C1407" s="20" t="str">
        <f t="shared" si="153"/>
        <v>Freight Wagon (L) JNAS Industrial Minerals</v>
      </c>
      <c r="D1407" s="21" t="s">
        <v>4</v>
      </c>
      <c r="E1407" s="21" t="s">
        <v>399</v>
      </c>
      <c r="F1407" s="22" t="s">
        <v>604</v>
      </c>
      <c r="G1407" s="21" t="s">
        <v>364</v>
      </c>
      <c r="H1407" s="23"/>
      <c r="I1407" s="24"/>
      <c r="J1407" s="25" t="s">
        <v>31</v>
      </c>
      <c r="K1407" s="26">
        <v>3</v>
      </c>
      <c r="L1407" s="27" t="s">
        <v>808</v>
      </c>
      <c r="M1407" s="25">
        <v>1.018</v>
      </c>
      <c r="N1407" s="43" t="s">
        <v>31</v>
      </c>
      <c r="O1407" s="25">
        <f t="shared" si="154"/>
        <v>1.018</v>
      </c>
      <c r="P1407" s="25">
        <f t="shared" si="155"/>
        <v>1.018</v>
      </c>
      <c r="Q1407" s="28">
        <v>98.132617682357662</v>
      </c>
      <c r="R1407" s="29">
        <v>4</v>
      </c>
      <c r="S1407" s="18">
        <f t="shared" si="156"/>
        <v>24.533154420589415</v>
      </c>
      <c r="T1407" s="28">
        <v>2.105</v>
      </c>
      <c r="U1407" s="26" t="s">
        <v>31</v>
      </c>
      <c r="V1407" s="26" t="s">
        <v>31</v>
      </c>
      <c r="W1407" s="17" t="str">
        <f t="shared" si="157"/>
        <v>n/a</v>
      </c>
      <c r="X1407" s="30" t="s">
        <v>31</v>
      </c>
      <c r="Y1407" s="17" t="str">
        <f t="shared" si="158"/>
        <v>n/a</v>
      </c>
      <c r="Z1407" s="17">
        <v>18</v>
      </c>
      <c r="AA1407" s="17">
        <f t="shared" si="159"/>
        <v>18</v>
      </c>
      <c r="AB1407" s="31" t="s">
        <v>520</v>
      </c>
    </row>
    <row r="1408" spans="2:28" x14ac:dyDescent="0.3">
      <c r="B1408" s="74" t="s">
        <v>843</v>
      </c>
      <c r="C1408" s="20" t="str">
        <f t="shared" si="153"/>
        <v>Freight Wagon (T) JNAS Industrial Minerals</v>
      </c>
      <c r="D1408" s="21" t="s">
        <v>4</v>
      </c>
      <c r="E1408" s="21" t="s">
        <v>402</v>
      </c>
      <c r="F1408" s="22" t="s">
        <v>604</v>
      </c>
      <c r="G1408" s="21" t="s">
        <v>364</v>
      </c>
      <c r="H1408" s="23"/>
      <c r="I1408" s="24"/>
      <c r="J1408" s="25" t="s">
        <v>31</v>
      </c>
      <c r="K1408" s="26">
        <v>3</v>
      </c>
      <c r="L1408" s="27" t="s">
        <v>808</v>
      </c>
      <c r="M1408" s="25">
        <v>1.018</v>
      </c>
      <c r="N1408" s="43" t="s">
        <v>31</v>
      </c>
      <c r="O1408" s="25">
        <f t="shared" si="154"/>
        <v>1.018</v>
      </c>
      <c r="P1408" s="25">
        <f t="shared" si="155"/>
        <v>1.018</v>
      </c>
      <c r="Q1408" s="28">
        <v>32</v>
      </c>
      <c r="R1408" s="29">
        <v>4</v>
      </c>
      <c r="S1408" s="18">
        <f t="shared" si="156"/>
        <v>8</v>
      </c>
      <c r="T1408" s="28">
        <v>2.105</v>
      </c>
      <c r="U1408" s="26" t="s">
        <v>31</v>
      </c>
      <c r="V1408" s="26" t="s">
        <v>31</v>
      </c>
      <c r="W1408" s="17" t="str">
        <f t="shared" si="157"/>
        <v>n/a</v>
      </c>
      <c r="X1408" s="30" t="s">
        <v>31</v>
      </c>
      <c r="Y1408" s="17" t="str">
        <f t="shared" si="158"/>
        <v>n/a</v>
      </c>
      <c r="Z1408" s="17">
        <v>18</v>
      </c>
      <c r="AA1408" s="17">
        <f t="shared" si="159"/>
        <v>18</v>
      </c>
      <c r="AB1408" s="31" t="s">
        <v>471</v>
      </c>
    </row>
    <row r="1409" spans="2:28" x14ac:dyDescent="0.3">
      <c r="B1409" s="74" t="s">
        <v>843</v>
      </c>
      <c r="C1409" s="20" t="str">
        <f t="shared" si="153"/>
        <v>Freight Wagon (L) JNAS Other</v>
      </c>
      <c r="D1409" s="21" t="s">
        <v>4</v>
      </c>
      <c r="E1409" s="21" t="s">
        <v>399</v>
      </c>
      <c r="F1409" s="22" t="s">
        <v>604</v>
      </c>
      <c r="G1409" s="21" t="s">
        <v>333</v>
      </c>
      <c r="H1409" s="23"/>
      <c r="I1409" s="24"/>
      <c r="J1409" s="25" t="s">
        <v>31</v>
      </c>
      <c r="K1409" s="26">
        <v>3</v>
      </c>
      <c r="L1409" s="27" t="s">
        <v>808</v>
      </c>
      <c r="M1409" s="25">
        <v>1.018</v>
      </c>
      <c r="N1409" s="43" t="s">
        <v>31</v>
      </c>
      <c r="O1409" s="25">
        <f t="shared" si="154"/>
        <v>1.018</v>
      </c>
      <c r="P1409" s="25">
        <f t="shared" si="155"/>
        <v>1.018</v>
      </c>
      <c r="Q1409" s="28">
        <v>99.377777777777794</v>
      </c>
      <c r="R1409" s="29">
        <v>4</v>
      </c>
      <c r="S1409" s="18">
        <f t="shared" si="156"/>
        <v>24.844444444444449</v>
      </c>
      <c r="T1409" s="28">
        <v>2.105</v>
      </c>
      <c r="U1409" s="26" t="s">
        <v>31</v>
      </c>
      <c r="V1409" s="26" t="s">
        <v>31</v>
      </c>
      <c r="W1409" s="17" t="str">
        <f t="shared" si="157"/>
        <v>n/a</v>
      </c>
      <c r="X1409" s="30" t="s">
        <v>31</v>
      </c>
      <c r="Y1409" s="17" t="str">
        <f t="shared" si="158"/>
        <v>n/a</v>
      </c>
      <c r="Z1409" s="17">
        <v>25</v>
      </c>
      <c r="AA1409" s="17">
        <f t="shared" si="159"/>
        <v>25</v>
      </c>
      <c r="AB1409" s="31" t="s">
        <v>520</v>
      </c>
    </row>
    <row r="1410" spans="2:28" x14ac:dyDescent="0.3">
      <c r="B1410" s="74" t="s">
        <v>843</v>
      </c>
      <c r="C1410" s="20" t="str">
        <f t="shared" si="153"/>
        <v>Freight Wagon (T) JNAS Other</v>
      </c>
      <c r="D1410" s="21" t="s">
        <v>4</v>
      </c>
      <c r="E1410" s="21" t="s">
        <v>402</v>
      </c>
      <c r="F1410" s="22" t="s">
        <v>604</v>
      </c>
      <c r="G1410" s="21" t="s">
        <v>333</v>
      </c>
      <c r="H1410" s="23"/>
      <c r="I1410" s="24"/>
      <c r="J1410" s="25" t="s">
        <v>31</v>
      </c>
      <c r="K1410" s="26">
        <v>3</v>
      </c>
      <c r="L1410" s="27" t="s">
        <v>808</v>
      </c>
      <c r="M1410" s="25">
        <v>1.018</v>
      </c>
      <c r="N1410" s="43" t="s">
        <v>31</v>
      </c>
      <c r="O1410" s="25">
        <f t="shared" si="154"/>
        <v>1.018</v>
      </c>
      <c r="P1410" s="25">
        <f t="shared" si="155"/>
        <v>1.018</v>
      </c>
      <c r="Q1410" s="28">
        <v>32</v>
      </c>
      <c r="R1410" s="29">
        <v>4</v>
      </c>
      <c r="S1410" s="18">
        <f t="shared" si="156"/>
        <v>8</v>
      </c>
      <c r="T1410" s="28">
        <v>2.105</v>
      </c>
      <c r="U1410" s="26" t="s">
        <v>31</v>
      </c>
      <c r="V1410" s="26" t="s">
        <v>31</v>
      </c>
      <c r="W1410" s="17" t="str">
        <f t="shared" si="157"/>
        <v>n/a</v>
      </c>
      <c r="X1410" s="30" t="s">
        <v>31</v>
      </c>
      <c r="Y1410" s="17" t="str">
        <f t="shared" si="158"/>
        <v>n/a</v>
      </c>
      <c r="Z1410" s="17">
        <v>25</v>
      </c>
      <c r="AA1410" s="17">
        <f t="shared" si="159"/>
        <v>25</v>
      </c>
      <c r="AB1410" s="31" t="s">
        <v>471</v>
      </c>
    </row>
    <row r="1411" spans="2:28" x14ac:dyDescent="0.3">
      <c r="B1411" s="74" t="s">
        <v>843</v>
      </c>
      <c r="C1411" s="20" t="str">
        <f t="shared" si="153"/>
        <v>Freight Wagon (L) JNAS Steel</v>
      </c>
      <c r="D1411" s="21" t="s">
        <v>4</v>
      </c>
      <c r="E1411" s="21" t="s">
        <v>399</v>
      </c>
      <c r="F1411" s="22" t="s">
        <v>604</v>
      </c>
      <c r="G1411" s="21" t="s">
        <v>342</v>
      </c>
      <c r="H1411" s="23"/>
      <c r="I1411" s="24"/>
      <c r="J1411" s="25" t="s">
        <v>31</v>
      </c>
      <c r="K1411" s="26">
        <v>3</v>
      </c>
      <c r="L1411" s="27" t="s">
        <v>808</v>
      </c>
      <c r="M1411" s="25">
        <v>1.018</v>
      </c>
      <c r="N1411" s="43" t="s">
        <v>31</v>
      </c>
      <c r="O1411" s="25">
        <f t="shared" si="154"/>
        <v>1.018</v>
      </c>
      <c r="P1411" s="25">
        <f t="shared" si="155"/>
        <v>1.018</v>
      </c>
      <c r="Q1411" s="28">
        <v>86</v>
      </c>
      <c r="R1411" s="29">
        <v>4</v>
      </c>
      <c r="S1411" s="18">
        <f t="shared" si="156"/>
        <v>21.5</v>
      </c>
      <c r="T1411" s="28">
        <v>2.105</v>
      </c>
      <c r="U1411" s="26" t="s">
        <v>31</v>
      </c>
      <c r="V1411" s="26" t="s">
        <v>31</v>
      </c>
      <c r="W1411" s="17" t="str">
        <f t="shared" si="157"/>
        <v>n/a</v>
      </c>
      <c r="X1411" s="30" t="s">
        <v>31</v>
      </c>
      <c r="Y1411" s="17" t="str">
        <f t="shared" si="158"/>
        <v>n/a</v>
      </c>
      <c r="Z1411" s="17">
        <v>25</v>
      </c>
      <c r="AA1411" s="17">
        <f t="shared" si="159"/>
        <v>25</v>
      </c>
      <c r="AB1411" s="31" t="s">
        <v>520</v>
      </c>
    </row>
    <row r="1412" spans="2:28" x14ac:dyDescent="0.3">
      <c r="B1412" s="74" t="s">
        <v>843</v>
      </c>
      <c r="C1412" s="20" t="str">
        <f t="shared" si="153"/>
        <v>Freight Wagon (T) JNAS Steel</v>
      </c>
      <c r="D1412" s="21" t="s">
        <v>4</v>
      </c>
      <c r="E1412" s="21" t="s">
        <v>402</v>
      </c>
      <c r="F1412" s="22" t="s">
        <v>604</v>
      </c>
      <c r="G1412" s="21" t="s">
        <v>342</v>
      </c>
      <c r="H1412" s="23"/>
      <c r="I1412" s="24"/>
      <c r="J1412" s="25" t="s">
        <v>31</v>
      </c>
      <c r="K1412" s="26">
        <v>3</v>
      </c>
      <c r="L1412" s="27" t="s">
        <v>808</v>
      </c>
      <c r="M1412" s="25">
        <v>1.018</v>
      </c>
      <c r="N1412" s="43" t="s">
        <v>31</v>
      </c>
      <c r="O1412" s="25">
        <f t="shared" si="154"/>
        <v>1.018</v>
      </c>
      <c r="P1412" s="25">
        <f t="shared" si="155"/>
        <v>1.018</v>
      </c>
      <c r="Q1412" s="28">
        <v>32</v>
      </c>
      <c r="R1412" s="29">
        <v>4</v>
      </c>
      <c r="S1412" s="18">
        <f t="shared" si="156"/>
        <v>8</v>
      </c>
      <c r="T1412" s="28">
        <v>2.105</v>
      </c>
      <c r="U1412" s="26" t="s">
        <v>31</v>
      </c>
      <c r="V1412" s="26" t="s">
        <v>31</v>
      </c>
      <c r="W1412" s="17" t="str">
        <f t="shared" si="157"/>
        <v>n/a</v>
      </c>
      <c r="X1412" s="30" t="s">
        <v>31</v>
      </c>
      <c r="Y1412" s="17" t="str">
        <f t="shared" si="158"/>
        <v>n/a</v>
      </c>
      <c r="Z1412" s="17">
        <v>25</v>
      </c>
      <c r="AA1412" s="17">
        <f t="shared" si="159"/>
        <v>25</v>
      </c>
      <c r="AB1412" s="31" t="s">
        <v>471</v>
      </c>
    </row>
    <row r="1413" spans="2:28" x14ac:dyDescent="0.3">
      <c r="B1413" s="74" t="s">
        <v>843</v>
      </c>
      <c r="C1413" s="20" t="str">
        <f t="shared" si="153"/>
        <v>Freight Wagon (L) JNAT Construction Materials</v>
      </c>
      <c r="D1413" s="21" t="s">
        <v>4</v>
      </c>
      <c r="E1413" s="21" t="s">
        <v>399</v>
      </c>
      <c r="F1413" s="22" t="s">
        <v>606</v>
      </c>
      <c r="G1413" s="21" t="s">
        <v>331</v>
      </c>
      <c r="H1413" s="23"/>
      <c r="I1413" s="24"/>
      <c r="J1413" s="25" t="s">
        <v>31</v>
      </c>
      <c r="K1413" s="26">
        <v>6</v>
      </c>
      <c r="L1413" s="27" t="s">
        <v>814</v>
      </c>
      <c r="M1413" s="25">
        <v>0.89800000000000002</v>
      </c>
      <c r="N1413" s="43" t="s">
        <v>31</v>
      </c>
      <c r="O1413" s="25">
        <f t="shared" si="154"/>
        <v>0.89800000000000002</v>
      </c>
      <c r="P1413" s="25">
        <f t="shared" si="155"/>
        <v>0.89800000000000002</v>
      </c>
      <c r="Q1413" s="28">
        <v>95.636499999999998</v>
      </c>
      <c r="R1413" s="29">
        <v>4</v>
      </c>
      <c r="S1413" s="18">
        <f t="shared" si="156"/>
        <v>23.909125</v>
      </c>
      <c r="T1413" s="28">
        <v>1.33</v>
      </c>
      <c r="U1413" s="26" t="s">
        <v>31</v>
      </c>
      <c r="V1413" s="26" t="s">
        <v>31</v>
      </c>
      <c r="W1413" s="17" t="str">
        <f t="shared" si="157"/>
        <v>n/a</v>
      </c>
      <c r="X1413" s="30" t="s">
        <v>31</v>
      </c>
      <c r="Y1413" s="17" t="str">
        <f t="shared" si="158"/>
        <v>n/a</v>
      </c>
      <c r="Z1413" s="17">
        <v>29</v>
      </c>
      <c r="AA1413" s="17">
        <f t="shared" si="159"/>
        <v>29</v>
      </c>
      <c r="AB1413" s="31" t="s">
        <v>512</v>
      </c>
    </row>
    <row r="1414" spans="2:28" x14ac:dyDescent="0.3">
      <c r="B1414" s="74" t="s">
        <v>843</v>
      </c>
      <c r="C1414" s="20" t="str">
        <f t="shared" si="153"/>
        <v>Freight Wagon (T) JNAT Construction Materials</v>
      </c>
      <c r="D1414" s="21" t="s">
        <v>4</v>
      </c>
      <c r="E1414" s="21" t="s">
        <v>402</v>
      </c>
      <c r="F1414" s="22" t="s">
        <v>606</v>
      </c>
      <c r="G1414" s="21" t="s">
        <v>331</v>
      </c>
      <c r="H1414" s="23"/>
      <c r="I1414" s="24"/>
      <c r="J1414" s="25" t="s">
        <v>31</v>
      </c>
      <c r="K1414" s="26">
        <v>6</v>
      </c>
      <c r="L1414" s="27" t="s">
        <v>814</v>
      </c>
      <c r="M1414" s="25">
        <v>0.89800000000000002</v>
      </c>
      <c r="N1414" s="43" t="s">
        <v>31</v>
      </c>
      <c r="O1414" s="25">
        <f t="shared" si="154"/>
        <v>0.89800000000000002</v>
      </c>
      <c r="P1414" s="25">
        <f t="shared" si="155"/>
        <v>0.89800000000000002</v>
      </c>
      <c r="Q1414" s="28">
        <v>24</v>
      </c>
      <c r="R1414" s="29">
        <v>4</v>
      </c>
      <c r="S1414" s="18">
        <f t="shared" si="156"/>
        <v>6</v>
      </c>
      <c r="T1414" s="28">
        <v>1.33</v>
      </c>
      <c r="U1414" s="26" t="s">
        <v>31</v>
      </c>
      <c r="V1414" s="26" t="s">
        <v>31</v>
      </c>
      <c r="W1414" s="17" t="str">
        <f t="shared" si="157"/>
        <v>n/a</v>
      </c>
      <c r="X1414" s="30" t="s">
        <v>31</v>
      </c>
      <c r="Y1414" s="17" t="str">
        <f t="shared" si="158"/>
        <v>n/a</v>
      </c>
      <c r="Z1414" s="17">
        <v>29</v>
      </c>
      <c r="AA1414" s="17">
        <f t="shared" si="159"/>
        <v>29</v>
      </c>
      <c r="AB1414" s="31" t="s">
        <v>513</v>
      </c>
    </row>
    <row r="1415" spans="2:28" x14ac:dyDescent="0.3">
      <c r="B1415" s="74" t="s">
        <v>843</v>
      </c>
      <c r="C1415" s="20" t="str">
        <f t="shared" si="153"/>
        <v>Freight Wagon (L) JNAT Domestic Waste</v>
      </c>
      <c r="D1415" s="21" t="s">
        <v>4</v>
      </c>
      <c r="E1415" s="21" t="s">
        <v>399</v>
      </c>
      <c r="F1415" s="22" t="s">
        <v>606</v>
      </c>
      <c r="G1415" s="21" t="s">
        <v>354</v>
      </c>
      <c r="H1415" s="23"/>
      <c r="I1415" s="24"/>
      <c r="J1415" s="25" t="s">
        <v>31</v>
      </c>
      <c r="K1415" s="26">
        <v>6</v>
      </c>
      <c r="L1415" s="27" t="s">
        <v>814</v>
      </c>
      <c r="M1415" s="25">
        <v>0.89800000000000002</v>
      </c>
      <c r="N1415" s="43" t="s">
        <v>31</v>
      </c>
      <c r="O1415" s="25">
        <f t="shared" si="154"/>
        <v>0.89800000000000002</v>
      </c>
      <c r="P1415" s="25">
        <f t="shared" si="155"/>
        <v>0.89800000000000002</v>
      </c>
      <c r="Q1415" s="28">
        <v>95.636499999999998</v>
      </c>
      <c r="R1415" s="29">
        <v>4</v>
      </c>
      <c r="S1415" s="18">
        <f t="shared" si="156"/>
        <v>23.909125</v>
      </c>
      <c r="T1415" s="28">
        <v>1.33</v>
      </c>
      <c r="U1415" s="26" t="s">
        <v>31</v>
      </c>
      <c r="V1415" s="26" t="s">
        <v>31</v>
      </c>
      <c r="W1415" s="17" t="str">
        <f t="shared" si="157"/>
        <v>n/a</v>
      </c>
      <c r="X1415" s="30" t="s">
        <v>31</v>
      </c>
      <c r="Y1415" s="17" t="str">
        <f t="shared" si="158"/>
        <v>n/a</v>
      </c>
      <c r="Z1415" s="17">
        <v>24</v>
      </c>
      <c r="AA1415" s="17">
        <f t="shared" si="159"/>
        <v>24</v>
      </c>
      <c r="AB1415" s="31" t="s">
        <v>512</v>
      </c>
    </row>
    <row r="1416" spans="2:28" x14ac:dyDescent="0.3">
      <c r="B1416" s="74" t="s">
        <v>843</v>
      </c>
      <c r="C1416" s="20" t="str">
        <f t="shared" si="153"/>
        <v>Freight Wagon (T) JNAT Domestic Waste</v>
      </c>
      <c r="D1416" s="21" t="s">
        <v>4</v>
      </c>
      <c r="E1416" s="21" t="s">
        <v>402</v>
      </c>
      <c r="F1416" s="22" t="s">
        <v>606</v>
      </c>
      <c r="G1416" s="21" t="s">
        <v>354</v>
      </c>
      <c r="H1416" s="23"/>
      <c r="I1416" s="24"/>
      <c r="J1416" s="25" t="s">
        <v>31</v>
      </c>
      <c r="K1416" s="26">
        <v>6</v>
      </c>
      <c r="L1416" s="27" t="s">
        <v>814</v>
      </c>
      <c r="M1416" s="25">
        <v>0.89800000000000002</v>
      </c>
      <c r="N1416" s="43" t="s">
        <v>31</v>
      </c>
      <c r="O1416" s="25">
        <f t="shared" si="154"/>
        <v>0.89800000000000002</v>
      </c>
      <c r="P1416" s="25">
        <f t="shared" si="155"/>
        <v>0.89800000000000002</v>
      </c>
      <c r="Q1416" s="28">
        <v>24</v>
      </c>
      <c r="R1416" s="29">
        <v>4</v>
      </c>
      <c r="S1416" s="18">
        <f t="shared" si="156"/>
        <v>6</v>
      </c>
      <c r="T1416" s="28">
        <v>1.33</v>
      </c>
      <c r="U1416" s="26" t="s">
        <v>31</v>
      </c>
      <c r="V1416" s="26" t="s">
        <v>31</v>
      </c>
      <c r="W1416" s="17" t="str">
        <f t="shared" si="157"/>
        <v>n/a</v>
      </c>
      <c r="X1416" s="30" t="s">
        <v>31</v>
      </c>
      <c r="Y1416" s="17" t="str">
        <f t="shared" si="158"/>
        <v>n/a</v>
      </c>
      <c r="Z1416" s="17">
        <v>24</v>
      </c>
      <c r="AA1416" s="17">
        <f t="shared" si="159"/>
        <v>24</v>
      </c>
      <c r="AB1416" s="31" t="s">
        <v>513</v>
      </c>
    </row>
    <row r="1417" spans="2:28" x14ac:dyDescent="0.3">
      <c r="B1417" s="74" t="s">
        <v>843</v>
      </c>
      <c r="C1417" s="20" t="str">
        <f t="shared" si="153"/>
        <v>Freight Wagon (L) JNAT Industrial Minerals</v>
      </c>
      <c r="D1417" s="21" t="s">
        <v>4</v>
      </c>
      <c r="E1417" s="21" t="s">
        <v>399</v>
      </c>
      <c r="F1417" s="22" t="s">
        <v>606</v>
      </c>
      <c r="G1417" s="21" t="s">
        <v>364</v>
      </c>
      <c r="H1417" s="23"/>
      <c r="I1417" s="24"/>
      <c r="J1417" s="25" t="s">
        <v>31</v>
      </c>
      <c r="K1417" s="26">
        <v>6</v>
      </c>
      <c r="L1417" s="27" t="s">
        <v>814</v>
      </c>
      <c r="M1417" s="25">
        <v>0.89800000000000002</v>
      </c>
      <c r="N1417" s="43" t="s">
        <v>31</v>
      </c>
      <c r="O1417" s="25">
        <f t="shared" si="154"/>
        <v>0.89800000000000002</v>
      </c>
      <c r="P1417" s="25">
        <f t="shared" si="155"/>
        <v>0.89800000000000002</v>
      </c>
      <c r="Q1417" s="28">
        <v>95.636499999999998</v>
      </c>
      <c r="R1417" s="29">
        <v>4</v>
      </c>
      <c r="S1417" s="18">
        <f t="shared" si="156"/>
        <v>23.909125</v>
      </c>
      <c r="T1417" s="28">
        <v>1.33</v>
      </c>
      <c r="U1417" s="26" t="s">
        <v>31</v>
      </c>
      <c r="V1417" s="26" t="s">
        <v>31</v>
      </c>
      <c r="W1417" s="17" t="str">
        <f t="shared" si="157"/>
        <v>n/a</v>
      </c>
      <c r="X1417" s="30" t="s">
        <v>31</v>
      </c>
      <c r="Y1417" s="17" t="str">
        <f t="shared" si="158"/>
        <v>n/a</v>
      </c>
      <c r="Z1417" s="17">
        <v>18</v>
      </c>
      <c r="AA1417" s="17">
        <f t="shared" si="159"/>
        <v>18</v>
      </c>
      <c r="AB1417" s="31" t="s">
        <v>512</v>
      </c>
    </row>
    <row r="1418" spans="2:28" x14ac:dyDescent="0.3">
      <c r="B1418" s="74" t="s">
        <v>843</v>
      </c>
      <c r="C1418" s="20" t="str">
        <f t="shared" si="153"/>
        <v>Freight Wagon (T) JNAT Industrial Minerals</v>
      </c>
      <c r="D1418" s="21" t="s">
        <v>4</v>
      </c>
      <c r="E1418" s="21" t="s">
        <v>402</v>
      </c>
      <c r="F1418" s="22" t="s">
        <v>606</v>
      </c>
      <c r="G1418" s="21" t="s">
        <v>364</v>
      </c>
      <c r="H1418" s="23"/>
      <c r="I1418" s="24"/>
      <c r="J1418" s="25" t="s">
        <v>31</v>
      </c>
      <c r="K1418" s="26">
        <v>6</v>
      </c>
      <c r="L1418" s="27" t="s">
        <v>814</v>
      </c>
      <c r="M1418" s="25">
        <v>0.89800000000000002</v>
      </c>
      <c r="N1418" s="43" t="s">
        <v>31</v>
      </c>
      <c r="O1418" s="25">
        <f t="shared" si="154"/>
        <v>0.89800000000000002</v>
      </c>
      <c r="P1418" s="25">
        <f t="shared" si="155"/>
        <v>0.89800000000000002</v>
      </c>
      <c r="Q1418" s="28">
        <v>24</v>
      </c>
      <c r="R1418" s="29">
        <v>4</v>
      </c>
      <c r="S1418" s="18">
        <f t="shared" si="156"/>
        <v>6</v>
      </c>
      <c r="T1418" s="28">
        <v>1.33</v>
      </c>
      <c r="U1418" s="26" t="s">
        <v>31</v>
      </c>
      <c r="V1418" s="26" t="s">
        <v>31</v>
      </c>
      <c r="W1418" s="17" t="str">
        <f t="shared" si="157"/>
        <v>n/a</v>
      </c>
      <c r="X1418" s="30" t="s">
        <v>31</v>
      </c>
      <c r="Y1418" s="17" t="str">
        <f t="shared" si="158"/>
        <v>n/a</v>
      </c>
      <c r="Z1418" s="17">
        <v>18</v>
      </c>
      <c r="AA1418" s="17">
        <f t="shared" si="159"/>
        <v>18</v>
      </c>
      <c r="AB1418" s="31" t="s">
        <v>513</v>
      </c>
    </row>
    <row r="1419" spans="2:28" x14ac:dyDescent="0.3">
      <c r="B1419" s="74" t="s">
        <v>843</v>
      </c>
      <c r="C1419" s="20" t="str">
        <f t="shared" ref="C1419:C1482" si="160">D1419&amp;" "&amp;E1419&amp;" "&amp;F1419&amp;IF(D1419="Freight"," "&amp;G1419,"")</f>
        <v>Freight Wagon (L) JNAT Iron Ore</v>
      </c>
      <c r="D1419" s="21" t="s">
        <v>4</v>
      </c>
      <c r="E1419" s="21" t="s">
        <v>399</v>
      </c>
      <c r="F1419" s="22" t="s">
        <v>606</v>
      </c>
      <c r="G1419" s="21" t="s">
        <v>357</v>
      </c>
      <c r="H1419" s="23"/>
      <c r="I1419" s="24"/>
      <c r="J1419" s="25" t="s">
        <v>31</v>
      </c>
      <c r="K1419" s="26">
        <v>6</v>
      </c>
      <c r="L1419" s="27" t="s">
        <v>814</v>
      </c>
      <c r="M1419" s="25">
        <v>0.89800000000000002</v>
      </c>
      <c r="N1419" s="43" t="s">
        <v>31</v>
      </c>
      <c r="O1419" s="25">
        <f t="shared" si="154"/>
        <v>0.89800000000000002</v>
      </c>
      <c r="P1419" s="25">
        <f t="shared" si="155"/>
        <v>0.89800000000000002</v>
      </c>
      <c r="Q1419" s="28">
        <v>95.636499999999998</v>
      </c>
      <c r="R1419" s="29">
        <v>4</v>
      </c>
      <c r="S1419" s="18">
        <f t="shared" si="156"/>
        <v>23.909125</v>
      </c>
      <c r="T1419" s="28">
        <v>1.33</v>
      </c>
      <c r="U1419" s="26" t="s">
        <v>31</v>
      </c>
      <c r="V1419" s="26" t="s">
        <v>31</v>
      </c>
      <c r="W1419" s="17" t="str">
        <f t="shared" si="157"/>
        <v>n/a</v>
      </c>
      <c r="X1419" s="30" t="s">
        <v>31</v>
      </c>
      <c r="Y1419" s="17" t="str">
        <f t="shared" si="158"/>
        <v>n/a</v>
      </c>
      <c r="Z1419" s="17">
        <v>25</v>
      </c>
      <c r="AA1419" s="17">
        <f t="shared" si="159"/>
        <v>25</v>
      </c>
      <c r="AB1419" s="31" t="s">
        <v>512</v>
      </c>
    </row>
    <row r="1420" spans="2:28" x14ac:dyDescent="0.3">
      <c r="B1420" s="74" t="s">
        <v>843</v>
      </c>
      <c r="C1420" s="20" t="str">
        <f t="shared" si="160"/>
        <v>Freight Wagon (T) JNAT Iron Ore</v>
      </c>
      <c r="D1420" s="21" t="s">
        <v>4</v>
      </c>
      <c r="E1420" s="21" t="s">
        <v>402</v>
      </c>
      <c r="F1420" s="22" t="s">
        <v>606</v>
      </c>
      <c r="G1420" s="21" t="s">
        <v>357</v>
      </c>
      <c r="H1420" s="23"/>
      <c r="I1420" s="24"/>
      <c r="J1420" s="25" t="s">
        <v>31</v>
      </c>
      <c r="K1420" s="26">
        <v>6</v>
      </c>
      <c r="L1420" s="27" t="s">
        <v>814</v>
      </c>
      <c r="M1420" s="25">
        <v>0.89800000000000002</v>
      </c>
      <c r="N1420" s="43" t="s">
        <v>31</v>
      </c>
      <c r="O1420" s="25">
        <f t="shared" si="154"/>
        <v>0.89800000000000002</v>
      </c>
      <c r="P1420" s="25">
        <f t="shared" si="155"/>
        <v>0.89800000000000002</v>
      </c>
      <c r="Q1420" s="28">
        <v>24</v>
      </c>
      <c r="R1420" s="29">
        <v>4</v>
      </c>
      <c r="S1420" s="18">
        <f t="shared" si="156"/>
        <v>6</v>
      </c>
      <c r="T1420" s="28">
        <v>1.33</v>
      </c>
      <c r="U1420" s="26" t="s">
        <v>31</v>
      </c>
      <c r="V1420" s="26" t="s">
        <v>31</v>
      </c>
      <c r="W1420" s="17" t="str">
        <f t="shared" si="157"/>
        <v>n/a</v>
      </c>
      <c r="X1420" s="30" t="s">
        <v>31</v>
      </c>
      <c r="Y1420" s="17" t="str">
        <f t="shared" si="158"/>
        <v>n/a</v>
      </c>
      <c r="Z1420" s="17">
        <v>25</v>
      </c>
      <c r="AA1420" s="17">
        <f t="shared" si="159"/>
        <v>25</v>
      </c>
      <c r="AB1420" s="31" t="s">
        <v>513</v>
      </c>
    </row>
    <row r="1421" spans="2:28" x14ac:dyDescent="0.3">
      <c r="B1421" s="74" t="s">
        <v>843</v>
      </c>
      <c r="C1421" s="20" t="str">
        <f t="shared" si="160"/>
        <v>Freight Wagon (L) JNAT Steel</v>
      </c>
      <c r="D1421" s="21" t="s">
        <v>4</v>
      </c>
      <c r="E1421" s="21" t="s">
        <v>399</v>
      </c>
      <c r="F1421" s="22" t="s">
        <v>606</v>
      </c>
      <c r="G1421" s="21" t="s">
        <v>342</v>
      </c>
      <c r="H1421" s="23"/>
      <c r="I1421" s="24"/>
      <c r="J1421" s="25" t="s">
        <v>31</v>
      </c>
      <c r="K1421" s="26">
        <v>6</v>
      </c>
      <c r="L1421" s="27" t="s">
        <v>814</v>
      </c>
      <c r="M1421" s="25">
        <v>0.89800000000000002</v>
      </c>
      <c r="N1421" s="43" t="s">
        <v>31</v>
      </c>
      <c r="O1421" s="25">
        <f t="shared" si="154"/>
        <v>0.89800000000000002</v>
      </c>
      <c r="P1421" s="25">
        <f t="shared" si="155"/>
        <v>0.89800000000000002</v>
      </c>
      <c r="Q1421" s="28">
        <v>95.636499999999998</v>
      </c>
      <c r="R1421" s="29">
        <v>4</v>
      </c>
      <c r="S1421" s="18">
        <f t="shared" si="156"/>
        <v>23.909125</v>
      </c>
      <c r="T1421" s="28">
        <v>1.33</v>
      </c>
      <c r="U1421" s="26" t="s">
        <v>31</v>
      </c>
      <c r="V1421" s="26" t="s">
        <v>31</v>
      </c>
      <c r="W1421" s="17" t="str">
        <f t="shared" si="157"/>
        <v>n/a</v>
      </c>
      <c r="X1421" s="30" t="s">
        <v>31</v>
      </c>
      <c r="Y1421" s="17" t="str">
        <f t="shared" si="158"/>
        <v>n/a</v>
      </c>
      <c r="Z1421" s="17">
        <v>25</v>
      </c>
      <c r="AA1421" s="17">
        <f t="shared" si="159"/>
        <v>25</v>
      </c>
      <c r="AB1421" s="31" t="s">
        <v>512</v>
      </c>
    </row>
    <row r="1422" spans="2:28" x14ac:dyDescent="0.3">
      <c r="B1422" s="74" t="s">
        <v>843</v>
      </c>
      <c r="C1422" s="20" t="str">
        <f t="shared" si="160"/>
        <v>Freight Wagon (T) JNAT Steel</v>
      </c>
      <c r="D1422" s="21" t="s">
        <v>4</v>
      </c>
      <c r="E1422" s="21" t="s">
        <v>402</v>
      </c>
      <c r="F1422" s="22" t="s">
        <v>606</v>
      </c>
      <c r="G1422" s="21" t="s">
        <v>342</v>
      </c>
      <c r="H1422" s="23"/>
      <c r="I1422" s="24"/>
      <c r="J1422" s="25" t="s">
        <v>31</v>
      </c>
      <c r="K1422" s="26">
        <v>6</v>
      </c>
      <c r="L1422" s="27" t="s">
        <v>814</v>
      </c>
      <c r="M1422" s="25">
        <v>0.89800000000000002</v>
      </c>
      <c r="N1422" s="43" t="s">
        <v>31</v>
      </c>
      <c r="O1422" s="25">
        <f t="shared" si="154"/>
        <v>0.89800000000000002</v>
      </c>
      <c r="P1422" s="25">
        <f t="shared" si="155"/>
        <v>0.89800000000000002</v>
      </c>
      <c r="Q1422" s="28">
        <v>24</v>
      </c>
      <c r="R1422" s="29">
        <v>4</v>
      </c>
      <c r="S1422" s="18">
        <f t="shared" si="156"/>
        <v>6</v>
      </c>
      <c r="T1422" s="28">
        <v>1.33</v>
      </c>
      <c r="U1422" s="26" t="s">
        <v>31</v>
      </c>
      <c r="V1422" s="26" t="s">
        <v>31</v>
      </c>
      <c r="W1422" s="17" t="str">
        <f t="shared" si="157"/>
        <v>n/a</v>
      </c>
      <c r="X1422" s="30" t="s">
        <v>31</v>
      </c>
      <c r="Y1422" s="17" t="str">
        <f t="shared" si="158"/>
        <v>n/a</v>
      </c>
      <c r="Z1422" s="17">
        <v>25</v>
      </c>
      <c r="AA1422" s="17">
        <f t="shared" si="159"/>
        <v>25</v>
      </c>
      <c r="AB1422" s="31" t="s">
        <v>513</v>
      </c>
    </row>
    <row r="1423" spans="2:28" x14ac:dyDescent="0.3">
      <c r="B1423" s="74" t="s">
        <v>843</v>
      </c>
      <c r="C1423" s="20" t="str">
        <f t="shared" si="160"/>
        <v>Freight Wagon (L) JNAU Construction Materials</v>
      </c>
      <c r="D1423" s="21" t="s">
        <v>4</v>
      </c>
      <c r="E1423" s="21" t="s">
        <v>399</v>
      </c>
      <c r="F1423" s="22" t="s">
        <v>607</v>
      </c>
      <c r="G1423" s="21" t="s">
        <v>331</v>
      </c>
      <c r="H1423" s="23"/>
      <c r="I1423" s="24"/>
      <c r="J1423" s="25" t="s">
        <v>31</v>
      </c>
      <c r="K1423" s="26" t="s">
        <v>31</v>
      </c>
      <c r="L1423" s="27" t="s">
        <v>31</v>
      </c>
      <c r="M1423" s="25" t="s">
        <v>31</v>
      </c>
      <c r="N1423" s="43">
        <v>0.874</v>
      </c>
      <c r="O1423" s="25">
        <f t="shared" si="154"/>
        <v>0.874</v>
      </c>
      <c r="P1423" s="25">
        <f t="shared" si="155"/>
        <v>0.874</v>
      </c>
      <c r="Q1423" s="28">
        <v>93.8</v>
      </c>
      <c r="R1423" s="29">
        <v>4</v>
      </c>
      <c r="S1423" s="18">
        <f t="shared" si="156"/>
        <v>23.45</v>
      </c>
      <c r="T1423" s="28">
        <v>1.3360000000000001</v>
      </c>
      <c r="U1423" s="26" t="s">
        <v>31</v>
      </c>
      <c r="V1423" s="26" t="s">
        <v>31</v>
      </c>
      <c r="W1423" s="17" t="str">
        <f t="shared" si="157"/>
        <v>n/a</v>
      </c>
      <c r="X1423" s="30" t="s">
        <v>31</v>
      </c>
      <c r="Y1423" s="17" t="str">
        <f t="shared" si="158"/>
        <v>n/a</v>
      </c>
      <c r="Z1423" s="17">
        <v>29</v>
      </c>
      <c r="AA1423" s="17">
        <f t="shared" si="159"/>
        <v>29</v>
      </c>
      <c r="AB1423" s="31" t="s">
        <v>401</v>
      </c>
    </row>
    <row r="1424" spans="2:28" x14ac:dyDescent="0.3">
      <c r="B1424" s="74" t="s">
        <v>843</v>
      </c>
      <c r="C1424" s="20" t="str">
        <f t="shared" si="160"/>
        <v>Freight Wagon (T) JNAU Construction Materials</v>
      </c>
      <c r="D1424" s="21" t="s">
        <v>4</v>
      </c>
      <c r="E1424" s="21" t="s">
        <v>402</v>
      </c>
      <c r="F1424" s="22" t="s">
        <v>607</v>
      </c>
      <c r="G1424" s="21" t="s">
        <v>331</v>
      </c>
      <c r="H1424" s="23"/>
      <c r="I1424" s="24"/>
      <c r="J1424" s="25" t="s">
        <v>31</v>
      </c>
      <c r="K1424" s="26" t="s">
        <v>31</v>
      </c>
      <c r="L1424" s="27" t="s">
        <v>31</v>
      </c>
      <c r="M1424" s="25" t="s">
        <v>31</v>
      </c>
      <c r="N1424" s="43">
        <v>0.92600000000000005</v>
      </c>
      <c r="O1424" s="25">
        <f t="shared" si="154"/>
        <v>0.92600000000000005</v>
      </c>
      <c r="P1424" s="25">
        <f t="shared" si="155"/>
        <v>0.92600000000000005</v>
      </c>
      <c r="Q1424" s="28">
        <v>24.05</v>
      </c>
      <c r="R1424" s="29">
        <v>4</v>
      </c>
      <c r="S1424" s="18">
        <f t="shared" si="156"/>
        <v>6.0125000000000002</v>
      </c>
      <c r="T1424" s="28">
        <v>1.3360000000000001</v>
      </c>
      <c r="U1424" s="26" t="s">
        <v>31</v>
      </c>
      <c r="V1424" s="26" t="s">
        <v>31</v>
      </c>
      <c r="W1424" s="17" t="str">
        <f t="shared" si="157"/>
        <v>n/a</v>
      </c>
      <c r="X1424" s="30" t="s">
        <v>31</v>
      </c>
      <c r="Y1424" s="17" t="str">
        <f t="shared" si="158"/>
        <v>n/a</v>
      </c>
      <c r="Z1424" s="17">
        <v>29</v>
      </c>
      <c r="AA1424" s="17">
        <f t="shared" si="159"/>
        <v>29</v>
      </c>
      <c r="AB1424" s="31" t="s">
        <v>403</v>
      </c>
    </row>
    <row r="1425" spans="2:28" x14ac:dyDescent="0.3">
      <c r="B1425" s="74" t="s">
        <v>843</v>
      </c>
      <c r="C1425" s="20" t="str">
        <f t="shared" si="160"/>
        <v>Freight Wagon (L) JNAV Construction Materials</v>
      </c>
      <c r="D1425" s="21" t="s">
        <v>4</v>
      </c>
      <c r="E1425" s="21" t="s">
        <v>399</v>
      </c>
      <c r="F1425" s="22" t="s">
        <v>608</v>
      </c>
      <c r="G1425" s="21" t="s">
        <v>331</v>
      </c>
      <c r="H1425" s="23"/>
      <c r="I1425" s="24"/>
      <c r="J1425" s="25" t="s">
        <v>31</v>
      </c>
      <c r="K1425" s="26" t="s">
        <v>31</v>
      </c>
      <c r="L1425" s="27" t="s">
        <v>31</v>
      </c>
      <c r="M1425" s="25" t="s">
        <v>31</v>
      </c>
      <c r="N1425" s="43">
        <v>0.873</v>
      </c>
      <c r="O1425" s="25">
        <f t="shared" si="154"/>
        <v>0.873</v>
      </c>
      <c r="P1425" s="25">
        <f t="shared" si="155"/>
        <v>0.873</v>
      </c>
      <c r="Q1425" s="28">
        <v>101.6</v>
      </c>
      <c r="R1425" s="29">
        <v>4</v>
      </c>
      <c r="S1425" s="18">
        <f t="shared" si="156"/>
        <v>25.4</v>
      </c>
      <c r="T1425" s="28">
        <v>1.3380000000000001</v>
      </c>
      <c r="U1425" s="26" t="s">
        <v>31</v>
      </c>
      <c r="V1425" s="26" t="s">
        <v>31</v>
      </c>
      <c r="W1425" s="17" t="str">
        <f t="shared" si="157"/>
        <v>n/a</v>
      </c>
      <c r="X1425" s="30" t="s">
        <v>31</v>
      </c>
      <c r="Y1425" s="17" t="str">
        <f t="shared" si="158"/>
        <v>n/a</v>
      </c>
      <c r="Z1425" s="17">
        <v>29</v>
      </c>
      <c r="AA1425" s="17">
        <f t="shared" si="159"/>
        <v>29</v>
      </c>
      <c r="AB1425" s="31" t="s">
        <v>512</v>
      </c>
    </row>
    <row r="1426" spans="2:28" x14ac:dyDescent="0.3">
      <c r="B1426" s="74" t="s">
        <v>843</v>
      </c>
      <c r="C1426" s="20" t="str">
        <f t="shared" si="160"/>
        <v>Freight Wagon (T) JNAV Construction Materials</v>
      </c>
      <c r="D1426" s="21" t="s">
        <v>4</v>
      </c>
      <c r="E1426" s="21" t="s">
        <v>402</v>
      </c>
      <c r="F1426" s="22" t="s">
        <v>608</v>
      </c>
      <c r="G1426" s="21" t="s">
        <v>331</v>
      </c>
      <c r="H1426" s="23"/>
      <c r="I1426" s="24"/>
      <c r="J1426" s="25" t="s">
        <v>31</v>
      </c>
      <c r="K1426" s="26" t="s">
        <v>31</v>
      </c>
      <c r="L1426" s="27" t="s">
        <v>31</v>
      </c>
      <c r="M1426" s="25" t="s">
        <v>31</v>
      </c>
      <c r="N1426" s="43">
        <v>0.877</v>
      </c>
      <c r="O1426" s="25">
        <f t="shared" si="154"/>
        <v>0.877</v>
      </c>
      <c r="P1426" s="25">
        <f t="shared" si="155"/>
        <v>0.877</v>
      </c>
      <c r="Q1426" s="28">
        <v>22</v>
      </c>
      <c r="R1426" s="29">
        <v>4</v>
      </c>
      <c r="S1426" s="18">
        <f t="shared" si="156"/>
        <v>5.5</v>
      </c>
      <c r="T1426" s="28">
        <v>1.3380000000000001</v>
      </c>
      <c r="U1426" s="26" t="s">
        <v>31</v>
      </c>
      <c r="V1426" s="26" t="s">
        <v>31</v>
      </c>
      <c r="W1426" s="17" t="str">
        <f t="shared" si="157"/>
        <v>n/a</v>
      </c>
      <c r="X1426" s="30" t="s">
        <v>31</v>
      </c>
      <c r="Y1426" s="17" t="str">
        <f t="shared" si="158"/>
        <v>n/a</v>
      </c>
      <c r="Z1426" s="17">
        <v>29</v>
      </c>
      <c r="AA1426" s="17">
        <f t="shared" si="159"/>
        <v>29</v>
      </c>
      <c r="AB1426" s="31" t="s">
        <v>513</v>
      </c>
    </row>
    <row r="1427" spans="2:28" x14ac:dyDescent="0.3">
      <c r="B1427" s="74" t="s">
        <v>843</v>
      </c>
      <c r="C1427" s="20" t="str">
        <f t="shared" si="160"/>
        <v>Freight Wagon (L) JPAA Construction Materials</v>
      </c>
      <c r="D1427" s="21" t="s">
        <v>4</v>
      </c>
      <c r="E1427" s="21" t="s">
        <v>399</v>
      </c>
      <c r="F1427" s="22" t="s">
        <v>609</v>
      </c>
      <c r="G1427" s="21" t="s">
        <v>331</v>
      </c>
      <c r="H1427" s="23"/>
      <c r="I1427" s="24"/>
      <c r="J1427" s="25" t="s">
        <v>31</v>
      </c>
      <c r="K1427" s="26">
        <v>6</v>
      </c>
      <c r="L1427" s="27" t="s">
        <v>814</v>
      </c>
      <c r="M1427" s="25">
        <v>0.89800000000000002</v>
      </c>
      <c r="N1427" s="43" t="s">
        <v>31</v>
      </c>
      <c r="O1427" s="25">
        <f t="shared" si="154"/>
        <v>0.89800000000000002</v>
      </c>
      <c r="P1427" s="25">
        <f t="shared" si="155"/>
        <v>0.89800000000000002</v>
      </c>
      <c r="Q1427" s="28">
        <v>98.584195570011147</v>
      </c>
      <c r="R1427" s="29">
        <v>4</v>
      </c>
      <c r="S1427" s="18">
        <f t="shared" si="156"/>
        <v>24.646048892502787</v>
      </c>
      <c r="T1427" s="28">
        <v>1.3320000000000001</v>
      </c>
      <c r="U1427" s="26" t="s">
        <v>31</v>
      </c>
      <c r="V1427" s="26" t="s">
        <v>31</v>
      </c>
      <c r="W1427" s="17" t="str">
        <f t="shared" si="157"/>
        <v>n/a</v>
      </c>
      <c r="X1427" s="30" t="s">
        <v>31</v>
      </c>
      <c r="Y1427" s="17" t="str">
        <f t="shared" si="158"/>
        <v>n/a</v>
      </c>
      <c r="Z1427" s="17">
        <v>29</v>
      </c>
      <c r="AA1427" s="17">
        <f t="shared" si="159"/>
        <v>29</v>
      </c>
      <c r="AB1427" s="31" t="s">
        <v>512</v>
      </c>
    </row>
    <row r="1428" spans="2:28" x14ac:dyDescent="0.3">
      <c r="B1428" s="74" t="s">
        <v>843</v>
      </c>
      <c r="C1428" s="20" t="str">
        <f t="shared" si="160"/>
        <v>Freight Wagon (T) JPAA Construction Materials</v>
      </c>
      <c r="D1428" s="21" t="s">
        <v>4</v>
      </c>
      <c r="E1428" s="21" t="s">
        <v>402</v>
      </c>
      <c r="F1428" s="22" t="s">
        <v>609</v>
      </c>
      <c r="G1428" s="21" t="s">
        <v>331</v>
      </c>
      <c r="H1428" s="23"/>
      <c r="I1428" s="24"/>
      <c r="J1428" s="25" t="s">
        <v>31</v>
      </c>
      <c r="K1428" s="26">
        <v>6</v>
      </c>
      <c r="L1428" s="27" t="s">
        <v>814</v>
      </c>
      <c r="M1428" s="25">
        <v>0.89800000000000002</v>
      </c>
      <c r="N1428" s="43" t="s">
        <v>31</v>
      </c>
      <c r="O1428" s="25">
        <f t="shared" si="154"/>
        <v>0.89800000000000002</v>
      </c>
      <c r="P1428" s="25">
        <f t="shared" si="155"/>
        <v>0.89800000000000002</v>
      </c>
      <c r="Q1428" s="28">
        <v>20</v>
      </c>
      <c r="R1428" s="29">
        <v>4</v>
      </c>
      <c r="S1428" s="18">
        <f t="shared" si="156"/>
        <v>5</v>
      </c>
      <c r="T1428" s="28">
        <v>1.3320000000000001</v>
      </c>
      <c r="U1428" s="26" t="s">
        <v>31</v>
      </c>
      <c r="V1428" s="26" t="s">
        <v>31</v>
      </c>
      <c r="W1428" s="17" t="str">
        <f t="shared" si="157"/>
        <v>n/a</v>
      </c>
      <c r="X1428" s="30" t="s">
        <v>31</v>
      </c>
      <c r="Y1428" s="17" t="str">
        <f t="shared" si="158"/>
        <v>n/a</v>
      </c>
      <c r="Z1428" s="17">
        <v>29</v>
      </c>
      <c r="AA1428" s="17">
        <f t="shared" si="159"/>
        <v>29</v>
      </c>
      <c r="AB1428" s="31" t="s">
        <v>513</v>
      </c>
    </row>
    <row r="1429" spans="2:28" x14ac:dyDescent="0.3">
      <c r="B1429" s="74" t="s">
        <v>843</v>
      </c>
      <c r="C1429" s="20" t="str">
        <f t="shared" si="160"/>
        <v>Freight Wagon (L) JPAC Construction Materials</v>
      </c>
      <c r="D1429" s="21" t="s">
        <v>4</v>
      </c>
      <c r="E1429" s="21" t="s">
        <v>399</v>
      </c>
      <c r="F1429" s="22" t="s">
        <v>610</v>
      </c>
      <c r="G1429" s="21" t="s">
        <v>331</v>
      </c>
      <c r="H1429" s="23"/>
      <c r="I1429" s="24"/>
      <c r="J1429" s="25" t="s">
        <v>31</v>
      </c>
      <c r="K1429" s="26" t="s">
        <v>31</v>
      </c>
      <c r="L1429" s="27" t="s">
        <v>31</v>
      </c>
      <c r="M1429" s="25" t="s">
        <v>31</v>
      </c>
      <c r="N1429" s="43">
        <v>0.93</v>
      </c>
      <c r="O1429" s="25">
        <f t="shared" si="154"/>
        <v>0.93</v>
      </c>
      <c r="P1429" s="25">
        <f t="shared" si="155"/>
        <v>0.93</v>
      </c>
      <c r="Q1429" s="28">
        <v>99.956999999999994</v>
      </c>
      <c r="R1429" s="29">
        <v>4</v>
      </c>
      <c r="S1429" s="18">
        <f t="shared" si="156"/>
        <v>24.989249999999998</v>
      </c>
      <c r="T1429" s="28">
        <v>2.661</v>
      </c>
      <c r="U1429" s="26" t="s">
        <v>31</v>
      </c>
      <c r="V1429" s="26" t="s">
        <v>31</v>
      </c>
      <c r="W1429" s="17" t="str">
        <f t="shared" si="157"/>
        <v>n/a</v>
      </c>
      <c r="X1429" s="30" t="s">
        <v>31</v>
      </c>
      <c r="Y1429" s="17" t="str">
        <f t="shared" si="158"/>
        <v>n/a</v>
      </c>
      <c r="Z1429" s="17">
        <v>29</v>
      </c>
      <c r="AA1429" s="17">
        <f t="shared" si="159"/>
        <v>29</v>
      </c>
      <c r="AB1429" s="31" t="s">
        <v>525</v>
      </c>
    </row>
    <row r="1430" spans="2:28" x14ac:dyDescent="0.3">
      <c r="B1430" s="74" t="s">
        <v>843</v>
      </c>
      <c r="C1430" s="20" t="str">
        <f t="shared" si="160"/>
        <v>Freight Wagon (T) JPAC Construction Materials</v>
      </c>
      <c r="D1430" s="21" t="s">
        <v>4</v>
      </c>
      <c r="E1430" s="21" t="s">
        <v>402</v>
      </c>
      <c r="F1430" s="22" t="s">
        <v>610</v>
      </c>
      <c r="G1430" s="21" t="s">
        <v>331</v>
      </c>
      <c r="H1430" s="23"/>
      <c r="I1430" s="24"/>
      <c r="J1430" s="25" t="s">
        <v>31</v>
      </c>
      <c r="K1430" s="26" t="s">
        <v>31</v>
      </c>
      <c r="L1430" s="27" t="s">
        <v>31</v>
      </c>
      <c r="M1430" s="25" t="s">
        <v>31</v>
      </c>
      <c r="N1430" s="43">
        <v>0.88500000000000001</v>
      </c>
      <c r="O1430" s="25">
        <f t="shared" si="154"/>
        <v>0.88500000000000001</v>
      </c>
      <c r="P1430" s="25">
        <f t="shared" si="155"/>
        <v>0.88500000000000001</v>
      </c>
      <c r="Q1430" s="28">
        <v>19.905999999999999</v>
      </c>
      <c r="R1430" s="29">
        <v>4</v>
      </c>
      <c r="S1430" s="18">
        <f t="shared" si="156"/>
        <v>4.9764999999999997</v>
      </c>
      <c r="T1430" s="28">
        <v>2.661</v>
      </c>
      <c r="U1430" s="26" t="s">
        <v>31</v>
      </c>
      <c r="V1430" s="26" t="s">
        <v>31</v>
      </c>
      <c r="W1430" s="17" t="str">
        <f t="shared" si="157"/>
        <v>n/a</v>
      </c>
      <c r="X1430" s="30" t="s">
        <v>31</v>
      </c>
      <c r="Y1430" s="17" t="str">
        <f t="shared" si="158"/>
        <v>n/a</v>
      </c>
      <c r="Z1430" s="17">
        <v>29</v>
      </c>
      <c r="AA1430" s="17">
        <f t="shared" si="159"/>
        <v>29</v>
      </c>
      <c r="AB1430" s="31" t="s">
        <v>526</v>
      </c>
    </row>
    <row r="1431" spans="2:28" x14ac:dyDescent="0.3">
      <c r="B1431" s="74" t="s">
        <v>843</v>
      </c>
      <c r="C1431" s="20" t="str">
        <f t="shared" si="160"/>
        <v>Freight Wagon (L) JPAD Construction Materials</v>
      </c>
      <c r="D1431" s="21" t="s">
        <v>4</v>
      </c>
      <c r="E1431" s="21" t="s">
        <v>399</v>
      </c>
      <c r="F1431" s="22" t="s">
        <v>611</v>
      </c>
      <c r="G1431" s="21" t="s">
        <v>331</v>
      </c>
      <c r="H1431" s="23"/>
      <c r="I1431" s="24"/>
      <c r="J1431" s="25" t="s">
        <v>31</v>
      </c>
      <c r="K1431" s="26">
        <v>6</v>
      </c>
      <c r="L1431" s="27" t="s">
        <v>814</v>
      </c>
      <c r="M1431" s="25">
        <v>0.89800000000000002</v>
      </c>
      <c r="N1431" s="43" t="s">
        <v>31</v>
      </c>
      <c r="O1431" s="25">
        <f t="shared" si="154"/>
        <v>0.89800000000000002</v>
      </c>
      <c r="P1431" s="25">
        <f t="shared" si="155"/>
        <v>0.89800000000000002</v>
      </c>
      <c r="Q1431" s="28">
        <v>98.451999999999998</v>
      </c>
      <c r="R1431" s="29">
        <v>4</v>
      </c>
      <c r="S1431" s="18">
        <f t="shared" si="156"/>
        <v>24.613</v>
      </c>
      <c r="T1431" s="28">
        <v>1.3320000000000001</v>
      </c>
      <c r="U1431" s="26" t="s">
        <v>31</v>
      </c>
      <c r="V1431" s="26" t="s">
        <v>31</v>
      </c>
      <c r="W1431" s="17" t="str">
        <f t="shared" si="157"/>
        <v>n/a</v>
      </c>
      <c r="X1431" s="30" t="s">
        <v>31</v>
      </c>
      <c r="Y1431" s="17" t="str">
        <f t="shared" si="158"/>
        <v>n/a</v>
      </c>
      <c r="Z1431" s="17">
        <v>29</v>
      </c>
      <c r="AA1431" s="17">
        <f t="shared" si="159"/>
        <v>29</v>
      </c>
      <c r="AB1431" s="31" t="s">
        <v>525</v>
      </c>
    </row>
    <row r="1432" spans="2:28" x14ac:dyDescent="0.3">
      <c r="B1432" s="74" t="s">
        <v>843</v>
      </c>
      <c r="C1432" s="20" t="str">
        <f t="shared" si="160"/>
        <v>Freight Wagon (T) JPAD Construction Materials</v>
      </c>
      <c r="D1432" s="21" t="s">
        <v>4</v>
      </c>
      <c r="E1432" s="21" t="s">
        <v>402</v>
      </c>
      <c r="F1432" s="22" t="s">
        <v>611</v>
      </c>
      <c r="G1432" s="21" t="s">
        <v>331</v>
      </c>
      <c r="H1432" s="23"/>
      <c r="I1432" s="24"/>
      <c r="J1432" s="25" t="s">
        <v>31</v>
      </c>
      <c r="K1432" s="26">
        <v>6</v>
      </c>
      <c r="L1432" s="27" t="s">
        <v>814</v>
      </c>
      <c r="M1432" s="25">
        <v>0.89800000000000002</v>
      </c>
      <c r="N1432" s="43" t="s">
        <v>31</v>
      </c>
      <c r="O1432" s="25">
        <f t="shared" si="154"/>
        <v>0.89800000000000002</v>
      </c>
      <c r="P1432" s="25">
        <f t="shared" si="155"/>
        <v>0.89800000000000002</v>
      </c>
      <c r="Q1432" s="28">
        <v>20</v>
      </c>
      <c r="R1432" s="29">
        <v>4</v>
      </c>
      <c r="S1432" s="18">
        <f t="shared" si="156"/>
        <v>5</v>
      </c>
      <c r="T1432" s="28">
        <v>1.3320000000000001</v>
      </c>
      <c r="U1432" s="26" t="s">
        <v>31</v>
      </c>
      <c r="V1432" s="26" t="s">
        <v>31</v>
      </c>
      <c r="W1432" s="17" t="str">
        <f t="shared" si="157"/>
        <v>n/a</v>
      </c>
      <c r="X1432" s="30" t="s">
        <v>31</v>
      </c>
      <c r="Y1432" s="17" t="str">
        <f t="shared" si="158"/>
        <v>n/a</v>
      </c>
      <c r="Z1432" s="17">
        <v>29</v>
      </c>
      <c r="AA1432" s="17">
        <f t="shared" si="159"/>
        <v>29</v>
      </c>
      <c r="AB1432" s="31" t="s">
        <v>513</v>
      </c>
    </row>
    <row r="1433" spans="2:28" x14ac:dyDescent="0.3">
      <c r="B1433" s="74" t="s">
        <v>843</v>
      </c>
      <c r="C1433" s="20" t="str">
        <f t="shared" si="160"/>
        <v>Freight Wagon (L) JPAE Construction Materials</v>
      </c>
      <c r="D1433" s="21" t="s">
        <v>4</v>
      </c>
      <c r="E1433" s="21" t="s">
        <v>399</v>
      </c>
      <c r="F1433" s="21" t="s">
        <v>612</v>
      </c>
      <c r="G1433" s="21" t="s">
        <v>331</v>
      </c>
      <c r="H1433" s="23"/>
      <c r="I1433" s="24"/>
      <c r="J1433" s="25" t="s">
        <v>31</v>
      </c>
      <c r="K1433" s="26" t="s">
        <v>31</v>
      </c>
      <c r="L1433" s="27" t="s">
        <v>31</v>
      </c>
      <c r="M1433" s="25" t="s">
        <v>31</v>
      </c>
      <c r="N1433" s="43">
        <v>0.93</v>
      </c>
      <c r="O1433" s="25">
        <f t="shared" si="154"/>
        <v>0.93</v>
      </c>
      <c r="P1433" s="25">
        <f t="shared" si="155"/>
        <v>0.93</v>
      </c>
      <c r="Q1433" s="28">
        <v>101.6</v>
      </c>
      <c r="R1433" s="29">
        <v>4</v>
      </c>
      <c r="S1433" s="18">
        <f t="shared" si="156"/>
        <v>25.4</v>
      </c>
      <c r="T1433" s="28">
        <v>2.661</v>
      </c>
      <c r="U1433" s="26" t="s">
        <v>31</v>
      </c>
      <c r="V1433" s="26" t="s">
        <v>31</v>
      </c>
      <c r="W1433" s="17" t="str">
        <f t="shared" si="157"/>
        <v>n/a</v>
      </c>
      <c r="X1433" s="30" t="s">
        <v>31</v>
      </c>
      <c r="Y1433" s="17" t="str">
        <f t="shared" si="158"/>
        <v>n/a</v>
      </c>
      <c r="Z1433" s="17">
        <v>29</v>
      </c>
      <c r="AA1433" s="17">
        <f t="shared" si="159"/>
        <v>29</v>
      </c>
      <c r="AB1433" s="31" t="s">
        <v>512</v>
      </c>
    </row>
    <row r="1434" spans="2:28" x14ac:dyDescent="0.3">
      <c r="B1434" s="74" t="s">
        <v>843</v>
      </c>
      <c r="C1434" s="20" t="str">
        <f t="shared" si="160"/>
        <v>Freight Wagon (T) JPAE Construction Materials</v>
      </c>
      <c r="D1434" s="21" t="s">
        <v>4</v>
      </c>
      <c r="E1434" s="21" t="s">
        <v>402</v>
      </c>
      <c r="F1434" s="21" t="s">
        <v>612</v>
      </c>
      <c r="G1434" s="21" t="s">
        <v>331</v>
      </c>
      <c r="H1434" s="23"/>
      <c r="I1434" s="24"/>
      <c r="J1434" s="25" t="s">
        <v>31</v>
      </c>
      <c r="K1434" s="26" t="s">
        <v>31</v>
      </c>
      <c r="L1434" s="27" t="s">
        <v>31</v>
      </c>
      <c r="M1434" s="25" t="s">
        <v>31</v>
      </c>
      <c r="N1434" s="45">
        <v>0.88500000000000001</v>
      </c>
      <c r="O1434" s="25">
        <f t="shared" si="154"/>
        <v>0.88500000000000001</v>
      </c>
      <c r="P1434" s="25">
        <f t="shared" si="155"/>
        <v>0.88500000000000001</v>
      </c>
      <c r="Q1434" s="28">
        <v>19.899999999999999</v>
      </c>
      <c r="R1434" s="29">
        <v>4</v>
      </c>
      <c r="S1434" s="18">
        <f t="shared" si="156"/>
        <v>4.9749999999999996</v>
      </c>
      <c r="T1434" s="28">
        <v>2.661</v>
      </c>
      <c r="U1434" s="26" t="s">
        <v>31</v>
      </c>
      <c r="V1434" s="26" t="s">
        <v>31</v>
      </c>
      <c r="W1434" s="17" t="str">
        <f t="shared" si="157"/>
        <v>n/a</v>
      </c>
      <c r="X1434" s="30" t="s">
        <v>31</v>
      </c>
      <c r="Y1434" s="17" t="str">
        <f t="shared" si="158"/>
        <v>n/a</v>
      </c>
      <c r="Z1434" s="17">
        <v>29</v>
      </c>
      <c r="AA1434" s="17">
        <f t="shared" si="159"/>
        <v>29</v>
      </c>
      <c r="AB1434" s="31" t="s">
        <v>513</v>
      </c>
    </row>
    <row r="1435" spans="2:28" x14ac:dyDescent="0.3">
      <c r="B1435" s="74" t="s">
        <v>843</v>
      </c>
      <c r="C1435" s="20" t="str">
        <f t="shared" si="160"/>
        <v>Freight Wagon (L) JPAF Construction Materials</v>
      </c>
      <c r="D1435" s="21" t="s">
        <v>4</v>
      </c>
      <c r="E1435" s="21" t="s">
        <v>399</v>
      </c>
      <c r="F1435" s="21" t="s">
        <v>613</v>
      </c>
      <c r="G1435" s="21" t="s">
        <v>331</v>
      </c>
      <c r="H1435" s="23"/>
      <c r="I1435" s="24"/>
      <c r="J1435" s="25" t="s">
        <v>31</v>
      </c>
      <c r="K1435" s="26">
        <v>6</v>
      </c>
      <c r="L1435" s="27" t="s">
        <v>814</v>
      </c>
      <c r="M1435" s="25">
        <v>0.89800000000000002</v>
      </c>
      <c r="N1435" s="43" t="s">
        <v>31</v>
      </c>
      <c r="O1435" s="25">
        <f t="shared" si="154"/>
        <v>0.89800000000000002</v>
      </c>
      <c r="P1435" s="25">
        <f t="shared" si="155"/>
        <v>0.89800000000000002</v>
      </c>
      <c r="Q1435" s="28">
        <v>98.2</v>
      </c>
      <c r="R1435" s="29">
        <v>4</v>
      </c>
      <c r="S1435" s="18">
        <f t="shared" si="156"/>
        <v>24.55</v>
      </c>
      <c r="T1435" s="28">
        <v>1.3314999999999999</v>
      </c>
      <c r="U1435" s="26" t="s">
        <v>31</v>
      </c>
      <c r="V1435" s="26" t="s">
        <v>31</v>
      </c>
      <c r="W1435" s="17" t="str">
        <f t="shared" si="157"/>
        <v>n/a</v>
      </c>
      <c r="X1435" s="30" t="s">
        <v>31</v>
      </c>
      <c r="Y1435" s="17" t="str">
        <f t="shared" si="158"/>
        <v>n/a</v>
      </c>
      <c r="Z1435" s="17">
        <v>29</v>
      </c>
      <c r="AA1435" s="17">
        <f t="shared" si="159"/>
        <v>29</v>
      </c>
      <c r="AB1435" s="31" t="s">
        <v>512</v>
      </c>
    </row>
    <row r="1436" spans="2:28" x14ac:dyDescent="0.3">
      <c r="B1436" s="74" t="s">
        <v>843</v>
      </c>
      <c r="C1436" s="20" t="str">
        <f t="shared" si="160"/>
        <v>Freight Wagon (T) JPAF Construction Materials</v>
      </c>
      <c r="D1436" s="21" t="s">
        <v>4</v>
      </c>
      <c r="E1436" s="21" t="s">
        <v>402</v>
      </c>
      <c r="F1436" s="21" t="s">
        <v>613</v>
      </c>
      <c r="G1436" s="21" t="s">
        <v>331</v>
      </c>
      <c r="H1436" s="23"/>
      <c r="I1436" s="24"/>
      <c r="J1436" s="25" t="s">
        <v>31</v>
      </c>
      <c r="K1436" s="26">
        <v>6</v>
      </c>
      <c r="L1436" s="27" t="s">
        <v>814</v>
      </c>
      <c r="M1436" s="25">
        <v>0.89800000000000002</v>
      </c>
      <c r="N1436" s="43" t="s">
        <v>31</v>
      </c>
      <c r="O1436" s="25">
        <f t="shared" si="154"/>
        <v>0.89800000000000002</v>
      </c>
      <c r="P1436" s="25">
        <f t="shared" si="155"/>
        <v>0.89800000000000002</v>
      </c>
      <c r="Q1436" s="28">
        <v>19.899999999999999</v>
      </c>
      <c r="R1436" s="29">
        <v>4</v>
      </c>
      <c r="S1436" s="18">
        <f t="shared" si="156"/>
        <v>4.9749999999999996</v>
      </c>
      <c r="T1436" s="28">
        <v>1.3314999999999999</v>
      </c>
      <c r="U1436" s="26" t="s">
        <v>31</v>
      </c>
      <c r="V1436" s="26" t="s">
        <v>31</v>
      </c>
      <c r="W1436" s="17" t="str">
        <f t="shared" si="157"/>
        <v>n/a</v>
      </c>
      <c r="X1436" s="30" t="s">
        <v>31</v>
      </c>
      <c r="Y1436" s="17" t="str">
        <f t="shared" si="158"/>
        <v>n/a</v>
      </c>
      <c r="Z1436" s="17">
        <v>29</v>
      </c>
      <c r="AA1436" s="17">
        <f t="shared" si="159"/>
        <v>29</v>
      </c>
      <c r="AB1436" s="31" t="s">
        <v>513</v>
      </c>
    </row>
    <row r="1437" spans="2:28" x14ac:dyDescent="0.3">
      <c r="B1437" s="74" t="s">
        <v>843</v>
      </c>
      <c r="C1437" s="20" t="str">
        <f t="shared" si="160"/>
        <v>Freight Wagon (L) JRAH Coal Other</v>
      </c>
      <c r="D1437" s="21" t="s">
        <v>4</v>
      </c>
      <c r="E1437" s="21" t="s">
        <v>399</v>
      </c>
      <c r="F1437" s="22" t="s">
        <v>614</v>
      </c>
      <c r="G1437" s="21" t="s">
        <v>358</v>
      </c>
      <c r="H1437" s="23"/>
      <c r="I1437" s="24"/>
      <c r="J1437" s="25" t="s">
        <v>31</v>
      </c>
      <c r="K1437" s="26">
        <v>5</v>
      </c>
      <c r="L1437" s="27" t="s">
        <v>812</v>
      </c>
      <c r="M1437" s="25">
        <v>0.93799999999999994</v>
      </c>
      <c r="N1437" s="43" t="s">
        <v>31</v>
      </c>
      <c r="O1437" s="25">
        <f t="shared" si="154"/>
        <v>0.93799999999999994</v>
      </c>
      <c r="P1437" s="25">
        <f t="shared" si="155"/>
        <v>0.93799999999999994</v>
      </c>
      <c r="Q1437" s="28">
        <v>89</v>
      </c>
      <c r="R1437" s="29">
        <v>4</v>
      </c>
      <c r="S1437" s="18">
        <f t="shared" si="156"/>
        <v>22.25</v>
      </c>
      <c r="T1437" s="28">
        <v>1.3440000000000001</v>
      </c>
      <c r="U1437" s="26" t="s">
        <v>31</v>
      </c>
      <c r="V1437" s="26" t="s">
        <v>31</v>
      </c>
      <c r="W1437" s="17" t="str">
        <f t="shared" si="157"/>
        <v>n/a</v>
      </c>
      <c r="X1437" s="30" t="s">
        <v>31</v>
      </c>
      <c r="Y1437" s="17" t="str">
        <f t="shared" si="158"/>
        <v>n/a</v>
      </c>
      <c r="Z1437" s="17">
        <v>25</v>
      </c>
      <c r="AA1437" s="17">
        <f t="shared" si="159"/>
        <v>25</v>
      </c>
      <c r="AB1437" s="31" t="s">
        <v>401</v>
      </c>
    </row>
    <row r="1438" spans="2:28" x14ac:dyDescent="0.3">
      <c r="B1438" s="74" t="s">
        <v>843</v>
      </c>
      <c r="C1438" s="20" t="str">
        <f t="shared" si="160"/>
        <v>Freight Wagon (L) JRAH Construction Materials</v>
      </c>
      <c r="D1438" s="21" t="s">
        <v>4</v>
      </c>
      <c r="E1438" s="21" t="s">
        <v>399</v>
      </c>
      <c r="F1438" s="22" t="s">
        <v>614</v>
      </c>
      <c r="G1438" s="21" t="s">
        <v>331</v>
      </c>
      <c r="H1438" s="23"/>
      <c r="I1438" s="24"/>
      <c r="J1438" s="25" t="s">
        <v>31</v>
      </c>
      <c r="K1438" s="26">
        <v>5</v>
      </c>
      <c r="L1438" s="27" t="s">
        <v>812</v>
      </c>
      <c r="M1438" s="25">
        <v>0.93799999999999994</v>
      </c>
      <c r="N1438" s="43" t="s">
        <v>31</v>
      </c>
      <c r="O1438" s="25">
        <f t="shared" si="154"/>
        <v>0.93799999999999994</v>
      </c>
      <c r="P1438" s="25">
        <f t="shared" si="155"/>
        <v>0.93799999999999994</v>
      </c>
      <c r="Q1438" s="28">
        <v>88.601048797062433</v>
      </c>
      <c r="R1438" s="29">
        <v>4</v>
      </c>
      <c r="S1438" s="18">
        <f t="shared" si="156"/>
        <v>22.150262199265608</v>
      </c>
      <c r="T1438" s="28">
        <v>1.3440000000000001</v>
      </c>
      <c r="U1438" s="26" t="s">
        <v>31</v>
      </c>
      <c r="V1438" s="26" t="s">
        <v>31</v>
      </c>
      <c r="W1438" s="17" t="str">
        <f t="shared" si="157"/>
        <v>n/a</v>
      </c>
      <c r="X1438" s="30" t="s">
        <v>31</v>
      </c>
      <c r="Y1438" s="17" t="str">
        <f t="shared" si="158"/>
        <v>n/a</v>
      </c>
      <c r="Z1438" s="17">
        <v>29</v>
      </c>
      <c r="AA1438" s="17">
        <f t="shared" si="159"/>
        <v>29</v>
      </c>
      <c r="AB1438" s="31" t="s">
        <v>401</v>
      </c>
    </row>
    <row r="1439" spans="2:28" x14ac:dyDescent="0.3">
      <c r="B1439" s="74" t="s">
        <v>843</v>
      </c>
      <c r="C1439" s="20" t="str">
        <f t="shared" si="160"/>
        <v>Freight Wagon (T) JRAH Construction Materials</v>
      </c>
      <c r="D1439" s="21" t="s">
        <v>4</v>
      </c>
      <c r="E1439" s="21" t="s">
        <v>402</v>
      </c>
      <c r="F1439" s="22" t="s">
        <v>614</v>
      </c>
      <c r="G1439" s="21" t="s">
        <v>331</v>
      </c>
      <c r="H1439" s="23"/>
      <c r="I1439" s="24"/>
      <c r="J1439" s="25" t="s">
        <v>31</v>
      </c>
      <c r="K1439" s="26">
        <v>5</v>
      </c>
      <c r="L1439" s="27" t="s">
        <v>812</v>
      </c>
      <c r="M1439" s="25">
        <v>0.93799999999999994</v>
      </c>
      <c r="N1439" s="43" t="s">
        <v>31</v>
      </c>
      <c r="O1439" s="25">
        <f t="shared" si="154"/>
        <v>0.93799999999999994</v>
      </c>
      <c r="P1439" s="25">
        <f t="shared" si="155"/>
        <v>0.93799999999999994</v>
      </c>
      <c r="Q1439" s="28">
        <v>22.606421595338894</v>
      </c>
      <c r="R1439" s="29">
        <v>4</v>
      </c>
      <c r="S1439" s="18">
        <f t="shared" si="156"/>
        <v>5.6516053988347235</v>
      </c>
      <c r="T1439" s="28">
        <v>1.3440000000000001</v>
      </c>
      <c r="U1439" s="26" t="s">
        <v>31</v>
      </c>
      <c r="V1439" s="26" t="s">
        <v>31</v>
      </c>
      <c r="W1439" s="17" t="str">
        <f t="shared" si="157"/>
        <v>n/a</v>
      </c>
      <c r="X1439" s="30" t="s">
        <v>31</v>
      </c>
      <c r="Y1439" s="17" t="str">
        <f t="shared" si="158"/>
        <v>n/a</v>
      </c>
      <c r="Z1439" s="17">
        <v>29</v>
      </c>
      <c r="AA1439" s="17">
        <f t="shared" si="159"/>
        <v>29</v>
      </c>
      <c r="AB1439" s="31" t="s">
        <v>403</v>
      </c>
    </row>
    <row r="1440" spans="2:28" x14ac:dyDescent="0.3">
      <c r="B1440" s="74" t="s">
        <v>843</v>
      </c>
      <c r="C1440" s="20" t="str">
        <f t="shared" si="160"/>
        <v>Freight Wagon (L) JRAH Enterprise</v>
      </c>
      <c r="D1440" s="21" t="s">
        <v>4</v>
      </c>
      <c r="E1440" s="21" t="s">
        <v>399</v>
      </c>
      <c r="F1440" s="22" t="s">
        <v>614</v>
      </c>
      <c r="G1440" s="21" t="s">
        <v>338</v>
      </c>
      <c r="H1440" s="23"/>
      <c r="I1440" s="24"/>
      <c r="J1440" s="25" t="s">
        <v>31</v>
      </c>
      <c r="K1440" s="26">
        <v>5</v>
      </c>
      <c r="L1440" s="27" t="s">
        <v>812</v>
      </c>
      <c r="M1440" s="25">
        <v>0.93799999999999994</v>
      </c>
      <c r="N1440" s="43" t="s">
        <v>31</v>
      </c>
      <c r="O1440" s="25">
        <f t="shared" si="154"/>
        <v>0.93799999999999994</v>
      </c>
      <c r="P1440" s="25">
        <f t="shared" si="155"/>
        <v>0.93799999999999994</v>
      </c>
      <c r="Q1440" s="28">
        <v>87.4</v>
      </c>
      <c r="R1440" s="29">
        <v>4</v>
      </c>
      <c r="S1440" s="18">
        <f t="shared" si="156"/>
        <v>21.85</v>
      </c>
      <c r="T1440" s="28">
        <v>1.3440000000000001</v>
      </c>
      <c r="U1440" s="26" t="s">
        <v>31</v>
      </c>
      <c r="V1440" s="26" t="s">
        <v>31</v>
      </c>
      <c r="W1440" s="17" t="str">
        <f t="shared" si="157"/>
        <v>n/a</v>
      </c>
      <c r="X1440" s="30" t="s">
        <v>31</v>
      </c>
      <c r="Y1440" s="17" t="str">
        <f t="shared" si="158"/>
        <v>n/a</v>
      </c>
      <c r="Z1440" s="17">
        <v>27</v>
      </c>
      <c r="AA1440" s="17">
        <f t="shared" si="159"/>
        <v>27</v>
      </c>
      <c r="AB1440" s="31" t="s">
        <v>401</v>
      </c>
    </row>
    <row r="1441" spans="2:28" x14ac:dyDescent="0.3">
      <c r="B1441" s="74" t="s">
        <v>843</v>
      </c>
      <c r="C1441" s="20" t="str">
        <f t="shared" si="160"/>
        <v>Freight Wagon (T) JRAH Enterprise</v>
      </c>
      <c r="D1441" s="21" t="s">
        <v>4</v>
      </c>
      <c r="E1441" s="21" t="s">
        <v>402</v>
      </c>
      <c r="F1441" s="22" t="s">
        <v>614</v>
      </c>
      <c r="G1441" s="21" t="s">
        <v>338</v>
      </c>
      <c r="H1441" s="23"/>
      <c r="I1441" s="24"/>
      <c r="J1441" s="25" t="s">
        <v>31</v>
      </c>
      <c r="K1441" s="26">
        <v>5</v>
      </c>
      <c r="L1441" s="27" t="s">
        <v>812</v>
      </c>
      <c r="M1441" s="25">
        <v>0.93799999999999994</v>
      </c>
      <c r="N1441" s="43" t="s">
        <v>31</v>
      </c>
      <c r="O1441" s="25">
        <f t="shared" si="154"/>
        <v>0.93799999999999994</v>
      </c>
      <c r="P1441" s="25">
        <f t="shared" si="155"/>
        <v>0.93799999999999994</v>
      </c>
      <c r="Q1441" s="28">
        <v>22</v>
      </c>
      <c r="R1441" s="29">
        <v>4</v>
      </c>
      <c r="S1441" s="18">
        <f t="shared" si="156"/>
        <v>5.5</v>
      </c>
      <c r="T1441" s="28">
        <v>1.3440000000000001</v>
      </c>
      <c r="U1441" s="26" t="s">
        <v>31</v>
      </c>
      <c r="V1441" s="26" t="s">
        <v>31</v>
      </c>
      <c r="W1441" s="17" t="str">
        <f t="shared" si="157"/>
        <v>n/a</v>
      </c>
      <c r="X1441" s="30" t="s">
        <v>31</v>
      </c>
      <c r="Y1441" s="17" t="str">
        <f t="shared" si="158"/>
        <v>n/a</v>
      </c>
      <c r="Z1441" s="17">
        <v>27</v>
      </c>
      <c r="AA1441" s="17">
        <f t="shared" si="159"/>
        <v>27</v>
      </c>
      <c r="AB1441" s="31" t="s">
        <v>403</v>
      </c>
    </row>
    <row r="1442" spans="2:28" x14ac:dyDescent="0.3">
      <c r="B1442" s="74" t="s">
        <v>843</v>
      </c>
      <c r="C1442" s="20" t="str">
        <f t="shared" si="160"/>
        <v>Freight Wagon (L) JRAH Industrial Minerals</v>
      </c>
      <c r="D1442" s="21" t="s">
        <v>4</v>
      </c>
      <c r="E1442" s="21" t="s">
        <v>399</v>
      </c>
      <c r="F1442" s="22" t="s">
        <v>614</v>
      </c>
      <c r="G1442" s="21" t="s">
        <v>364</v>
      </c>
      <c r="H1442" s="23"/>
      <c r="I1442" s="24"/>
      <c r="J1442" s="25" t="s">
        <v>31</v>
      </c>
      <c r="K1442" s="26">
        <v>5</v>
      </c>
      <c r="L1442" s="27" t="s">
        <v>812</v>
      </c>
      <c r="M1442" s="25">
        <v>0.93799999999999994</v>
      </c>
      <c r="N1442" s="43" t="s">
        <v>31</v>
      </c>
      <c r="O1442" s="25">
        <f t="shared" si="154"/>
        <v>0.93799999999999994</v>
      </c>
      <c r="P1442" s="25">
        <f t="shared" si="155"/>
        <v>0.93799999999999994</v>
      </c>
      <c r="Q1442" s="28">
        <v>84.236673773987221</v>
      </c>
      <c r="R1442" s="29">
        <v>4</v>
      </c>
      <c r="S1442" s="18">
        <f t="shared" si="156"/>
        <v>21.059168443496805</v>
      </c>
      <c r="T1442" s="28">
        <v>1.3440000000000001</v>
      </c>
      <c r="U1442" s="26" t="s">
        <v>31</v>
      </c>
      <c r="V1442" s="26" t="s">
        <v>31</v>
      </c>
      <c r="W1442" s="17" t="str">
        <f t="shared" si="157"/>
        <v>n/a</v>
      </c>
      <c r="X1442" s="30" t="s">
        <v>31</v>
      </c>
      <c r="Y1442" s="17" t="str">
        <f t="shared" si="158"/>
        <v>n/a</v>
      </c>
      <c r="Z1442" s="17">
        <v>18</v>
      </c>
      <c r="AA1442" s="17">
        <f t="shared" si="159"/>
        <v>18</v>
      </c>
      <c r="AB1442" s="31" t="s">
        <v>401</v>
      </c>
    </row>
    <row r="1443" spans="2:28" x14ac:dyDescent="0.3">
      <c r="B1443" s="74" t="s">
        <v>843</v>
      </c>
      <c r="C1443" s="20" t="str">
        <f t="shared" si="160"/>
        <v>Freight Wagon (T) JRAH Industrial Minerals</v>
      </c>
      <c r="D1443" s="21" t="s">
        <v>4</v>
      </c>
      <c r="E1443" s="21" t="s">
        <v>402</v>
      </c>
      <c r="F1443" s="22" t="s">
        <v>614</v>
      </c>
      <c r="G1443" s="21" t="s">
        <v>364</v>
      </c>
      <c r="H1443" s="23"/>
      <c r="I1443" s="24"/>
      <c r="J1443" s="25" t="s">
        <v>31</v>
      </c>
      <c r="K1443" s="26">
        <v>5</v>
      </c>
      <c r="L1443" s="27" t="s">
        <v>812</v>
      </c>
      <c r="M1443" s="25">
        <v>0.93799999999999994</v>
      </c>
      <c r="N1443" s="43" t="s">
        <v>31</v>
      </c>
      <c r="O1443" s="25">
        <f t="shared" ref="O1443:O1506" si="161">IF(N1443="n/a",M1443,N1443)</f>
        <v>0.93799999999999994</v>
      </c>
      <c r="P1443" s="25">
        <f t="shared" ref="P1443:P1506" si="162">IF($D1443="Passenger",J1443,O1443)</f>
        <v>0.93799999999999994</v>
      </c>
      <c r="Q1443" s="28">
        <v>22</v>
      </c>
      <c r="R1443" s="29">
        <v>4</v>
      </c>
      <c r="S1443" s="18">
        <f t="shared" ref="S1443:S1506" si="163">Q1443/R1443</f>
        <v>5.5</v>
      </c>
      <c r="T1443" s="28">
        <v>1.3440000000000001</v>
      </c>
      <c r="U1443" s="26" t="s">
        <v>31</v>
      </c>
      <c r="V1443" s="26" t="s">
        <v>31</v>
      </c>
      <c r="W1443" s="17" t="str">
        <f t="shared" ref="W1443:W1506" si="164">IF($D1443="Passenger",0.021*(MIN(U1443,V1443)^1.71),"n/a")</f>
        <v>n/a</v>
      </c>
      <c r="X1443" s="30" t="s">
        <v>31</v>
      </c>
      <c r="Y1443" s="17" t="str">
        <f t="shared" ref="Y1443:Y1506" si="165">IF($D1443="Passenger",IF(X1443=0,W1443,X1443),"n/a")</f>
        <v>n/a</v>
      </c>
      <c r="Z1443" s="17">
        <v>18</v>
      </c>
      <c r="AA1443" s="17">
        <f t="shared" si="159"/>
        <v>18</v>
      </c>
      <c r="AB1443" s="31" t="s">
        <v>403</v>
      </c>
    </row>
    <row r="1444" spans="2:28" x14ac:dyDescent="0.3">
      <c r="B1444" s="74" t="s">
        <v>843</v>
      </c>
      <c r="C1444" s="20" t="str">
        <f t="shared" si="160"/>
        <v>Freight Wagon (L) JRAH Other</v>
      </c>
      <c r="D1444" s="21" t="s">
        <v>4</v>
      </c>
      <c r="E1444" s="21" t="s">
        <v>399</v>
      </c>
      <c r="F1444" s="22" t="s">
        <v>614</v>
      </c>
      <c r="G1444" s="21" t="s">
        <v>333</v>
      </c>
      <c r="H1444" s="23"/>
      <c r="I1444" s="24"/>
      <c r="J1444" s="25" t="s">
        <v>31</v>
      </c>
      <c r="K1444" s="26">
        <v>5</v>
      </c>
      <c r="L1444" s="27" t="s">
        <v>812</v>
      </c>
      <c r="M1444" s="25">
        <v>0.93799999999999994</v>
      </c>
      <c r="N1444" s="43" t="s">
        <v>31</v>
      </c>
      <c r="O1444" s="25">
        <f t="shared" si="161"/>
        <v>0.93799999999999994</v>
      </c>
      <c r="P1444" s="25">
        <f t="shared" si="162"/>
        <v>0.93799999999999994</v>
      </c>
      <c r="Q1444" s="28">
        <v>53.083869670152858</v>
      </c>
      <c r="R1444" s="29">
        <v>4</v>
      </c>
      <c r="S1444" s="18">
        <f t="shared" si="163"/>
        <v>13.270967417538214</v>
      </c>
      <c r="T1444" s="28">
        <v>1.3440000000000001</v>
      </c>
      <c r="U1444" s="26" t="s">
        <v>31</v>
      </c>
      <c r="V1444" s="26" t="s">
        <v>31</v>
      </c>
      <c r="W1444" s="17" t="str">
        <f t="shared" si="164"/>
        <v>n/a</v>
      </c>
      <c r="X1444" s="30" t="s">
        <v>31</v>
      </c>
      <c r="Y1444" s="17" t="str">
        <f t="shared" si="165"/>
        <v>n/a</v>
      </c>
      <c r="Z1444" s="17">
        <v>25</v>
      </c>
      <c r="AA1444" s="17">
        <f t="shared" si="159"/>
        <v>25</v>
      </c>
      <c r="AB1444" s="31" t="s">
        <v>401</v>
      </c>
    </row>
    <row r="1445" spans="2:28" x14ac:dyDescent="0.3">
      <c r="B1445" s="74" t="s">
        <v>843</v>
      </c>
      <c r="C1445" s="20" t="str">
        <f t="shared" si="160"/>
        <v>Freight Wagon (T) JRAH Other</v>
      </c>
      <c r="D1445" s="21" t="s">
        <v>4</v>
      </c>
      <c r="E1445" s="21" t="s">
        <v>402</v>
      </c>
      <c r="F1445" s="22" t="s">
        <v>614</v>
      </c>
      <c r="G1445" s="21" t="s">
        <v>333</v>
      </c>
      <c r="H1445" s="23"/>
      <c r="I1445" s="24"/>
      <c r="J1445" s="25" t="s">
        <v>31</v>
      </c>
      <c r="K1445" s="26">
        <v>5</v>
      </c>
      <c r="L1445" s="27" t="s">
        <v>812</v>
      </c>
      <c r="M1445" s="25">
        <v>0.93799999999999994</v>
      </c>
      <c r="N1445" s="43" t="s">
        <v>31</v>
      </c>
      <c r="O1445" s="25">
        <f t="shared" si="161"/>
        <v>0.93799999999999994</v>
      </c>
      <c r="P1445" s="25">
        <f t="shared" si="162"/>
        <v>0.93799999999999994</v>
      </c>
      <c r="Q1445" s="28">
        <v>22</v>
      </c>
      <c r="R1445" s="29">
        <v>4</v>
      </c>
      <c r="S1445" s="18">
        <f t="shared" si="163"/>
        <v>5.5</v>
      </c>
      <c r="T1445" s="28">
        <v>1.3440000000000001</v>
      </c>
      <c r="U1445" s="26" t="s">
        <v>31</v>
      </c>
      <c r="V1445" s="26" t="s">
        <v>31</v>
      </c>
      <c r="W1445" s="17" t="str">
        <f t="shared" si="164"/>
        <v>n/a</v>
      </c>
      <c r="X1445" s="30" t="s">
        <v>31</v>
      </c>
      <c r="Y1445" s="17" t="str">
        <f t="shared" si="165"/>
        <v>n/a</v>
      </c>
      <c r="Z1445" s="17">
        <v>25</v>
      </c>
      <c r="AA1445" s="17">
        <f t="shared" si="159"/>
        <v>25</v>
      </c>
      <c r="AB1445" s="31" t="s">
        <v>403</v>
      </c>
    </row>
    <row r="1446" spans="2:28" x14ac:dyDescent="0.3">
      <c r="B1446" s="74" t="s">
        <v>843</v>
      </c>
      <c r="C1446" s="20" t="str">
        <f t="shared" si="160"/>
        <v>Freight Wagon (T) JSAA Construction Materials</v>
      </c>
      <c r="D1446" s="21" t="s">
        <v>4</v>
      </c>
      <c r="E1446" s="21" t="s">
        <v>402</v>
      </c>
      <c r="F1446" s="22" t="s">
        <v>615</v>
      </c>
      <c r="G1446" s="21" t="s">
        <v>331</v>
      </c>
      <c r="H1446" s="23"/>
      <c r="I1446" s="24"/>
      <c r="J1446" s="25" t="s">
        <v>31</v>
      </c>
      <c r="K1446" s="26">
        <v>3</v>
      </c>
      <c r="L1446" s="27" t="s">
        <v>808</v>
      </c>
      <c r="M1446" s="25">
        <v>1.018</v>
      </c>
      <c r="N1446" s="43" t="s">
        <v>31</v>
      </c>
      <c r="O1446" s="25">
        <f t="shared" si="161"/>
        <v>1.018</v>
      </c>
      <c r="P1446" s="25">
        <f t="shared" si="162"/>
        <v>1.018</v>
      </c>
      <c r="Q1446" s="28">
        <v>31</v>
      </c>
      <c r="R1446" s="29">
        <v>4</v>
      </c>
      <c r="S1446" s="18">
        <f t="shared" si="163"/>
        <v>7.75</v>
      </c>
      <c r="T1446" s="28">
        <v>1.764</v>
      </c>
      <c r="U1446" s="26" t="s">
        <v>31</v>
      </c>
      <c r="V1446" s="26" t="s">
        <v>31</v>
      </c>
      <c r="W1446" s="17" t="str">
        <f t="shared" si="164"/>
        <v>n/a</v>
      </c>
      <c r="X1446" s="30" t="s">
        <v>31</v>
      </c>
      <c r="Y1446" s="17" t="str">
        <f t="shared" si="165"/>
        <v>n/a</v>
      </c>
      <c r="Z1446" s="17">
        <v>29</v>
      </c>
      <c r="AA1446" s="17">
        <f t="shared" si="159"/>
        <v>29</v>
      </c>
      <c r="AB1446" s="31" t="s">
        <v>471</v>
      </c>
    </row>
    <row r="1447" spans="2:28" x14ac:dyDescent="0.3">
      <c r="B1447" s="74" t="s">
        <v>843</v>
      </c>
      <c r="C1447" s="20" t="str">
        <f t="shared" si="160"/>
        <v>Freight Wagon (T) JSAA Enterprise</v>
      </c>
      <c r="D1447" s="21" t="s">
        <v>4</v>
      </c>
      <c r="E1447" s="21" t="s">
        <v>402</v>
      </c>
      <c r="F1447" s="22" t="s">
        <v>615</v>
      </c>
      <c r="G1447" s="21" t="s">
        <v>338</v>
      </c>
      <c r="H1447" s="23"/>
      <c r="I1447" s="24"/>
      <c r="J1447" s="25" t="s">
        <v>31</v>
      </c>
      <c r="K1447" s="26">
        <v>3</v>
      </c>
      <c r="L1447" s="27" t="s">
        <v>808</v>
      </c>
      <c r="M1447" s="25">
        <v>1.018</v>
      </c>
      <c r="N1447" s="43" t="s">
        <v>31</v>
      </c>
      <c r="O1447" s="25">
        <f t="shared" si="161"/>
        <v>1.018</v>
      </c>
      <c r="P1447" s="25">
        <f t="shared" si="162"/>
        <v>1.018</v>
      </c>
      <c r="Q1447" s="28">
        <v>31</v>
      </c>
      <c r="R1447" s="29">
        <v>4</v>
      </c>
      <c r="S1447" s="18">
        <f t="shared" si="163"/>
        <v>7.75</v>
      </c>
      <c r="T1447" s="28">
        <v>1.764</v>
      </c>
      <c r="U1447" s="26" t="s">
        <v>31</v>
      </c>
      <c r="V1447" s="26" t="s">
        <v>31</v>
      </c>
      <c r="W1447" s="17" t="str">
        <f t="shared" si="164"/>
        <v>n/a</v>
      </c>
      <c r="X1447" s="30" t="s">
        <v>31</v>
      </c>
      <c r="Y1447" s="17" t="str">
        <f t="shared" si="165"/>
        <v>n/a</v>
      </c>
      <c r="Z1447" s="17">
        <v>27</v>
      </c>
      <c r="AA1447" s="17">
        <f t="shared" si="159"/>
        <v>27</v>
      </c>
      <c r="AB1447" s="31" t="s">
        <v>471</v>
      </c>
    </row>
    <row r="1448" spans="2:28" x14ac:dyDescent="0.3">
      <c r="B1448" s="74" t="s">
        <v>843</v>
      </c>
      <c r="C1448" s="20" t="str">
        <f t="shared" si="160"/>
        <v>Freight Wagon (L) JSAA Industrial Minerals</v>
      </c>
      <c r="D1448" s="21" t="s">
        <v>4</v>
      </c>
      <c r="E1448" s="21" t="s">
        <v>399</v>
      </c>
      <c r="F1448" s="22" t="s">
        <v>615</v>
      </c>
      <c r="G1448" s="21" t="s">
        <v>364</v>
      </c>
      <c r="H1448" s="23"/>
      <c r="I1448" s="24"/>
      <c r="J1448" s="25" t="s">
        <v>31</v>
      </c>
      <c r="K1448" s="26">
        <v>3</v>
      </c>
      <c r="L1448" s="27" t="s">
        <v>808</v>
      </c>
      <c r="M1448" s="25">
        <v>1.018</v>
      </c>
      <c r="N1448" s="43" t="s">
        <v>31</v>
      </c>
      <c r="O1448" s="25">
        <f t="shared" si="161"/>
        <v>1.018</v>
      </c>
      <c r="P1448" s="25">
        <f t="shared" si="162"/>
        <v>1.018</v>
      </c>
      <c r="Q1448" s="28">
        <v>89.786674353867483</v>
      </c>
      <c r="R1448" s="29">
        <v>4</v>
      </c>
      <c r="S1448" s="18">
        <f t="shared" si="163"/>
        <v>22.446668588466871</v>
      </c>
      <c r="T1448" s="28">
        <v>1.764</v>
      </c>
      <c r="U1448" s="26" t="s">
        <v>31</v>
      </c>
      <c r="V1448" s="26" t="s">
        <v>31</v>
      </c>
      <c r="W1448" s="17" t="str">
        <f t="shared" si="164"/>
        <v>n/a</v>
      </c>
      <c r="X1448" s="30" t="s">
        <v>31</v>
      </c>
      <c r="Y1448" s="17" t="str">
        <f t="shared" si="165"/>
        <v>n/a</v>
      </c>
      <c r="Z1448" s="17">
        <v>18</v>
      </c>
      <c r="AA1448" s="17">
        <f t="shared" si="159"/>
        <v>18</v>
      </c>
      <c r="AB1448" s="31" t="s">
        <v>520</v>
      </c>
    </row>
    <row r="1449" spans="2:28" x14ac:dyDescent="0.3">
      <c r="B1449" s="74" t="s">
        <v>843</v>
      </c>
      <c r="C1449" s="20" t="str">
        <f t="shared" si="160"/>
        <v>Freight Wagon (T) JSAA Industrial Minerals</v>
      </c>
      <c r="D1449" s="21" t="s">
        <v>4</v>
      </c>
      <c r="E1449" s="21" t="s">
        <v>402</v>
      </c>
      <c r="F1449" s="22" t="s">
        <v>615</v>
      </c>
      <c r="G1449" s="21" t="s">
        <v>364</v>
      </c>
      <c r="H1449" s="23"/>
      <c r="I1449" s="24"/>
      <c r="J1449" s="25" t="s">
        <v>31</v>
      </c>
      <c r="K1449" s="26">
        <v>3</v>
      </c>
      <c r="L1449" s="27" t="s">
        <v>808</v>
      </c>
      <c r="M1449" s="25">
        <v>1.018</v>
      </c>
      <c r="N1449" s="43" t="s">
        <v>31</v>
      </c>
      <c r="O1449" s="25">
        <f t="shared" si="161"/>
        <v>1.018</v>
      </c>
      <c r="P1449" s="25">
        <f t="shared" si="162"/>
        <v>1.018</v>
      </c>
      <c r="Q1449" s="28">
        <v>30.872960453757678</v>
      </c>
      <c r="R1449" s="29">
        <v>4</v>
      </c>
      <c r="S1449" s="18">
        <f t="shared" si="163"/>
        <v>7.7182401134394194</v>
      </c>
      <c r="T1449" s="28">
        <v>1.764</v>
      </c>
      <c r="U1449" s="26" t="s">
        <v>31</v>
      </c>
      <c r="V1449" s="26" t="s">
        <v>31</v>
      </c>
      <c r="W1449" s="17" t="str">
        <f t="shared" si="164"/>
        <v>n/a</v>
      </c>
      <c r="X1449" s="30" t="s">
        <v>31</v>
      </c>
      <c r="Y1449" s="17" t="str">
        <f t="shared" si="165"/>
        <v>n/a</v>
      </c>
      <c r="Z1449" s="17">
        <v>18</v>
      </c>
      <c r="AA1449" s="17">
        <f t="shared" si="159"/>
        <v>18</v>
      </c>
      <c r="AB1449" s="31" t="s">
        <v>471</v>
      </c>
    </row>
    <row r="1450" spans="2:28" x14ac:dyDescent="0.3">
      <c r="B1450" s="74" t="s">
        <v>843</v>
      </c>
      <c r="C1450" s="20" t="str">
        <f t="shared" si="160"/>
        <v>Freight Wagon (L) JSAA Other</v>
      </c>
      <c r="D1450" s="21" t="s">
        <v>4</v>
      </c>
      <c r="E1450" s="21" t="s">
        <v>399</v>
      </c>
      <c r="F1450" s="22" t="s">
        <v>615</v>
      </c>
      <c r="G1450" s="21" t="s">
        <v>333</v>
      </c>
      <c r="H1450" s="23"/>
      <c r="I1450" s="24"/>
      <c r="J1450" s="25" t="s">
        <v>31</v>
      </c>
      <c r="K1450" s="26">
        <v>3</v>
      </c>
      <c r="L1450" s="27" t="s">
        <v>808</v>
      </c>
      <c r="M1450" s="25">
        <v>1.018</v>
      </c>
      <c r="N1450" s="43" t="s">
        <v>31</v>
      </c>
      <c r="O1450" s="25">
        <f t="shared" si="161"/>
        <v>1.018</v>
      </c>
      <c r="P1450" s="25">
        <f t="shared" si="162"/>
        <v>1.018</v>
      </c>
      <c r="Q1450" s="28">
        <v>96.5</v>
      </c>
      <c r="R1450" s="29">
        <v>4</v>
      </c>
      <c r="S1450" s="18">
        <f t="shared" si="163"/>
        <v>24.125</v>
      </c>
      <c r="T1450" s="28">
        <v>1.764</v>
      </c>
      <c r="U1450" s="26" t="s">
        <v>31</v>
      </c>
      <c r="V1450" s="26" t="s">
        <v>31</v>
      </c>
      <c r="W1450" s="17" t="str">
        <f t="shared" si="164"/>
        <v>n/a</v>
      </c>
      <c r="X1450" s="30" t="s">
        <v>31</v>
      </c>
      <c r="Y1450" s="17" t="str">
        <f t="shared" si="165"/>
        <v>n/a</v>
      </c>
      <c r="Z1450" s="17">
        <v>25</v>
      </c>
      <c r="AA1450" s="17">
        <f t="shared" si="159"/>
        <v>25</v>
      </c>
      <c r="AB1450" s="31" t="s">
        <v>520</v>
      </c>
    </row>
    <row r="1451" spans="2:28" x14ac:dyDescent="0.3">
      <c r="B1451" s="74" t="s">
        <v>843</v>
      </c>
      <c r="C1451" s="20" t="str">
        <f t="shared" si="160"/>
        <v>Freight Wagon (T) JSAA Other</v>
      </c>
      <c r="D1451" s="21" t="s">
        <v>4</v>
      </c>
      <c r="E1451" s="21" t="s">
        <v>402</v>
      </c>
      <c r="F1451" s="22" t="s">
        <v>615</v>
      </c>
      <c r="G1451" s="21" t="s">
        <v>333</v>
      </c>
      <c r="H1451" s="23"/>
      <c r="I1451" s="24"/>
      <c r="J1451" s="25" t="s">
        <v>31</v>
      </c>
      <c r="K1451" s="26">
        <v>3</v>
      </c>
      <c r="L1451" s="27" t="s">
        <v>808</v>
      </c>
      <c r="M1451" s="25">
        <v>1.018</v>
      </c>
      <c r="N1451" s="43" t="s">
        <v>31</v>
      </c>
      <c r="O1451" s="25">
        <f t="shared" si="161"/>
        <v>1.018</v>
      </c>
      <c r="P1451" s="25">
        <f t="shared" si="162"/>
        <v>1.018</v>
      </c>
      <c r="Q1451" s="28">
        <v>31</v>
      </c>
      <c r="R1451" s="29">
        <v>4</v>
      </c>
      <c r="S1451" s="18">
        <f t="shared" si="163"/>
        <v>7.75</v>
      </c>
      <c r="T1451" s="28">
        <v>1.764</v>
      </c>
      <c r="U1451" s="26" t="s">
        <v>31</v>
      </c>
      <c r="V1451" s="26" t="s">
        <v>31</v>
      </c>
      <c r="W1451" s="17" t="str">
        <f t="shared" si="164"/>
        <v>n/a</v>
      </c>
      <c r="X1451" s="30" t="s">
        <v>31</v>
      </c>
      <c r="Y1451" s="17" t="str">
        <f t="shared" si="165"/>
        <v>n/a</v>
      </c>
      <c r="Z1451" s="17">
        <v>25</v>
      </c>
      <c r="AA1451" s="17">
        <f t="shared" si="159"/>
        <v>25</v>
      </c>
      <c r="AB1451" s="31" t="s">
        <v>471</v>
      </c>
    </row>
    <row r="1452" spans="2:28" x14ac:dyDescent="0.3">
      <c r="B1452" s="74" t="s">
        <v>843</v>
      </c>
      <c r="C1452" s="20" t="str">
        <f t="shared" si="160"/>
        <v>Freight Wagon (L) JSAA Steel</v>
      </c>
      <c r="D1452" s="21" t="s">
        <v>4</v>
      </c>
      <c r="E1452" s="21" t="s">
        <v>399</v>
      </c>
      <c r="F1452" s="22" t="s">
        <v>615</v>
      </c>
      <c r="G1452" s="21" t="s">
        <v>342</v>
      </c>
      <c r="H1452" s="23"/>
      <c r="I1452" s="24"/>
      <c r="J1452" s="25" t="s">
        <v>31</v>
      </c>
      <c r="K1452" s="26">
        <v>3</v>
      </c>
      <c r="L1452" s="27" t="s">
        <v>808</v>
      </c>
      <c r="M1452" s="25">
        <v>1.018</v>
      </c>
      <c r="N1452" s="43" t="s">
        <v>31</v>
      </c>
      <c r="O1452" s="25">
        <f t="shared" si="161"/>
        <v>1.018</v>
      </c>
      <c r="P1452" s="25">
        <f t="shared" si="162"/>
        <v>1.018</v>
      </c>
      <c r="Q1452" s="28">
        <v>93.158711080132747</v>
      </c>
      <c r="R1452" s="29">
        <v>4</v>
      </c>
      <c r="S1452" s="18">
        <f t="shared" si="163"/>
        <v>23.289677770033187</v>
      </c>
      <c r="T1452" s="28">
        <v>1.764</v>
      </c>
      <c r="U1452" s="26" t="s">
        <v>31</v>
      </c>
      <c r="V1452" s="26" t="s">
        <v>31</v>
      </c>
      <c r="W1452" s="17" t="str">
        <f t="shared" si="164"/>
        <v>n/a</v>
      </c>
      <c r="X1452" s="30" t="s">
        <v>31</v>
      </c>
      <c r="Y1452" s="17" t="str">
        <f t="shared" si="165"/>
        <v>n/a</v>
      </c>
      <c r="Z1452" s="17">
        <v>25</v>
      </c>
      <c r="AA1452" s="17">
        <f t="shared" si="159"/>
        <v>25</v>
      </c>
      <c r="AB1452" s="31" t="s">
        <v>520</v>
      </c>
    </row>
    <row r="1453" spans="2:28" x14ac:dyDescent="0.3">
      <c r="B1453" s="74" t="s">
        <v>843</v>
      </c>
      <c r="C1453" s="20" t="str">
        <f t="shared" si="160"/>
        <v>Freight Wagon (T) JSAA Steel</v>
      </c>
      <c r="D1453" s="21" t="s">
        <v>4</v>
      </c>
      <c r="E1453" s="21" t="s">
        <v>402</v>
      </c>
      <c r="F1453" s="22" t="s">
        <v>615</v>
      </c>
      <c r="G1453" s="21" t="s">
        <v>342</v>
      </c>
      <c r="H1453" s="23"/>
      <c r="I1453" s="24"/>
      <c r="J1453" s="25" t="s">
        <v>31</v>
      </c>
      <c r="K1453" s="26">
        <v>3</v>
      </c>
      <c r="L1453" s="27" t="s">
        <v>808</v>
      </c>
      <c r="M1453" s="25">
        <v>1.018</v>
      </c>
      <c r="N1453" s="43" t="s">
        <v>31</v>
      </c>
      <c r="O1453" s="25">
        <f t="shared" si="161"/>
        <v>1.018</v>
      </c>
      <c r="P1453" s="25">
        <f t="shared" si="162"/>
        <v>1.018</v>
      </c>
      <c r="Q1453" s="28">
        <v>30.865192090625285</v>
      </c>
      <c r="R1453" s="29">
        <v>4</v>
      </c>
      <c r="S1453" s="18">
        <f t="shared" si="163"/>
        <v>7.7162980226563214</v>
      </c>
      <c r="T1453" s="28">
        <v>1.764</v>
      </c>
      <c r="U1453" s="26" t="s">
        <v>31</v>
      </c>
      <c r="V1453" s="26" t="s">
        <v>31</v>
      </c>
      <c r="W1453" s="17" t="str">
        <f t="shared" si="164"/>
        <v>n/a</v>
      </c>
      <c r="X1453" s="30" t="s">
        <v>31</v>
      </c>
      <c r="Y1453" s="17" t="str">
        <f t="shared" si="165"/>
        <v>n/a</v>
      </c>
      <c r="Z1453" s="17">
        <v>25</v>
      </c>
      <c r="AA1453" s="17">
        <f t="shared" si="159"/>
        <v>25</v>
      </c>
      <c r="AB1453" s="31" t="s">
        <v>471</v>
      </c>
    </row>
    <row r="1454" spans="2:28" x14ac:dyDescent="0.3">
      <c r="B1454" s="74" t="s">
        <v>843</v>
      </c>
      <c r="C1454" s="20" t="str">
        <f t="shared" si="160"/>
        <v>Freight Wagon (L) JSAC Steel</v>
      </c>
      <c r="D1454" s="21" t="s">
        <v>4</v>
      </c>
      <c r="E1454" s="21" t="s">
        <v>399</v>
      </c>
      <c r="F1454" s="21" t="s">
        <v>616</v>
      </c>
      <c r="G1454" s="21" t="s">
        <v>342</v>
      </c>
      <c r="H1454" s="23"/>
      <c r="I1454" s="24"/>
      <c r="J1454" s="25" t="s">
        <v>31</v>
      </c>
      <c r="K1454" s="26">
        <v>3</v>
      </c>
      <c r="L1454" s="27" t="s">
        <v>808</v>
      </c>
      <c r="M1454" s="25">
        <v>1.018</v>
      </c>
      <c r="N1454" s="43" t="s">
        <v>31</v>
      </c>
      <c r="O1454" s="25">
        <f t="shared" si="161"/>
        <v>1.018</v>
      </c>
      <c r="P1454" s="25">
        <f t="shared" si="162"/>
        <v>1.018</v>
      </c>
      <c r="Q1454" s="28">
        <v>88.9</v>
      </c>
      <c r="R1454" s="29">
        <v>4</v>
      </c>
      <c r="S1454" s="18">
        <f t="shared" si="163"/>
        <v>22.225000000000001</v>
      </c>
      <c r="T1454" s="28">
        <v>1.764</v>
      </c>
      <c r="U1454" s="26" t="s">
        <v>31</v>
      </c>
      <c r="V1454" s="26" t="s">
        <v>31</v>
      </c>
      <c r="W1454" s="17" t="str">
        <f t="shared" si="164"/>
        <v>n/a</v>
      </c>
      <c r="X1454" s="30" t="s">
        <v>31</v>
      </c>
      <c r="Y1454" s="17" t="str">
        <f t="shared" si="165"/>
        <v>n/a</v>
      </c>
      <c r="Z1454" s="17">
        <v>25</v>
      </c>
      <c r="AA1454" s="17">
        <f t="shared" si="159"/>
        <v>25</v>
      </c>
      <c r="AB1454" s="31" t="s">
        <v>520</v>
      </c>
    </row>
    <row r="1455" spans="2:28" x14ac:dyDescent="0.3">
      <c r="B1455" s="74" t="s">
        <v>843</v>
      </c>
      <c r="C1455" s="20" t="str">
        <f t="shared" si="160"/>
        <v>Freight Wagon (T) JSAC Steel</v>
      </c>
      <c r="D1455" s="21" t="s">
        <v>4</v>
      </c>
      <c r="E1455" s="21" t="s">
        <v>402</v>
      </c>
      <c r="F1455" s="21" t="s">
        <v>616</v>
      </c>
      <c r="G1455" s="21" t="s">
        <v>342</v>
      </c>
      <c r="H1455" s="23"/>
      <c r="I1455" s="24"/>
      <c r="J1455" s="25" t="s">
        <v>31</v>
      </c>
      <c r="K1455" s="26">
        <v>3</v>
      </c>
      <c r="L1455" s="27" t="s">
        <v>808</v>
      </c>
      <c r="M1455" s="25">
        <v>1.018</v>
      </c>
      <c r="N1455" s="43" t="s">
        <v>31</v>
      </c>
      <c r="O1455" s="25">
        <f t="shared" si="161"/>
        <v>1.018</v>
      </c>
      <c r="P1455" s="25">
        <f t="shared" si="162"/>
        <v>1.018</v>
      </c>
      <c r="Q1455" s="28">
        <v>28.6</v>
      </c>
      <c r="R1455" s="29">
        <v>4</v>
      </c>
      <c r="S1455" s="18">
        <f t="shared" si="163"/>
        <v>7.15</v>
      </c>
      <c r="T1455" s="28">
        <v>1.764</v>
      </c>
      <c r="U1455" s="26" t="s">
        <v>31</v>
      </c>
      <c r="V1455" s="26" t="s">
        <v>31</v>
      </c>
      <c r="W1455" s="17" t="str">
        <f t="shared" si="164"/>
        <v>n/a</v>
      </c>
      <c r="X1455" s="30" t="s">
        <v>31</v>
      </c>
      <c r="Y1455" s="17" t="str">
        <f t="shared" si="165"/>
        <v>n/a</v>
      </c>
      <c r="Z1455" s="17">
        <v>25</v>
      </c>
      <c r="AA1455" s="17">
        <f t="shared" si="159"/>
        <v>25</v>
      </c>
      <c r="AB1455" s="31" t="s">
        <v>471</v>
      </c>
    </row>
    <row r="1456" spans="2:28" x14ac:dyDescent="0.3">
      <c r="B1456" s="74" t="s">
        <v>843</v>
      </c>
      <c r="C1456" s="20" t="str">
        <f t="shared" si="160"/>
        <v>Freight Wagon (L) JTAE Construction Materials</v>
      </c>
      <c r="D1456" s="21" t="s">
        <v>4</v>
      </c>
      <c r="E1456" s="21" t="s">
        <v>399</v>
      </c>
      <c r="F1456" s="22" t="s">
        <v>617</v>
      </c>
      <c r="G1456" s="21" t="s">
        <v>331</v>
      </c>
      <c r="H1456" s="23"/>
      <c r="I1456" s="24"/>
      <c r="J1456" s="25" t="s">
        <v>31</v>
      </c>
      <c r="K1456" s="26">
        <v>3</v>
      </c>
      <c r="L1456" s="27" t="s">
        <v>808</v>
      </c>
      <c r="M1456" s="25">
        <v>1.018</v>
      </c>
      <c r="N1456" s="43" t="s">
        <v>31</v>
      </c>
      <c r="O1456" s="25">
        <f t="shared" si="161"/>
        <v>1.018</v>
      </c>
      <c r="P1456" s="25">
        <f t="shared" si="162"/>
        <v>1.018</v>
      </c>
      <c r="Q1456" s="28">
        <v>95.975148620992115</v>
      </c>
      <c r="R1456" s="29">
        <v>4</v>
      </c>
      <c r="S1456" s="18">
        <f t="shared" si="163"/>
        <v>23.993787155248029</v>
      </c>
      <c r="T1456" s="28">
        <v>1.78</v>
      </c>
      <c r="U1456" s="26" t="s">
        <v>31</v>
      </c>
      <c r="V1456" s="26" t="s">
        <v>31</v>
      </c>
      <c r="W1456" s="17" t="str">
        <f t="shared" si="164"/>
        <v>n/a</v>
      </c>
      <c r="X1456" s="30" t="s">
        <v>31</v>
      </c>
      <c r="Y1456" s="17" t="str">
        <f t="shared" si="165"/>
        <v>n/a</v>
      </c>
      <c r="Z1456" s="17">
        <v>29</v>
      </c>
      <c r="AA1456" s="17">
        <f t="shared" ref="AA1456:AA1519" si="166">IF($D1456="Passenger",Y1456,Z1456)</f>
        <v>29</v>
      </c>
      <c r="AB1456" s="31" t="s">
        <v>520</v>
      </c>
    </row>
    <row r="1457" spans="2:28" x14ac:dyDescent="0.3">
      <c r="B1457" s="74" t="s">
        <v>843</v>
      </c>
      <c r="C1457" s="20" t="str">
        <f t="shared" si="160"/>
        <v>Freight Wagon (T) JTAE Construction Materials</v>
      </c>
      <c r="D1457" s="21" t="s">
        <v>4</v>
      </c>
      <c r="E1457" s="21" t="s">
        <v>402</v>
      </c>
      <c r="F1457" s="22" t="s">
        <v>617</v>
      </c>
      <c r="G1457" s="21" t="s">
        <v>331</v>
      </c>
      <c r="H1457" s="23"/>
      <c r="I1457" s="24"/>
      <c r="J1457" s="25" t="s">
        <v>31</v>
      </c>
      <c r="K1457" s="26">
        <v>3</v>
      </c>
      <c r="L1457" s="27" t="s">
        <v>808</v>
      </c>
      <c r="M1457" s="25">
        <v>1.018</v>
      </c>
      <c r="N1457" s="43" t="s">
        <v>31</v>
      </c>
      <c r="O1457" s="25">
        <f t="shared" si="161"/>
        <v>1.018</v>
      </c>
      <c r="P1457" s="25">
        <f t="shared" si="162"/>
        <v>1.018</v>
      </c>
      <c r="Q1457" s="28">
        <v>24</v>
      </c>
      <c r="R1457" s="29">
        <v>4</v>
      </c>
      <c r="S1457" s="18">
        <f t="shared" si="163"/>
        <v>6</v>
      </c>
      <c r="T1457" s="28">
        <v>1.78</v>
      </c>
      <c r="U1457" s="26" t="s">
        <v>31</v>
      </c>
      <c r="V1457" s="26" t="s">
        <v>31</v>
      </c>
      <c r="W1457" s="17" t="str">
        <f t="shared" si="164"/>
        <v>n/a</v>
      </c>
      <c r="X1457" s="30" t="s">
        <v>31</v>
      </c>
      <c r="Y1457" s="17" t="str">
        <f t="shared" si="165"/>
        <v>n/a</v>
      </c>
      <c r="Z1457" s="17">
        <v>29</v>
      </c>
      <c r="AA1457" s="17">
        <f t="shared" si="166"/>
        <v>29</v>
      </c>
      <c r="AB1457" s="31" t="s">
        <v>471</v>
      </c>
    </row>
    <row r="1458" spans="2:28" x14ac:dyDescent="0.3">
      <c r="B1458" s="74" t="s">
        <v>843</v>
      </c>
      <c r="C1458" s="20" t="str">
        <f t="shared" si="160"/>
        <v>Freight Wagon (L) JTAE Iron Ore</v>
      </c>
      <c r="D1458" s="21" t="s">
        <v>4</v>
      </c>
      <c r="E1458" s="21" t="s">
        <v>399</v>
      </c>
      <c r="F1458" s="22" t="s">
        <v>617</v>
      </c>
      <c r="G1458" s="21" t="s">
        <v>357</v>
      </c>
      <c r="H1458" s="23"/>
      <c r="I1458" s="24"/>
      <c r="J1458" s="25" t="s">
        <v>31</v>
      </c>
      <c r="K1458" s="26">
        <v>3</v>
      </c>
      <c r="L1458" s="27" t="s">
        <v>808</v>
      </c>
      <c r="M1458" s="25">
        <v>1.018</v>
      </c>
      <c r="N1458" s="43" t="s">
        <v>31</v>
      </c>
      <c r="O1458" s="25">
        <f t="shared" si="161"/>
        <v>1.018</v>
      </c>
      <c r="P1458" s="25">
        <f t="shared" si="162"/>
        <v>1.018</v>
      </c>
      <c r="Q1458" s="28">
        <v>93.283430232558146</v>
      </c>
      <c r="R1458" s="29">
        <v>4</v>
      </c>
      <c r="S1458" s="18">
        <f t="shared" si="163"/>
        <v>23.320857558139537</v>
      </c>
      <c r="T1458" s="28">
        <v>1.78</v>
      </c>
      <c r="U1458" s="26" t="s">
        <v>31</v>
      </c>
      <c r="V1458" s="26" t="s">
        <v>31</v>
      </c>
      <c r="W1458" s="17" t="str">
        <f t="shared" si="164"/>
        <v>n/a</v>
      </c>
      <c r="X1458" s="30" t="s">
        <v>31</v>
      </c>
      <c r="Y1458" s="17" t="str">
        <f t="shared" si="165"/>
        <v>n/a</v>
      </c>
      <c r="Z1458" s="17">
        <v>25</v>
      </c>
      <c r="AA1458" s="17">
        <f t="shared" si="166"/>
        <v>25</v>
      </c>
      <c r="AB1458" s="31" t="s">
        <v>520</v>
      </c>
    </row>
    <row r="1459" spans="2:28" x14ac:dyDescent="0.3">
      <c r="B1459" s="74" t="s">
        <v>843</v>
      </c>
      <c r="C1459" s="20" t="str">
        <f t="shared" si="160"/>
        <v>Freight Wagon (T) JTAE Iron Ore</v>
      </c>
      <c r="D1459" s="21" t="s">
        <v>4</v>
      </c>
      <c r="E1459" s="21" t="s">
        <v>402</v>
      </c>
      <c r="F1459" s="22" t="s">
        <v>617</v>
      </c>
      <c r="G1459" s="21" t="s">
        <v>357</v>
      </c>
      <c r="H1459" s="23"/>
      <c r="I1459" s="24"/>
      <c r="J1459" s="25" t="s">
        <v>31</v>
      </c>
      <c r="K1459" s="26">
        <v>3</v>
      </c>
      <c r="L1459" s="27" t="s">
        <v>808</v>
      </c>
      <c r="M1459" s="25">
        <v>1.018</v>
      </c>
      <c r="N1459" s="43" t="s">
        <v>31</v>
      </c>
      <c r="O1459" s="25">
        <f t="shared" si="161"/>
        <v>1.018</v>
      </c>
      <c r="P1459" s="25">
        <f t="shared" si="162"/>
        <v>1.018</v>
      </c>
      <c r="Q1459" s="28">
        <v>24</v>
      </c>
      <c r="R1459" s="29">
        <v>4</v>
      </c>
      <c r="S1459" s="18">
        <f t="shared" si="163"/>
        <v>6</v>
      </c>
      <c r="T1459" s="28">
        <v>1.78</v>
      </c>
      <c r="U1459" s="26" t="s">
        <v>31</v>
      </c>
      <c r="V1459" s="26" t="s">
        <v>31</v>
      </c>
      <c r="W1459" s="17" t="str">
        <f t="shared" si="164"/>
        <v>n/a</v>
      </c>
      <c r="X1459" s="30" t="s">
        <v>31</v>
      </c>
      <c r="Y1459" s="17" t="str">
        <f t="shared" si="165"/>
        <v>n/a</v>
      </c>
      <c r="Z1459" s="17">
        <v>25</v>
      </c>
      <c r="AA1459" s="17">
        <f t="shared" si="166"/>
        <v>25</v>
      </c>
      <c r="AB1459" s="31" t="s">
        <v>471</v>
      </c>
    </row>
    <row r="1460" spans="2:28" x14ac:dyDescent="0.3">
      <c r="B1460" s="74" t="s">
        <v>843</v>
      </c>
      <c r="C1460" s="20" t="str">
        <f t="shared" si="160"/>
        <v>Freight Wagon (L) JTAE Steel</v>
      </c>
      <c r="D1460" s="21" t="s">
        <v>4</v>
      </c>
      <c r="E1460" s="21" t="s">
        <v>399</v>
      </c>
      <c r="F1460" s="22" t="s">
        <v>617</v>
      </c>
      <c r="G1460" s="21" t="s">
        <v>342</v>
      </c>
      <c r="H1460" s="23"/>
      <c r="I1460" s="24"/>
      <c r="J1460" s="25" t="s">
        <v>31</v>
      </c>
      <c r="K1460" s="26">
        <v>3</v>
      </c>
      <c r="L1460" s="27" t="s">
        <v>808</v>
      </c>
      <c r="M1460" s="25">
        <v>1.018</v>
      </c>
      <c r="N1460" s="43" t="s">
        <v>31</v>
      </c>
      <c r="O1460" s="25">
        <f t="shared" si="161"/>
        <v>1.018</v>
      </c>
      <c r="P1460" s="25">
        <f t="shared" si="162"/>
        <v>1.018</v>
      </c>
      <c r="Q1460" s="28">
        <v>66.486282406242125</v>
      </c>
      <c r="R1460" s="29">
        <v>4</v>
      </c>
      <c r="S1460" s="18">
        <f t="shared" si="163"/>
        <v>16.621570601560531</v>
      </c>
      <c r="T1460" s="28">
        <v>1.78</v>
      </c>
      <c r="U1460" s="26" t="s">
        <v>31</v>
      </c>
      <c r="V1460" s="26" t="s">
        <v>31</v>
      </c>
      <c r="W1460" s="17" t="str">
        <f t="shared" si="164"/>
        <v>n/a</v>
      </c>
      <c r="X1460" s="30" t="s">
        <v>31</v>
      </c>
      <c r="Y1460" s="17" t="str">
        <f t="shared" si="165"/>
        <v>n/a</v>
      </c>
      <c r="Z1460" s="17">
        <v>25</v>
      </c>
      <c r="AA1460" s="17">
        <f t="shared" si="166"/>
        <v>25</v>
      </c>
      <c r="AB1460" s="31" t="s">
        <v>520</v>
      </c>
    </row>
    <row r="1461" spans="2:28" x14ac:dyDescent="0.3">
      <c r="B1461" s="74" t="s">
        <v>843</v>
      </c>
      <c r="C1461" s="20" t="str">
        <f t="shared" si="160"/>
        <v>Freight Wagon (T) JTAE Steel</v>
      </c>
      <c r="D1461" s="21" t="s">
        <v>4</v>
      </c>
      <c r="E1461" s="21" t="s">
        <v>402</v>
      </c>
      <c r="F1461" s="22" t="s">
        <v>617</v>
      </c>
      <c r="G1461" s="21" t="s">
        <v>342</v>
      </c>
      <c r="H1461" s="23"/>
      <c r="I1461" s="24"/>
      <c r="J1461" s="25" t="s">
        <v>31</v>
      </c>
      <c r="K1461" s="26">
        <v>3</v>
      </c>
      <c r="L1461" s="27" t="s">
        <v>808</v>
      </c>
      <c r="M1461" s="25">
        <v>1.018</v>
      </c>
      <c r="N1461" s="43" t="s">
        <v>31</v>
      </c>
      <c r="O1461" s="25">
        <f t="shared" si="161"/>
        <v>1.018</v>
      </c>
      <c r="P1461" s="25">
        <f t="shared" si="162"/>
        <v>1.018</v>
      </c>
      <c r="Q1461" s="28">
        <v>24</v>
      </c>
      <c r="R1461" s="29">
        <v>4</v>
      </c>
      <c r="S1461" s="18">
        <f t="shared" si="163"/>
        <v>6</v>
      </c>
      <c r="T1461" s="28">
        <v>1.78</v>
      </c>
      <c r="U1461" s="26" t="s">
        <v>31</v>
      </c>
      <c r="V1461" s="26" t="s">
        <v>31</v>
      </c>
      <c r="W1461" s="17" t="str">
        <f t="shared" si="164"/>
        <v>n/a</v>
      </c>
      <c r="X1461" s="30" t="s">
        <v>31</v>
      </c>
      <c r="Y1461" s="17" t="str">
        <f t="shared" si="165"/>
        <v>n/a</v>
      </c>
      <c r="Z1461" s="17">
        <v>25</v>
      </c>
      <c r="AA1461" s="17">
        <f t="shared" si="166"/>
        <v>25</v>
      </c>
      <c r="AB1461" s="31" t="s">
        <v>471</v>
      </c>
    </row>
    <row r="1462" spans="2:28" x14ac:dyDescent="0.3">
      <c r="B1462" s="74" t="s">
        <v>843</v>
      </c>
      <c r="C1462" s="20" t="str">
        <f t="shared" si="160"/>
        <v>Freight Wagon (L) JTAF Construction Materials</v>
      </c>
      <c r="D1462" s="21" t="s">
        <v>4</v>
      </c>
      <c r="E1462" s="21" t="s">
        <v>399</v>
      </c>
      <c r="F1462" s="22" t="s">
        <v>618</v>
      </c>
      <c r="G1462" s="21" t="s">
        <v>331</v>
      </c>
      <c r="H1462" s="23"/>
      <c r="I1462" s="24"/>
      <c r="J1462" s="25" t="s">
        <v>31</v>
      </c>
      <c r="K1462" s="26">
        <v>3</v>
      </c>
      <c r="L1462" s="27" t="s">
        <v>808</v>
      </c>
      <c r="M1462" s="25">
        <v>1.018</v>
      </c>
      <c r="N1462" s="43" t="s">
        <v>31</v>
      </c>
      <c r="O1462" s="25">
        <f t="shared" si="161"/>
        <v>1.018</v>
      </c>
      <c r="P1462" s="25">
        <f t="shared" si="162"/>
        <v>1.018</v>
      </c>
      <c r="Q1462" s="28">
        <v>95.04693511156708</v>
      </c>
      <c r="R1462" s="29">
        <v>4</v>
      </c>
      <c r="S1462" s="18">
        <f t="shared" si="163"/>
        <v>23.76173377789177</v>
      </c>
      <c r="T1462" s="28">
        <v>1.78</v>
      </c>
      <c r="U1462" s="26" t="s">
        <v>31</v>
      </c>
      <c r="V1462" s="26" t="s">
        <v>31</v>
      </c>
      <c r="W1462" s="17" t="str">
        <f t="shared" si="164"/>
        <v>n/a</v>
      </c>
      <c r="X1462" s="30" t="s">
        <v>31</v>
      </c>
      <c r="Y1462" s="17" t="str">
        <f t="shared" si="165"/>
        <v>n/a</v>
      </c>
      <c r="Z1462" s="17">
        <v>29</v>
      </c>
      <c r="AA1462" s="17">
        <f t="shared" si="166"/>
        <v>29</v>
      </c>
      <c r="AB1462" s="31" t="s">
        <v>520</v>
      </c>
    </row>
    <row r="1463" spans="2:28" x14ac:dyDescent="0.3">
      <c r="B1463" s="74" t="s">
        <v>843</v>
      </c>
      <c r="C1463" s="20" t="str">
        <f t="shared" si="160"/>
        <v>Freight Wagon (T) JTAF Construction Materials</v>
      </c>
      <c r="D1463" s="21" t="s">
        <v>4</v>
      </c>
      <c r="E1463" s="21" t="s">
        <v>402</v>
      </c>
      <c r="F1463" s="22" t="s">
        <v>618</v>
      </c>
      <c r="G1463" s="21" t="s">
        <v>331</v>
      </c>
      <c r="H1463" s="23"/>
      <c r="I1463" s="24"/>
      <c r="J1463" s="25" t="s">
        <v>31</v>
      </c>
      <c r="K1463" s="26">
        <v>3</v>
      </c>
      <c r="L1463" s="27" t="s">
        <v>808</v>
      </c>
      <c r="M1463" s="25">
        <v>1.018</v>
      </c>
      <c r="N1463" s="43" t="s">
        <v>31</v>
      </c>
      <c r="O1463" s="25">
        <f t="shared" si="161"/>
        <v>1.018</v>
      </c>
      <c r="P1463" s="25">
        <f t="shared" si="162"/>
        <v>1.018</v>
      </c>
      <c r="Q1463" s="28">
        <v>24</v>
      </c>
      <c r="R1463" s="29">
        <v>4</v>
      </c>
      <c r="S1463" s="18">
        <f t="shared" si="163"/>
        <v>6</v>
      </c>
      <c r="T1463" s="28">
        <v>1.78</v>
      </c>
      <c r="U1463" s="26" t="s">
        <v>31</v>
      </c>
      <c r="V1463" s="26" t="s">
        <v>31</v>
      </c>
      <c r="W1463" s="17" t="str">
        <f t="shared" si="164"/>
        <v>n/a</v>
      </c>
      <c r="X1463" s="30" t="s">
        <v>31</v>
      </c>
      <c r="Y1463" s="17" t="str">
        <f t="shared" si="165"/>
        <v>n/a</v>
      </c>
      <c r="Z1463" s="17">
        <v>29</v>
      </c>
      <c r="AA1463" s="17">
        <f t="shared" si="166"/>
        <v>29</v>
      </c>
      <c r="AB1463" s="31" t="s">
        <v>471</v>
      </c>
    </row>
    <row r="1464" spans="2:28" x14ac:dyDescent="0.3">
      <c r="B1464" s="74" t="s">
        <v>843</v>
      </c>
      <c r="C1464" s="20" t="str">
        <f t="shared" si="160"/>
        <v>Freight Wagon (L) JTAF Iron Ore</v>
      </c>
      <c r="D1464" s="21" t="s">
        <v>4</v>
      </c>
      <c r="E1464" s="21" t="s">
        <v>399</v>
      </c>
      <c r="F1464" s="22" t="s">
        <v>618</v>
      </c>
      <c r="G1464" s="21" t="s">
        <v>357</v>
      </c>
      <c r="H1464" s="23"/>
      <c r="I1464" s="24"/>
      <c r="J1464" s="25" t="s">
        <v>31</v>
      </c>
      <c r="K1464" s="26">
        <v>3</v>
      </c>
      <c r="L1464" s="27" t="s">
        <v>808</v>
      </c>
      <c r="M1464" s="25">
        <v>1.018</v>
      </c>
      <c r="N1464" s="43" t="s">
        <v>31</v>
      </c>
      <c r="O1464" s="25">
        <f t="shared" si="161"/>
        <v>1.018</v>
      </c>
      <c r="P1464" s="25">
        <f t="shared" si="162"/>
        <v>1.018</v>
      </c>
      <c r="Q1464" s="28">
        <v>93.398032620174462</v>
      </c>
      <c r="R1464" s="29">
        <v>4</v>
      </c>
      <c r="S1464" s="18">
        <f t="shared" si="163"/>
        <v>23.349508155043615</v>
      </c>
      <c r="T1464" s="28">
        <v>1.78</v>
      </c>
      <c r="U1464" s="26" t="s">
        <v>31</v>
      </c>
      <c r="V1464" s="26" t="s">
        <v>31</v>
      </c>
      <c r="W1464" s="17" t="str">
        <f t="shared" si="164"/>
        <v>n/a</v>
      </c>
      <c r="X1464" s="30" t="s">
        <v>31</v>
      </c>
      <c r="Y1464" s="17" t="str">
        <f t="shared" si="165"/>
        <v>n/a</v>
      </c>
      <c r="Z1464" s="17">
        <v>25</v>
      </c>
      <c r="AA1464" s="17">
        <f t="shared" si="166"/>
        <v>25</v>
      </c>
      <c r="AB1464" s="31" t="s">
        <v>520</v>
      </c>
    </row>
    <row r="1465" spans="2:28" x14ac:dyDescent="0.3">
      <c r="B1465" s="74" t="s">
        <v>843</v>
      </c>
      <c r="C1465" s="20" t="str">
        <f t="shared" si="160"/>
        <v>Freight Wagon (T) JTAF Iron Ore</v>
      </c>
      <c r="D1465" s="21" t="s">
        <v>4</v>
      </c>
      <c r="E1465" s="21" t="s">
        <v>402</v>
      </c>
      <c r="F1465" s="22" t="s">
        <v>618</v>
      </c>
      <c r="G1465" s="21" t="s">
        <v>357</v>
      </c>
      <c r="H1465" s="23"/>
      <c r="I1465" s="24"/>
      <c r="J1465" s="25" t="s">
        <v>31</v>
      </c>
      <c r="K1465" s="26">
        <v>3</v>
      </c>
      <c r="L1465" s="27" t="s">
        <v>808</v>
      </c>
      <c r="M1465" s="25">
        <v>1.018</v>
      </c>
      <c r="N1465" s="43" t="s">
        <v>31</v>
      </c>
      <c r="O1465" s="25">
        <f t="shared" si="161"/>
        <v>1.018</v>
      </c>
      <c r="P1465" s="25">
        <f t="shared" si="162"/>
        <v>1.018</v>
      </c>
      <c r="Q1465" s="28">
        <v>24</v>
      </c>
      <c r="R1465" s="29">
        <v>4</v>
      </c>
      <c r="S1465" s="18">
        <f t="shared" si="163"/>
        <v>6</v>
      </c>
      <c r="T1465" s="28">
        <v>1.78</v>
      </c>
      <c r="U1465" s="26" t="s">
        <v>31</v>
      </c>
      <c r="V1465" s="26" t="s">
        <v>31</v>
      </c>
      <c r="W1465" s="17" t="str">
        <f t="shared" si="164"/>
        <v>n/a</v>
      </c>
      <c r="X1465" s="30" t="s">
        <v>31</v>
      </c>
      <c r="Y1465" s="17" t="str">
        <f t="shared" si="165"/>
        <v>n/a</v>
      </c>
      <c r="Z1465" s="17">
        <v>25</v>
      </c>
      <c r="AA1465" s="17">
        <f t="shared" si="166"/>
        <v>25</v>
      </c>
      <c r="AB1465" s="31" t="s">
        <v>471</v>
      </c>
    </row>
    <row r="1466" spans="2:28" x14ac:dyDescent="0.3">
      <c r="B1466" s="74" t="s">
        <v>843</v>
      </c>
      <c r="C1466" s="20" t="str">
        <f t="shared" si="160"/>
        <v>Freight Wagon (L) JTAF Steel</v>
      </c>
      <c r="D1466" s="21" t="s">
        <v>4</v>
      </c>
      <c r="E1466" s="21" t="s">
        <v>399</v>
      </c>
      <c r="F1466" s="22" t="s">
        <v>618</v>
      </c>
      <c r="G1466" s="21" t="s">
        <v>342</v>
      </c>
      <c r="H1466" s="23"/>
      <c r="I1466" s="24"/>
      <c r="J1466" s="25" t="s">
        <v>31</v>
      </c>
      <c r="K1466" s="26">
        <v>3</v>
      </c>
      <c r="L1466" s="27" t="s">
        <v>808</v>
      </c>
      <c r="M1466" s="25">
        <v>1.018</v>
      </c>
      <c r="N1466" s="43" t="s">
        <v>31</v>
      </c>
      <c r="O1466" s="25">
        <f t="shared" si="161"/>
        <v>1.018</v>
      </c>
      <c r="P1466" s="25">
        <f t="shared" si="162"/>
        <v>1.018</v>
      </c>
      <c r="Q1466" s="28">
        <v>67.84464189553043</v>
      </c>
      <c r="R1466" s="29">
        <v>4</v>
      </c>
      <c r="S1466" s="18">
        <f t="shared" si="163"/>
        <v>16.961160473882607</v>
      </c>
      <c r="T1466" s="28">
        <v>1.78</v>
      </c>
      <c r="U1466" s="26" t="s">
        <v>31</v>
      </c>
      <c r="V1466" s="26" t="s">
        <v>31</v>
      </c>
      <c r="W1466" s="17" t="str">
        <f t="shared" si="164"/>
        <v>n/a</v>
      </c>
      <c r="X1466" s="30" t="s">
        <v>31</v>
      </c>
      <c r="Y1466" s="17" t="str">
        <f t="shared" si="165"/>
        <v>n/a</v>
      </c>
      <c r="Z1466" s="17">
        <v>25</v>
      </c>
      <c r="AA1466" s="17">
        <f t="shared" si="166"/>
        <v>25</v>
      </c>
      <c r="AB1466" s="31" t="s">
        <v>520</v>
      </c>
    </row>
    <row r="1467" spans="2:28" x14ac:dyDescent="0.3">
      <c r="B1467" s="74" t="s">
        <v>843</v>
      </c>
      <c r="C1467" s="20" t="str">
        <f t="shared" si="160"/>
        <v>Freight Wagon (T) JTAF Steel</v>
      </c>
      <c r="D1467" s="21" t="s">
        <v>4</v>
      </c>
      <c r="E1467" s="21" t="s">
        <v>402</v>
      </c>
      <c r="F1467" s="22" t="s">
        <v>618</v>
      </c>
      <c r="G1467" s="21" t="s">
        <v>342</v>
      </c>
      <c r="H1467" s="23"/>
      <c r="I1467" s="24"/>
      <c r="J1467" s="25" t="s">
        <v>31</v>
      </c>
      <c r="K1467" s="26">
        <v>3</v>
      </c>
      <c r="L1467" s="27" t="s">
        <v>808</v>
      </c>
      <c r="M1467" s="25">
        <v>1.018</v>
      </c>
      <c r="N1467" s="43" t="s">
        <v>31</v>
      </c>
      <c r="O1467" s="25">
        <f t="shared" si="161"/>
        <v>1.018</v>
      </c>
      <c r="P1467" s="25">
        <f t="shared" si="162"/>
        <v>1.018</v>
      </c>
      <c r="Q1467" s="28">
        <v>24</v>
      </c>
      <c r="R1467" s="29">
        <v>4</v>
      </c>
      <c r="S1467" s="18">
        <f t="shared" si="163"/>
        <v>6</v>
      </c>
      <c r="T1467" s="28">
        <v>1.78</v>
      </c>
      <c r="U1467" s="26" t="s">
        <v>31</v>
      </c>
      <c r="V1467" s="26" t="s">
        <v>31</v>
      </c>
      <c r="W1467" s="17" t="str">
        <f t="shared" si="164"/>
        <v>n/a</v>
      </c>
      <c r="X1467" s="30" t="s">
        <v>31</v>
      </c>
      <c r="Y1467" s="17" t="str">
        <f t="shared" si="165"/>
        <v>n/a</v>
      </c>
      <c r="Z1467" s="17">
        <v>25</v>
      </c>
      <c r="AA1467" s="17">
        <f t="shared" si="166"/>
        <v>25</v>
      </c>
      <c r="AB1467" s="31" t="s">
        <v>471</v>
      </c>
    </row>
    <row r="1468" spans="2:28" x14ac:dyDescent="0.3">
      <c r="B1468" s="74" t="s">
        <v>843</v>
      </c>
      <c r="C1468" s="20" t="str">
        <f t="shared" si="160"/>
        <v>Freight Wagon (L) JUAD Construction Materials</v>
      </c>
      <c r="D1468" s="21" t="s">
        <v>4</v>
      </c>
      <c r="E1468" s="21" t="s">
        <v>399</v>
      </c>
      <c r="F1468" s="22" t="s">
        <v>619</v>
      </c>
      <c r="G1468" s="21" t="s">
        <v>331</v>
      </c>
      <c r="H1468" s="23"/>
      <c r="I1468" s="24"/>
      <c r="J1468" s="25" t="s">
        <v>31</v>
      </c>
      <c r="K1468" s="26">
        <v>3</v>
      </c>
      <c r="L1468" s="27" t="s">
        <v>808</v>
      </c>
      <c r="M1468" s="25">
        <v>1.018</v>
      </c>
      <c r="N1468" s="43" t="s">
        <v>31</v>
      </c>
      <c r="O1468" s="25">
        <f t="shared" si="161"/>
        <v>1.018</v>
      </c>
      <c r="P1468" s="25">
        <f t="shared" si="162"/>
        <v>1.018</v>
      </c>
      <c r="Q1468" s="28">
        <v>95.867224117590794</v>
      </c>
      <c r="R1468" s="29">
        <v>4</v>
      </c>
      <c r="S1468" s="18">
        <f t="shared" si="163"/>
        <v>23.966806029397699</v>
      </c>
      <c r="T1468" s="28">
        <v>1.78</v>
      </c>
      <c r="U1468" s="26" t="s">
        <v>31</v>
      </c>
      <c r="V1468" s="26" t="s">
        <v>31</v>
      </c>
      <c r="W1468" s="17" t="str">
        <f t="shared" si="164"/>
        <v>n/a</v>
      </c>
      <c r="X1468" s="30" t="s">
        <v>31</v>
      </c>
      <c r="Y1468" s="17" t="str">
        <f t="shared" si="165"/>
        <v>n/a</v>
      </c>
      <c r="Z1468" s="17">
        <v>29</v>
      </c>
      <c r="AA1468" s="17">
        <f t="shared" si="166"/>
        <v>29</v>
      </c>
      <c r="AB1468" s="31" t="s">
        <v>520</v>
      </c>
    </row>
    <row r="1469" spans="2:28" x14ac:dyDescent="0.3">
      <c r="B1469" s="74" t="s">
        <v>843</v>
      </c>
      <c r="C1469" s="20" t="str">
        <f t="shared" si="160"/>
        <v>Freight Wagon (T) JUAD Construction Materials</v>
      </c>
      <c r="D1469" s="21" t="s">
        <v>4</v>
      </c>
      <c r="E1469" s="21" t="s">
        <v>402</v>
      </c>
      <c r="F1469" s="22" t="s">
        <v>619</v>
      </c>
      <c r="G1469" s="21" t="s">
        <v>331</v>
      </c>
      <c r="H1469" s="23"/>
      <c r="I1469" s="24"/>
      <c r="J1469" s="25" t="s">
        <v>31</v>
      </c>
      <c r="K1469" s="26">
        <v>3</v>
      </c>
      <c r="L1469" s="27" t="s">
        <v>808</v>
      </c>
      <c r="M1469" s="25">
        <v>1.018</v>
      </c>
      <c r="N1469" s="43" t="s">
        <v>31</v>
      </c>
      <c r="O1469" s="25">
        <f t="shared" si="161"/>
        <v>1.018</v>
      </c>
      <c r="P1469" s="25">
        <f t="shared" si="162"/>
        <v>1.018</v>
      </c>
      <c r="Q1469" s="28">
        <v>24</v>
      </c>
      <c r="R1469" s="29">
        <v>4</v>
      </c>
      <c r="S1469" s="18">
        <f t="shared" si="163"/>
        <v>6</v>
      </c>
      <c r="T1469" s="28">
        <v>1.78</v>
      </c>
      <c r="U1469" s="26" t="s">
        <v>31</v>
      </c>
      <c r="V1469" s="26" t="s">
        <v>31</v>
      </c>
      <c r="W1469" s="17" t="str">
        <f t="shared" si="164"/>
        <v>n/a</v>
      </c>
      <c r="X1469" s="30" t="s">
        <v>31</v>
      </c>
      <c r="Y1469" s="17" t="str">
        <f t="shared" si="165"/>
        <v>n/a</v>
      </c>
      <c r="Z1469" s="17">
        <v>29</v>
      </c>
      <c r="AA1469" s="17">
        <f t="shared" si="166"/>
        <v>29</v>
      </c>
      <c r="AB1469" s="31" t="s">
        <v>471</v>
      </c>
    </row>
    <row r="1470" spans="2:28" x14ac:dyDescent="0.3">
      <c r="B1470" s="74" t="s">
        <v>843</v>
      </c>
      <c r="C1470" s="20" t="str">
        <f t="shared" si="160"/>
        <v>Freight Wagon (L) JUAD Iron Ore</v>
      </c>
      <c r="D1470" s="21" t="s">
        <v>4</v>
      </c>
      <c r="E1470" s="21" t="s">
        <v>399</v>
      </c>
      <c r="F1470" s="22" t="s">
        <v>619</v>
      </c>
      <c r="G1470" s="21" t="s">
        <v>357</v>
      </c>
      <c r="H1470" s="23"/>
      <c r="I1470" s="24"/>
      <c r="J1470" s="25" t="s">
        <v>31</v>
      </c>
      <c r="K1470" s="26">
        <v>3</v>
      </c>
      <c r="L1470" s="27" t="s">
        <v>808</v>
      </c>
      <c r="M1470" s="25">
        <v>1.018</v>
      </c>
      <c r="N1470" s="43" t="s">
        <v>31</v>
      </c>
      <c r="O1470" s="25">
        <f t="shared" si="161"/>
        <v>1.018</v>
      </c>
      <c r="P1470" s="25">
        <f t="shared" si="162"/>
        <v>1.018</v>
      </c>
      <c r="Q1470" s="28">
        <v>93.32684984285055</v>
      </c>
      <c r="R1470" s="29">
        <v>4</v>
      </c>
      <c r="S1470" s="18">
        <f t="shared" si="163"/>
        <v>23.331712460712637</v>
      </c>
      <c r="T1470" s="28">
        <v>1.78</v>
      </c>
      <c r="U1470" s="26" t="s">
        <v>31</v>
      </c>
      <c r="V1470" s="26" t="s">
        <v>31</v>
      </c>
      <c r="W1470" s="17" t="str">
        <f t="shared" si="164"/>
        <v>n/a</v>
      </c>
      <c r="X1470" s="30" t="s">
        <v>31</v>
      </c>
      <c r="Y1470" s="17" t="str">
        <f t="shared" si="165"/>
        <v>n/a</v>
      </c>
      <c r="Z1470" s="17">
        <v>25</v>
      </c>
      <c r="AA1470" s="17">
        <f t="shared" si="166"/>
        <v>25</v>
      </c>
      <c r="AB1470" s="31" t="s">
        <v>520</v>
      </c>
    </row>
    <row r="1471" spans="2:28" x14ac:dyDescent="0.3">
      <c r="B1471" s="74" t="s">
        <v>843</v>
      </c>
      <c r="C1471" s="20" t="str">
        <f t="shared" si="160"/>
        <v>Freight Wagon (T) JUAD Iron Ore</v>
      </c>
      <c r="D1471" s="21" t="s">
        <v>4</v>
      </c>
      <c r="E1471" s="21" t="s">
        <v>402</v>
      </c>
      <c r="F1471" s="22" t="s">
        <v>619</v>
      </c>
      <c r="G1471" s="21" t="s">
        <v>357</v>
      </c>
      <c r="H1471" s="23"/>
      <c r="I1471" s="24"/>
      <c r="J1471" s="25" t="s">
        <v>31</v>
      </c>
      <c r="K1471" s="26">
        <v>3</v>
      </c>
      <c r="L1471" s="27" t="s">
        <v>808</v>
      </c>
      <c r="M1471" s="25">
        <v>1.018</v>
      </c>
      <c r="N1471" s="43" t="s">
        <v>31</v>
      </c>
      <c r="O1471" s="25">
        <f t="shared" si="161"/>
        <v>1.018</v>
      </c>
      <c r="P1471" s="25">
        <f t="shared" si="162"/>
        <v>1.018</v>
      </c>
      <c r="Q1471" s="28">
        <v>24</v>
      </c>
      <c r="R1471" s="29">
        <v>4</v>
      </c>
      <c r="S1471" s="18">
        <f t="shared" si="163"/>
        <v>6</v>
      </c>
      <c r="T1471" s="28">
        <v>1.78</v>
      </c>
      <c r="U1471" s="26" t="s">
        <v>31</v>
      </c>
      <c r="V1471" s="26" t="s">
        <v>31</v>
      </c>
      <c r="W1471" s="17" t="str">
        <f t="shared" si="164"/>
        <v>n/a</v>
      </c>
      <c r="X1471" s="30" t="s">
        <v>31</v>
      </c>
      <c r="Y1471" s="17" t="str">
        <f t="shared" si="165"/>
        <v>n/a</v>
      </c>
      <c r="Z1471" s="17">
        <v>25</v>
      </c>
      <c r="AA1471" s="17">
        <f t="shared" si="166"/>
        <v>25</v>
      </c>
      <c r="AB1471" s="31" t="s">
        <v>471</v>
      </c>
    </row>
    <row r="1472" spans="2:28" x14ac:dyDescent="0.3">
      <c r="B1472" s="74" t="s">
        <v>843</v>
      </c>
      <c r="C1472" s="20" t="str">
        <f t="shared" si="160"/>
        <v>Freight Wagon (L) JUAD Steel</v>
      </c>
      <c r="D1472" s="21" t="s">
        <v>4</v>
      </c>
      <c r="E1472" s="21" t="s">
        <v>399</v>
      </c>
      <c r="F1472" s="22" t="s">
        <v>619</v>
      </c>
      <c r="G1472" s="21" t="s">
        <v>342</v>
      </c>
      <c r="H1472" s="23"/>
      <c r="I1472" s="24"/>
      <c r="J1472" s="25" t="s">
        <v>31</v>
      </c>
      <c r="K1472" s="26">
        <v>3</v>
      </c>
      <c r="L1472" s="27" t="s">
        <v>808</v>
      </c>
      <c r="M1472" s="25">
        <v>1.018</v>
      </c>
      <c r="N1472" s="43" t="s">
        <v>31</v>
      </c>
      <c r="O1472" s="25">
        <f t="shared" si="161"/>
        <v>1.018</v>
      </c>
      <c r="P1472" s="25">
        <f t="shared" si="162"/>
        <v>1.018</v>
      </c>
      <c r="Q1472" s="28">
        <v>66.887165087165087</v>
      </c>
      <c r="R1472" s="29">
        <v>4</v>
      </c>
      <c r="S1472" s="18">
        <f t="shared" si="163"/>
        <v>16.721791271791272</v>
      </c>
      <c r="T1472" s="28">
        <v>1.78</v>
      </c>
      <c r="U1472" s="26" t="s">
        <v>31</v>
      </c>
      <c r="V1472" s="26" t="s">
        <v>31</v>
      </c>
      <c r="W1472" s="17" t="str">
        <f t="shared" si="164"/>
        <v>n/a</v>
      </c>
      <c r="X1472" s="30" t="s">
        <v>31</v>
      </c>
      <c r="Y1472" s="17" t="str">
        <f t="shared" si="165"/>
        <v>n/a</v>
      </c>
      <c r="Z1472" s="17">
        <v>25</v>
      </c>
      <c r="AA1472" s="17">
        <f t="shared" si="166"/>
        <v>25</v>
      </c>
      <c r="AB1472" s="31" t="s">
        <v>520</v>
      </c>
    </row>
    <row r="1473" spans="2:28" x14ac:dyDescent="0.3">
      <c r="B1473" s="74" t="s">
        <v>843</v>
      </c>
      <c r="C1473" s="20" t="str">
        <f t="shared" si="160"/>
        <v>Freight Wagon (T) JUAD Steel</v>
      </c>
      <c r="D1473" s="21" t="s">
        <v>4</v>
      </c>
      <c r="E1473" s="21" t="s">
        <v>402</v>
      </c>
      <c r="F1473" s="22" t="s">
        <v>619</v>
      </c>
      <c r="G1473" s="21" t="s">
        <v>342</v>
      </c>
      <c r="H1473" s="23"/>
      <c r="I1473" s="24"/>
      <c r="J1473" s="25" t="s">
        <v>31</v>
      </c>
      <c r="K1473" s="26">
        <v>3</v>
      </c>
      <c r="L1473" s="27" t="s">
        <v>808</v>
      </c>
      <c r="M1473" s="25">
        <v>1.018</v>
      </c>
      <c r="N1473" s="43" t="s">
        <v>31</v>
      </c>
      <c r="O1473" s="25">
        <f t="shared" si="161"/>
        <v>1.018</v>
      </c>
      <c r="P1473" s="25">
        <f t="shared" si="162"/>
        <v>1.018</v>
      </c>
      <c r="Q1473" s="28">
        <v>24</v>
      </c>
      <c r="R1473" s="29">
        <v>4</v>
      </c>
      <c r="S1473" s="18">
        <f t="shared" si="163"/>
        <v>6</v>
      </c>
      <c r="T1473" s="28">
        <v>1.78</v>
      </c>
      <c r="U1473" s="26" t="s">
        <v>31</v>
      </c>
      <c r="V1473" s="26" t="s">
        <v>31</v>
      </c>
      <c r="W1473" s="17" t="str">
        <f t="shared" si="164"/>
        <v>n/a</v>
      </c>
      <c r="X1473" s="30" t="s">
        <v>31</v>
      </c>
      <c r="Y1473" s="17" t="str">
        <f t="shared" si="165"/>
        <v>n/a</v>
      </c>
      <c r="Z1473" s="17">
        <v>25</v>
      </c>
      <c r="AA1473" s="17">
        <f t="shared" si="166"/>
        <v>25</v>
      </c>
      <c r="AB1473" s="31" t="s">
        <v>471</v>
      </c>
    </row>
    <row r="1474" spans="2:28" x14ac:dyDescent="0.3">
      <c r="B1474" s="74" t="s">
        <v>843</v>
      </c>
      <c r="C1474" s="20" t="str">
        <f t="shared" si="160"/>
        <v>Freight Wagon (L) JXAT Coal Other</v>
      </c>
      <c r="D1474" s="21" t="s">
        <v>4</v>
      </c>
      <c r="E1474" s="21" t="s">
        <v>399</v>
      </c>
      <c r="F1474" s="22" t="s">
        <v>620</v>
      </c>
      <c r="G1474" s="21" t="s">
        <v>358</v>
      </c>
      <c r="H1474" s="23"/>
      <c r="I1474" s="24"/>
      <c r="J1474" s="25" t="s">
        <v>31</v>
      </c>
      <c r="K1474" s="26">
        <v>5</v>
      </c>
      <c r="L1474" s="27" t="s">
        <v>812</v>
      </c>
      <c r="M1474" s="25">
        <v>0.93799999999999994</v>
      </c>
      <c r="N1474" s="43" t="s">
        <v>31</v>
      </c>
      <c r="O1474" s="25">
        <f t="shared" si="161"/>
        <v>0.93799999999999994</v>
      </c>
      <c r="P1474" s="25">
        <f t="shared" si="162"/>
        <v>0.93799999999999994</v>
      </c>
      <c r="Q1474" s="28">
        <v>73.9322278298486</v>
      </c>
      <c r="R1474" s="29">
        <v>4</v>
      </c>
      <c r="S1474" s="18">
        <f t="shared" si="163"/>
        <v>18.48305695746215</v>
      </c>
      <c r="T1474" s="28">
        <v>1.764</v>
      </c>
      <c r="U1474" s="26" t="s">
        <v>31</v>
      </c>
      <c r="V1474" s="26" t="s">
        <v>31</v>
      </c>
      <c r="W1474" s="17" t="str">
        <f t="shared" si="164"/>
        <v>n/a</v>
      </c>
      <c r="X1474" s="30" t="s">
        <v>31</v>
      </c>
      <c r="Y1474" s="17" t="str">
        <f t="shared" si="165"/>
        <v>n/a</v>
      </c>
      <c r="Z1474" s="17">
        <v>25</v>
      </c>
      <c r="AA1474" s="17">
        <f t="shared" si="166"/>
        <v>25</v>
      </c>
      <c r="AB1474" s="31" t="s">
        <v>401</v>
      </c>
    </row>
    <row r="1475" spans="2:28" x14ac:dyDescent="0.3">
      <c r="B1475" s="74" t="s">
        <v>843</v>
      </c>
      <c r="C1475" s="20" t="str">
        <f t="shared" si="160"/>
        <v>Freight Wagon (T) JXAT Coal Other</v>
      </c>
      <c r="D1475" s="21" t="s">
        <v>4</v>
      </c>
      <c r="E1475" s="21" t="s">
        <v>402</v>
      </c>
      <c r="F1475" s="22" t="s">
        <v>620</v>
      </c>
      <c r="G1475" s="21" t="s">
        <v>358</v>
      </c>
      <c r="H1475" s="23"/>
      <c r="I1475" s="24"/>
      <c r="J1475" s="25" t="s">
        <v>31</v>
      </c>
      <c r="K1475" s="26">
        <v>5</v>
      </c>
      <c r="L1475" s="27" t="s">
        <v>812</v>
      </c>
      <c r="M1475" s="25">
        <v>0.93799999999999994</v>
      </c>
      <c r="N1475" s="43" t="s">
        <v>31</v>
      </c>
      <c r="O1475" s="25">
        <f t="shared" si="161"/>
        <v>0.93799999999999994</v>
      </c>
      <c r="P1475" s="25">
        <f t="shared" si="162"/>
        <v>0.93799999999999994</v>
      </c>
      <c r="Q1475" s="28">
        <v>24</v>
      </c>
      <c r="R1475" s="29">
        <v>4</v>
      </c>
      <c r="S1475" s="18">
        <f t="shared" si="163"/>
        <v>6</v>
      </c>
      <c r="T1475" s="28">
        <v>1.764</v>
      </c>
      <c r="U1475" s="26" t="s">
        <v>31</v>
      </c>
      <c r="V1475" s="26" t="s">
        <v>31</v>
      </c>
      <c r="W1475" s="17" t="str">
        <f t="shared" si="164"/>
        <v>n/a</v>
      </c>
      <c r="X1475" s="30" t="s">
        <v>31</v>
      </c>
      <c r="Y1475" s="17" t="str">
        <f t="shared" si="165"/>
        <v>n/a</v>
      </c>
      <c r="Z1475" s="17">
        <v>25</v>
      </c>
      <c r="AA1475" s="17">
        <f t="shared" si="166"/>
        <v>25</v>
      </c>
      <c r="AB1475" s="31" t="s">
        <v>403</v>
      </c>
    </row>
    <row r="1476" spans="2:28" x14ac:dyDescent="0.3">
      <c r="B1476" s="74" t="s">
        <v>843</v>
      </c>
      <c r="C1476" s="20" t="str">
        <f t="shared" si="160"/>
        <v>Freight Wagon (L) JXAT Construction Materials</v>
      </c>
      <c r="D1476" s="21" t="s">
        <v>4</v>
      </c>
      <c r="E1476" s="21" t="s">
        <v>399</v>
      </c>
      <c r="F1476" s="22" t="s">
        <v>620</v>
      </c>
      <c r="G1476" s="21" t="s">
        <v>331</v>
      </c>
      <c r="H1476" s="23"/>
      <c r="I1476" s="24"/>
      <c r="J1476" s="25" t="s">
        <v>31</v>
      </c>
      <c r="K1476" s="26">
        <v>5</v>
      </c>
      <c r="L1476" s="27" t="s">
        <v>812</v>
      </c>
      <c r="M1476" s="25">
        <v>0.93799999999999994</v>
      </c>
      <c r="N1476" s="43" t="s">
        <v>31</v>
      </c>
      <c r="O1476" s="25">
        <f t="shared" si="161"/>
        <v>0.93799999999999994</v>
      </c>
      <c r="P1476" s="25">
        <f t="shared" si="162"/>
        <v>0.93799999999999994</v>
      </c>
      <c r="Q1476" s="28">
        <v>93.463357380052685</v>
      </c>
      <c r="R1476" s="29">
        <v>4</v>
      </c>
      <c r="S1476" s="18">
        <f t="shared" si="163"/>
        <v>23.365839345013171</v>
      </c>
      <c r="T1476" s="28">
        <v>1.764</v>
      </c>
      <c r="U1476" s="26" t="s">
        <v>31</v>
      </c>
      <c r="V1476" s="26" t="s">
        <v>31</v>
      </c>
      <c r="W1476" s="17" t="str">
        <f t="shared" si="164"/>
        <v>n/a</v>
      </c>
      <c r="X1476" s="30" t="s">
        <v>31</v>
      </c>
      <c r="Y1476" s="17" t="str">
        <f t="shared" si="165"/>
        <v>n/a</v>
      </c>
      <c r="Z1476" s="17">
        <v>29</v>
      </c>
      <c r="AA1476" s="17">
        <f t="shared" si="166"/>
        <v>29</v>
      </c>
      <c r="AB1476" s="31" t="s">
        <v>401</v>
      </c>
    </row>
    <row r="1477" spans="2:28" x14ac:dyDescent="0.3">
      <c r="B1477" s="74" t="s">
        <v>843</v>
      </c>
      <c r="C1477" s="20" t="str">
        <f t="shared" si="160"/>
        <v>Freight Wagon (T) JXAT Construction Materials</v>
      </c>
      <c r="D1477" s="21" t="s">
        <v>4</v>
      </c>
      <c r="E1477" s="21" t="s">
        <v>402</v>
      </c>
      <c r="F1477" s="22" t="s">
        <v>620</v>
      </c>
      <c r="G1477" s="21" t="s">
        <v>331</v>
      </c>
      <c r="H1477" s="23"/>
      <c r="I1477" s="24"/>
      <c r="J1477" s="25" t="s">
        <v>31</v>
      </c>
      <c r="K1477" s="26">
        <v>5</v>
      </c>
      <c r="L1477" s="27" t="s">
        <v>812</v>
      </c>
      <c r="M1477" s="25">
        <v>0.93799999999999994</v>
      </c>
      <c r="N1477" s="43" t="s">
        <v>31</v>
      </c>
      <c r="O1477" s="25">
        <f t="shared" si="161"/>
        <v>0.93799999999999994</v>
      </c>
      <c r="P1477" s="25">
        <f t="shared" si="162"/>
        <v>0.93799999999999994</v>
      </c>
      <c r="Q1477" s="28">
        <v>24.002425222312048</v>
      </c>
      <c r="R1477" s="29">
        <v>4</v>
      </c>
      <c r="S1477" s="18">
        <f t="shared" si="163"/>
        <v>6.0006063055780121</v>
      </c>
      <c r="T1477" s="28">
        <v>1.764</v>
      </c>
      <c r="U1477" s="26" t="s">
        <v>31</v>
      </c>
      <c r="V1477" s="26" t="s">
        <v>31</v>
      </c>
      <c r="W1477" s="17" t="str">
        <f t="shared" si="164"/>
        <v>n/a</v>
      </c>
      <c r="X1477" s="30" t="s">
        <v>31</v>
      </c>
      <c r="Y1477" s="17" t="str">
        <f t="shared" si="165"/>
        <v>n/a</v>
      </c>
      <c r="Z1477" s="17">
        <v>29</v>
      </c>
      <c r="AA1477" s="17">
        <f t="shared" si="166"/>
        <v>29</v>
      </c>
      <c r="AB1477" s="31" t="s">
        <v>403</v>
      </c>
    </row>
    <row r="1478" spans="2:28" x14ac:dyDescent="0.3">
      <c r="B1478" s="74" t="s">
        <v>843</v>
      </c>
      <c r="C1478" s="20" t="str">
        <f t="shared" si="160"/>
        <v>Freight Wagon (T) JXAT Domestic Intermodal</v>
      </c>
      <c r="D1478" s="21" t="s">
        <v>4</v>
      </c>
      <c r="E1478" s="21" t="s">
        <v>402</v>
      </c>
      <c r="F1478" s="22" t="s">
        <v>620</v>
      </c>
      <c r="G1478" s="21" t="s">
        <v>332</v>
      </c>
      <c r="H1478" s="23"/>
      <c r="I1478" s="24"/>
      <c r="J1478" s="25" t="s">
        <v>31</v>
      </c>
      <c r="K1478" s="26">
        <v>5</v>
      </c>
      <c r="L1478" s="27" t="s">
        <v>812</v>
      </c>
      <c r="M1478" s="25">
        <v>0.93799999999999994</v>
      </c>
      <c r="N1478" s="43" t="s">
        <v>31</v>
      </c>
      <c r="O1478" s="25">
        <f t="shared" si="161"/>
        <v>0.93799999999999994</v>
      </c>
      <c r="P1478" s="25">
        <f t="shared" si="162"/>
        <v>0.93799999999999994</v>
      </c>
      <c r="Q1478" s="28">
        <v>29.171768277257783</v>
      </c>
      <c r="R1478" s="29">
        <v>4</v>
      </c>
      <c r="S1478" s="18">
        <f t="shared" si="163"/>
        <v>7.2929420693144458</v>
      </c>
      <c r="T1478" s="28">
        <v>1.764</v>
      </c>
      <c r="U1478" s="26" t="s">
        <v>31</v>
      </c>
      <c r="V1478" s="26" t="s">
        <v>31</v>
      </c>
      <c r="W1478" s="17" t="str">
        <f t="shared" si="164"/>
        <v>n/a</v>
      </c>
      <c r="X1478" s="30" t="s">
        <v>31</v>
      </c>
      <c r="Y1478" s="17" t="str">
        <f t="shared" si="165"/>
        <v>n/a</v>
      </c>
      <c r="Z1478" s="17">
        <v>33</v>
      </c>
      <c r="AA1478" s="17">
        <f t="shared" si="166"/>
        <v>33</v>
      </c>
      <c r="AB1478" s="31" t="s">
        <v>403</v>
      </c>
    </row>
    <row r="1479" spans="2:28" x14ac:dyDescent="0.3">
      <c r="B1479" s="74" t="s">
        <v>843</v>
      </c>
      <c r="C1479" s="20" t="str">
        <f t="shared" si="160"/>
        <v>Freight Wagon (L) JXAT Domestic Waste</v>
      </c>
      <c r="D1479" s="21" t="s">
        <v>4</v>
      </c>
      <c r="E1479" s="21" t="s">
        <v>399</v>
      </c>
      <c r="F1479" s="22" t="s">
        <v>620</v>
      </c>
      <c r="G1479" s="21" t="s">
        <v>354</v>
      </c>
      <c r="H1479" s="23"/>
      <c r="I1479" s="24"/>
      <c r="J1479" s="25" t="s">
        <v>31</v>
      </c>
      <c r="K1479" s="26">
        <v>5</v>
      </c>
      <c r="L1479" s="27" t="s">
        <v>812</v>
      </c>
      <c r="M1479" s="25">
        <v>0.93799999999999994</v>
      </c>
      <c r="N1479" s="43" t="s">
        <v>31</v>
      </c>
      <c r="O1479" s="25">
        <f t="shared" si="161"/>
        <v>0.93799999999999994</v>
      </c>
      <c r="P1479" s="25">
        <f t="shared" si="162"/>
        <v>0.93799999999999994</v>
      </c>
      <c r="Q1479" s="28">
        <v>74.574778879656918</v>
      </c>
      <c r="R1479" s="29">
        <v>4</v>
      </c>
      <c r="S1479" s="18">
        <f t="shared" si="163"/>
        <v>18.64369471991423</v>
      </c>
      <c r="T1479" s="28">
        <v>1.764</v>
      </c>
      <c r="U1479" s="26" t="s">
        <v>31</v>
      </c>
      <c r="V1479" s="26" t="s">
        <v>31</v>
      </c>
      <c r="W1479" s="17" t="str">
        <f t="shared" si="164"/>
        <v>n/a</v>
      </c>
      <c r="X1479" s="30" t="s">
        <v>31</v>
      </c>
      <c r="Y1479" s="17" t="str">
        <f t="shared" si="165"/>
        <v>n/a</v>
      </c>
      <c r="Z1479" s="17">
        <v>24</v>
      </c>
      <c r="AA1479" s="17">
        <f t="shared" si="166"/>
        <v>24</v>
      </c>
      <c r="AB1479" s="31" t="s">
        <v>401</v>
      </c>
    </row>
    <row r="1480" spans="2:28" x14ac:dyDescent="0.3">
      <c r="B1480" s="74" t="s">
        <v>843</v>
      </c>
      <c r="C1480" s="20" t="str">
        <f t="shared" si="160"/>
        <v>Freight Wagon (T) JXAT Domestic Waste</v>
      </c>
      <c r="D1480" s="21" t="s">
        <v>4</v>
      </c>
      <c r="E1480" s="21" t="s">
        <v>402</v>
      </c>
      <c r="F1480" s="22" t="s">
        <v>620</v>
      </c>
      <c r="G1480" s="21" t="s">
        <v>354</v>
      </c>
      <c r="H1480" s="23"/>
      <c r="I1480" s="24"/>
      <c r="J1480" s="25" t="s">
        <v>31</v>
      </c>
      <c r="K1480" s="26">
        <v>5</v>
      </c>
      <c r="L1480" s="27" t="s">
        <v>812</v>
      </c>
      <c r="M1480" s="25">
        <v>0.93799999999999994</v>
      </c>
      <c r="N1480" s="43" t="s">
        <v>31</v>
      </c>
      <c r="O1480" s="25">
        <f t="shared" si="161"/>
        <v>0.93799999999999994</v>
      </c>
      <c r="P1480" s="25">
        <f t="shared" si="162"/>
        <v>0.93799999999999994</v>
      </c>
      <c r="Q1480" s="28">
        <v>28.058615049073069</v>
      </c>
      <c r="R1480" s="29">
        <v>4</v>
      </c>
      <c r="S1480" s="18">
        <f t="shared" si="163"/>
        <v>7.0146537622682672</v>
      </c>
      <c r="T1480" s="28">
        <v>1.764</v>
      </c>
      <c r="U1480" s="26" t="s">
        <v>31</v>
      </c>
      <c r="V1480" s="26" t="s">
        <v>31</v>
      </c>
      <c r="W1480" s="17" t="str">
        <f t="shared" si="164"/>
        <v>n/a</v>
      </c>
      <c r="X1480" s="30" t="s">
        <v>31</v>
      </c>
      <c r="Y1480" s="17" t="str">
        <f t="shared" si="165"/>
        <v>n/a</v>
      </c>
      <c r="Z1480" s="17">
        <v>24</v>
      </c>
      <c r="AA1480" s="17">
        <f t="shared" si="166"/>
        <v>24</v>
      </c>
      <c r="AB1480" s="31" t="s">
        <v>403</v>
      </c>
    </row>
    <row r="1481" spans="2:28" x14ac:dyDescent="0.3">
      <c r="B1481" s="74" t="s">
        <v>843</v>
      </c>
      <c r="C1481" s="20" t="str">
        <f t="shared" si="160"/>
        <v>Freight Wagon (L) JXAT Industrial Minerals</v>
      </c>
      <c r="D1481" s="21" t="s">
        <v>4</v>
      </c>
      <c r="E1481" s="21" t="s">
        <v>399</v>
      </c>
      <c r="F1481" s="22" t="s">
        <v>620</v>
      </c>
      <c r="G1481" s="21" t="s">
        <v>364</v>
      </c>
      <c r="H1481" s="23"/>
      <c r="I1481" s="24"/>
      <c r="J1481" s="25" t="s">
        <v>31</v>
      </c>
      <c r="K1481" s="26">
        <v>5</v>
      </c>
      <c r="L1481" s="27" t="s">
        <v>812</v>
      </c>
      <c r="M1481" s="25">
        <v>0.93799999999999994</v>
      </c>
      <c r="N1481" s="43" t="s">
        <v>31</v>
      </c>
      <c r="O1481" s="25">
        <f t="shared" si="161"/>
        <v>0.93799999999999994</v>
      </c>
      <c r="P1481" s="25">
        <f t="shared" si="162"/>
        <v>0.93799999999999994</v>
      </c>
      <c r="Q1481" s="28">
        <v>95.905505661850839</v>
      </c>
      <c r="R1481" s="29">
        <v>4</v>
      </c>
      <c r="S1481" s="18">
        <f t="shared" si="163"/>
        <v>23.97637641546271</v>
      </c>
      <c r="T1481" s="28">
        <v>1.764</v>
      </c>
      <c r="U1481" s="26" t="s">
        <v>31</v>
      </c>
      <c r="V1481" s="26" t="s">
        <v>31</v>
      </c>
      <c r="W1481" s="17" t="str">
        <f t="shared" si="164"/>
        <v>n/a</v>
      </c>
      <c r="X1481" s="30" t="s">
        <v>31</v>
      </c>
      <c r="Y1481" s="17" t="str">
        <f t="shared" si="165"/>
        <v>n/a</v>
      </c>
      <c r="Z1481" s="17">
        <v>18</v>
      </c>
      <c r="AA1481" s="17">
        <f t="shared" si="166"/>
        <v>18</v>
      </c>
      <c r="AB1481" s="31" t="s">
        <v>401</v>
      </c>
    </row>
    <row r="1482" spans="2:28" x14ac:dyDescent="0.3">
      <c r="B1482" s="74" t="s">
        <v>843</v>
      </c>
      <c r="C1482" s="20" t="str">
        <f t="shared" si="160"/>
        <v>Freight Wagon (T) JXAT Industrial Minerals</v>
      </c>
      <c r="D1482" s="21" t="s">
        <v>4</v>
      </c>
      <c r="E1482" s="21" t="s">
        <v>402</v>
      </c>
      <c r="F1482" s="22" t="s">
        <v>620</v>
      </c>
      <c r="G1482" s="21" t="s">
        <v>364</v>
      </c>
      <c r="H1482" s="23"/>
      <c r="I1482" s="24"/>
      <c r="J1482" s="25" t="s">
        <v>31</v>
      </c>
      <c r="K1482" s="26">
        <v>5</v>
      </c>
      <c r="L1482" s="27" t="s">
        <v>812</v>
      </c>
      <c r="M1482" s="25">
        <v>0.93799999999999994</v>
      </c>
      <c r="N1482" s="43" t="s">
        <v>31</v>
      </c>
      <c r="O1482" s="25">
        <f t="shared" si="161"/>
        <v>0.93799999999999994</v>
      </c>
      <c r="P1482" s="25">
        <f t="shared" si="162"/>
        <v>0.93799999999999994</v>
      </c>
      <c r="Q1482" s="28">
        <v>24</v>
      </c>
      <c r="R1482" s="29">
        <v>4</v>
      </c>
      <c r="S1482" s="18">
        <f t="shared" si="163"/>
        <v>6</v>
      </c>
      <c r="T1482" s="28">
        <v>1.764</v>
      </c>
      <c r="U1482" s="26" t="s">
        <v>31</v>
      </c>
      <c r="V1482" s="26" t="s">
        <v>31</v>
      </c>
      <c r="W1482" s="17" t="str">
        <f t="shared" si="164"/>
        <v>n/a</v>
      </c>
      <c r="X1482" s="30" t="s">
        <v>31</v>
      </c>
      <c r="Y1482" s="17" t="str">
        <f t="shared" si="165"/>
        <v>n/a</v>
      </c>
      <c r="Z1482" s="17">
        <v>18</v>
      </c>
      <c r="AA1482" s="17">
        <f t="shared" si="166"/>
        <v>18</v>
      </c>
      <c r="AB1482" s="31" t="s">
        <v>403</v>
      </c>
    </row>
    <row r="1483" spans="2:28" x14ac:dyDescent="0.3">
      <c r="B1483" s="74" t="s">
        <v>843</v>
      </c>
      <c r="C1483" s="20" t="str">
        <f t="shared" ref="C1483:C1546" si="167">D1483&amp;" "&amp;E1483&amp;" "&amp;F1483&amp;IF(D1483="Freight"," "&amp;G1483,"")</f>
        <v>Freight Wagon (T) JXAT Other</v>
      </c>
      <c r="D1483" s="21" t="s">
        <v>4</v>
      </c>
      <c r="E1483" s="21" t="s">
        <v>402</v>
      </c>
      <c r="F1483" s="22" t="s">
        <v>620</v>
      </c>
      <c r="G1483" s="21" t="s">
        <v>333</v>
      </c>
      <c r="H1483" s="23"/>
      <c r="I1483" s="24"/>
      <c r="J1483" s="25" t="s">
        <v>31</v>
      </c>
      <c r="K1483" s="26">
        <v>5</v>
      </c>
      <c r="L1483" s="27" t="s">
        <v>812</v>
      </c>
      <c r="M1483" s="25">
        <v>0.93799999999999994</v>
      </c>
      <c r="N1483" s="43" t="s">
        <v>31</v>
      </c>
      <c r="O1483" s="25">
        <f t="shared" si="161"/>
        <v>0.93799999999999994</v>
      </c>
      <c r="P1483" s="25">
        <f t="shared" si="162"/>
        <v>0.93799999999999994</v>
      </c>
      <c r="Q1483" s="28">
        <v>29.35</v>
      </c>
      <c r="R1483" s="29">
        <v>4</v>
      </c>
      <c r="S1483" s="18">
        <f t="shared" si="163"/>
        <v>7.3375000000000004</v>
      </c>
      <c r="T1483" s="28">
        <v>1.764</v>
      </c>
      <c r="U1483" s="26" t="s">
        <v>31</v>
      </c>
      <c r="V1483" s="26" t="s">
        <v>31</v>
      </c>
      <c r="W1483" s="17" t="str">
        <f t="shared" si="164"/>
        <v>n/a</v>
      </c>
      <c r="X1483" s="30" t="s">
        <v>31</v>
      </c>
      <c r="Y1483" s="17" t="str">
        <f t="shared" si="165"/>
        <v>n/a</v>
      </c>
      <c r="Z1483" s="17">
        <v>25</v>
      </c>
      <c r="AA1483" s="17">
        <f t="shared" si="166"/>
        <v>25</v>
      </c>
      <c r="AB1483" s="31" t="s">
        <v>403</v>
      </c>
    </row>
    <row r="1484" spans="2:28" x14ac:dyDescent="0.3">
      <c r="B1484" s="74" t="s">
        <v>843</v>
      </c>
      <c r="C1484" s="20" t="str">
        <f t="shared" si="167"/>
        <v>Freight Wagon (L) JXAT Steel</v>
      </c>
      <c r="D1484" s="21" t="s">
        <v>4</v>
      </c>
      <c r="E1484" s="21" t="s">
        <v>399</v>
      </c>
      <c r="F1484" s="22" t="s">
        <v>620</v>
      </c>
      <c r="G1484" s="21" t="s">
        <v>342</v>
      </c>
      <c r="H1484" s="23"/>
      <c r="I1484" s="24"/>
      <c r="J1484" s="25" t="s">
        <v>31</v>
      </c>
      <c r="K1484" s="26">
        <v>5</v>
      </c>
      <c r="L1484" s="27" t="s">
        <v>812</v>
      </c>
      <c r="M1484" s="25">
        <v>0.93799999999999994</v>
      </c>
      <c r="N1484" s="43" t="s">
        <v>31</v>
      </c>
      <c r="O1484" s="25">
        <f t="shared" si="161"/>
        <v>0.93799999999999994</v>
      </c>
      <c r="P1484" s="25">
        <f t="shared" si="162"/>
        <v>0.93799999999999994</v>
      </c>
      <c r="Q1484" s="28">
        <v>79.487252042289697</v>
      </c>
      <c r="R1484" s="29">
        <v>4</v>
      </c>
      <c r="S1484" s="18">
        <f t="shared" si="163"/>
        <v>19.871813010572424</v>
      </c>
      <c r="T1484" s="28">
        <v>1.764</v>
      </c>
      <c r="U1484" s="26" t="s">
        <v>31</v>
      </c>
      <c r="V1484" s="26" t="s">
        <v>31</v>
      </c>
      <c r="W1484" s="17" t="str">
        <f t="shared" si="164"/>
        <v>n/a</v>
      </c>
      <c r="X1484" s="30" t="s">
        <v>31</v>
      </c>
      <c r="Y1484" s="17" t="str">
        <f t="shared" si="165"/>
        <v>n/a</v>
      </c>
      <c r="Z1484" s="17">
        <v>25</v>
      </c>
      <c r="AA1484" s="17">
        <f t="shared" si="166"/>
        <v>25</v>
      </c>
      <c r="AB1484" s="31" t="s">
        <v>401</v>
      </c>
    </row>
    <row r="1485" spans="2:28" x14ac:dyDescent="0.3">
      <c r="B1485" s="74" t="s">
        <v>843</v>
      </c>
      <c r="C1485" s="20" t="str">
        <f t="shared" si="167"/>
        <v>Freight Wagon (T) JXAT Steel</v>
      </c>
      <c r="D1485" s="21" t="s">
        <v>4</v>
      </c>
      <c r="E1485" s="21" t="s">
        <v>402</v>
      </c>
      <c r="F1485" s="22" t="s">
        <v>620</v>
      </c>
      <c r="G1485" s="21" t="s">
        <v>342</v>
      </c>
      <c r="H1485" s="23"/>
      <c r="I1485" s="24"/>
      <c r="J1485" s="25" t="s">
        <v>31</v>
      </c>
      <c r="K1485" s="26">
        <v>5</v>
      </c>
      <c r="L1485" s="27" t="s">
        <v>812</v>
      </c>
      <c r="M1485" s="25">
        <v>0.93799999999999994</v>
      </c>
      <c r="N1485" s="43" t="s">
        <v>31</v>
      </c>
      <c r="O1485" s="25">
        <f t="shared" si="161"/>
        <v>0.93799999999999994</v>
      </c>
      <c r="P1485" s="25">
        <f t="shared" si="162"/>
        <v>0.93799999999999994</v>
      </c>
      <c r="Q1485" s="28">
        <v>29.225422338855179</v>
      </c>
      <c r="R1485" s="29">
        <v>4</v>
      </c>
      <c r="S1485" s="18">
        <f t="shared" si="163"/>
        <v>7.3063555847137946</v>
      </c>
      <c r="T1485" s="28">
        <v>1.764</v>
      </c>
      <c r="U1485" s="26" t="s">
        <v>31</v>
      </c>
      <c r="V1485" s="26" t="s">
        <v>31</v>
      </c>
      <c r="W1485" s="17" t="str">
        <f t="shared" si="164"/>
        <v>n/a</v>
      </c>
      <c r="X1485" s="30" t="s">
        <v>31</v>
      </c>
      <c r="Y1485" s="17" t="str">
        <f t="shared" si="165"/>
        <v>n/a</v>
      </c>
      <c r="Z1485" s="17">
        <v>25</v>
      </c>
      <c r="AA1485" s="17">
        <f t="shared" si="166"/>
        <v>25</v>
      </c>
      <c r="AB1485" s="31" t="s">
        <v>403</v>
      </c>
    </row>
    <row r="1486" spans="2:28" x14ac:dyDescent="0.3">
      <c r="B1486" s="74" t="s">
        <v>843</v>
      </c>
      <c r="C1486" s="20" t="str">
        <f t="shared" si="167"/>
        <v>Freight Wagon (L) JYAT Construction Materials</v>
      </c>
      <c r="D1486" s="21" t="s">
        <v>4</v>
      </c>
      <c r="E1486" s="21" t="s">
        <v>399</v>
      </c>
      <c r="F1486" s="22" t="s">
        <v>621</v>
      </c>
      <c r="G1486" s="21" t="s">
        <v>331</v>
      </c>
      <c r="H1486" s="23"/>
      <c r="I1486" s="24"/>
      <c r="J1486" s="25" t="s">
        <v>31</v>
      </c>
      <c r="K1486" s="26">
        <v>5</v>
      </c>
      <c r="L1486" s="27" t="s">
        <v>812</v>
      </c>
      <c r="M1486" s="25">
        <v>0.93799999999999994</v>
      </c>
      <c r="N1486" s="43" t="s">
        <v>31</v>
      </c>
      <c r="O1486" s="25">
        <f t="shared" si="161"/>
        <v>0.93799999999999994</v>
      </c>
      <c r="P1486" s="25">
        <f t="shared" si="162"/>
        <v>0.93799999999999994</v>
      </c>
      <c r="Q1486" s="28">
        <v>97.897375571418578</v>
      </c>
      <c r="R1486" s="29">
        <v>4</v>
      </c>
      <c r="S1486" s="18">
        <f t="shared" si="163"/>
        <v>24.474343892854645</v>
      </c>
      <c r="T1486" s="28">
        <v>1.78</v>
      </c>
      <c r="U1486" s="26" t="s">
        <v>31</v>
      </c>
      <c r="V1486" s="26" t="s">
        <v>31</v>
      </c>
      <c r="W1486" s="17" t="str">
        <f t="shared" si="164"/>
        <v>n/a</v>
      </c>
      <c r="X1486" s="30" t="s">
        <v>31</v>
      </c>
      <c r="Y1486" s="17" t="str">
        <f t="shared" si="165"/>
        <v>n/a</v>
      </c>
      <c r="Z1486" s="17">
        <v>29</v>
      </c>
      <c r="AA1486" s="17">
        <f t="shared" si="166"/>
        <v>29</v>
      </c>
      <c r="AB1486" s="31" t="s">
        <v>401</v>
      </c>
    </row>
    <row r="1487" spans="2:28" x14ac:dyDescent="0.3">
      <c r="B1487" s="74" t="s">
        <v>843</v>
      </c>
      <c r="C1487" s="20" t="str">
        <f t="shared" si="167"/>
        <v>Freight Wagon (T) JYAT Construction Materials</v>
      </c>
      <c r="D1487" s="21" t="s">
        <v>4</v>
      </c>
      <c r="E1487" s="21" t="s">
        <v>402</v>
      </c>
      <c r="F1487" s="22" t="s">
        <v>621</v>
      </c>
      <c r="G1487" s="21" t="s">
        <v>331</v>
      </c>
      <c r="H1487" s="23"/>
      <c r="I1487" s="24"/>
      <c r="J1487" s="25" t="s">
        <v>31</v>
      </c>
      <c r="K1487" s="26">
        <v>5</v>
      </c>
      <c r="L1487" s="27" t="s">
        <v>812</v>
      </c>
      <c r="M1487" s="25">
        <v>0.93799999999999994</v>
      </c>
      <c r="N1487" s="43" t="s">
        <v>31</v>
      </c>
      <c r="O1487" s="25">
        <f t="shared" si="161"/>
        <v>0.93799999999999994</v>
      </c>
      <c r="P1487" s="25">
        <f t="shared" si="162"/>
        <v>0.93799999999999994</v>
      </c>
      <c r="Q1487" s="28">
        <v>24.999251817904355</v>
      </c>
      <c r="R1487" s="29">
        <v>4</v>
      </c>
      <c r="S1487" s="18">
        <f t="shared" si="163"/>
        <v>6.2498129544760888</v>
      </c>
      <c r="T1487" s="28">
        <v>1.78</v>
      </c>
      <c r="U1487" s="26" t="s">
        <v>31</v>
      </c>
      <c r="V1487" s="26" t="s">
        <v>31</v>
      </c>
      <c r="W1487" s="17" t="str">
        <f t="shared" si="164"/>
        <v>n/a</v>
      </c>
      <c r="X1487" s="30" t="s">
        <v>31</v>
      </c>
      <c r="Y1487" s="17" t="str">
        <f t="shared" si="165"/>
        <v>n/a</v>
      </c>
      <c r="Z1487" s="17">
        <v>29</v>
      </c>
      <c r="AA1487" s="17">
        <f t="shared" si="166"/>
        <v>29</v>
      </c>
      <c r="AB1487" s="31" t="s">
        <v>403</v>
      </c>
    </row>
    <row r="1488" spans="2:28" x14ac:dyDescent="0.3">
      <c r="B1488" s="74" t="s">
        <v>843</v>
      </c>
      <c r="C1488" s="20" t="str">
        <f t="shared" si="167"/>
        <v>Freight Wagon (L) JZAA Enterprise</v>
      </c>
      <c r="D1488" s="21" t="s">
        <v>4</v>
      </c>
      <c r="E1488" s="21" t="s">
        <v>399</v>
      </c>
      <c r="F1488" s="22" t="s">
        <v>622</v>
      </c>
      <c r="G1488" s="21" t="s">
        <v>338</v>
      </c>
      <c r="H1488" s="23"/>
      <c r="I1488" s="24"/>
      <c r="J1488" s="25" t="s">
        <v>31</v>
      </c>
      <c r="K1488" s="26">
        <v>5</v>
      </c>
      <c r="L1488" s="27" t="s">
        <v>812</v>
      </c>
      <c r="M1488" s="25">
        <v>0.93799999999999994</v>
      </c>
      <c r="N1488" s="43" t="s">
        <v>31</v>
      </c>
      <c r="O1488" s="25">
        <f t="shared" si="161"/>
        <v>0.93799999999999994</v>
      </c>
      <c r="P1488" s="25">
        <f t="shared" si="162"/>
        <v>0.93799999999999994</v>
      </c>
      <c r="Q1488" s="28">
        <v>50</v>
      </c>
      <c r="R1488" s="29">
        <v>4</v>
      </c>
      <c r="S1488" s="18">
        <f t="shared" si="163"/>
        <v>12.5</v>
      </c>
      <c r="T1488" s="28">
        <v>1.3440000000000001</v>
      </c>
      <c r="U1488" s="26" t="s">
        <v>31</v>
      </c>
      <c r="V1488" s="26" t="s">
        <v>31</v>
      </c>
      <c r="W1488" s="17" t="str">
        <f t="shared" si="164"/>
        <v>n/a</v>
      </c>
      <c r="X1488" s="30" t="s">
        <v>31</v>
      </c>
      <c r="Y1488" s="17" t="str">
        <f t="shared" si="165"/>
        <v>n/a</v>
      </c>
      <c r="Z1488" s="17">
        <v>27</v>
      </c>
      <c r="AA1488" s="17">
        <f t="shared" si="166"/>
        <v>27</v>
      </c>
      <c r="AB1488" s="31" t="s">
        <v>401</v>
      </c>
    </row>
    <row r="1489" spans="2:28" x14ac:dyDescent="0.3">
      <c r="B1489" s="74" t="s">
        <v>843</v>
      </c>
      <c r="C1489" s="20" t="str">
        <f t="shared" si="167"/>
        <v>Freight Wagon (T) JZAA Enterprise</v>
      </c>
      <c r="D1489" s="21" t="s">
        <v>4</v>
      </c>
      <c r="E1489" s="21" t="s">
        <v>402</v>
      </c>
      <c r="F1489" s="22" t="s">
        <v>622</v>
      </c>
      <c r="G1489" s="21" t="s">
        <v>338</v>
      </c>
      <c r="H1489" s="23"/>
      <c r="I1489" s="24"/>
      <c r="J1489" s="25" t="s">
        <v>31</v>
      </c>
      <c r="K1489" s="26">
        <v>5</v>
      </c>
      <c r="L1489" s="27" t="s">
        <v>812</v>
      </c>
      <c r="M1489" s="25">
        <v>0.93799999999999994</v>
      </c>
      <c r="N1489" s="43" t="s">
        <v>31</v>
      </c>
      <c r="O1489" s="25">
        <f t="shared" si="161"/>
        <v>0.93799999999999994</v>
      </c>
      <c r="P1489" s="25">
        <f t="shared" si="162"/>
        <v>0.93799999999999994</v>
      </c>
      <c r="Q1489" s="28">
        <v>40</v>
      </c>
      <c r="R1489" s="29">
        <v>4</v>
      </c>
      <c r="S1489" s="18">
        <f t="shared" si="163"/>
        <v>10</v>
      </c>
      <c r="T1489" s="28">
        <v>1.3440000000000001</v>
      </c>
      <c r="U1489" s="26" t="s">
        <v>31</v>
      </c>
      <c r="V1489" s="26" t="s">
        <v>31</v>
      </c>
      <c r="W1489" s="17" t="str">
        <f t="shared" si="164"/>
        <v>n/a</v>
      </c>
      <c r="X1489" s="30" t="s">
        <v>31</v>
      </c>
      <c r="Y1489" s="17" t="str">
        <f t="shared" si="165"/>
        <v>n/a</v>
      </c>
      <c r="Z1489" s="17">
        <v>27</v>
      </c>
      <c r="AA1489" s="17">
        <f t="shared" si="166"/>
        <v>27</v>
      </c>
      <c r="AB1489" s="31" t="s">
        <v>403</v>
      </c>
    </row>
    <row r="1490" spans="2:28" x14ac:dyDescent="0.3">
      <c r="B1490" s="74" t="s">
        <v>843</v>
      </c>
      <c r="C1490" s="20" t="str">
        <f t="shared" si="167"/>
        <v>Freight Wagon (L) JZAA Steel</v>
      </c>
      <c r="D1490" s="21" t="s">
        <v>4</v>
      </c>
      <c r="E1490" s="21" t="s">
        <v>399</v>
      </c>
      <c r="F1490" s="22" t="s">
        <v>622</v>
      </c>
      <c r="G1490" s="21" t="s">
        <v>342</v>
      </c>
      <c r="H1490" s="23"/>
      <c r="I1490" s="24"/>
      <c r="J1490" s="25" t="s">
        <v>31</v>
      </c>
      <c r="K1490" s="26">
        <v>5</v>
      </c>
      <c r="L1490" s="27" t="s">
        <v>812</v>
      </c>
      <c r="M1490" s="25">
        <v>0.93799999999999994</v>
      </c>
      <c r="N1490" s="43" t="s">
        <v>31</v>
      </c>
      <c r="O1490" s="25">
        <f t="shared" si="161"/>
        <v>0.93799999999999994</v>
      </c>
      <c r="P1490" s="25">
        <f t="shared" si="162"/>
        <v>0.93799999999999994</v>
      </c>
      <c r="Q1490" s="28">
        <v>76</v>
      </c>
      <c r="R1490" s="29">
        <v>4</v>
      </c>
      <c r="S1490" s="18">
        <f t="shared" si="163"/>
        <v>19</v>
      </c>
      <c r="T1490" s="28">
        <v>1.3440000000000001</v>
      </c>
      <c r="U1490" s="26" t="s">
        <v>31</v>
      </c>
      <c r="V1490" s="26" t="s">
        <v>31</v>
      </c>
      <c r="W1490" s="17" t="str">
        <f t="shared" si="164"/>
        <v>n/a</v>
      </c>
      <c r="X1490" s="30" t="s">
        <v>31</v>
      </c>
      <c r="Y1490" s="17" t="str">
        <f t="shared" si="165"/>
        <v>n/a</v>
      </c>
      <c r="Z1490" s="17">
        <v>25</v>
      </c>
      <c r="AA1490" s="17">
        <f t="shared" si="166"/>
        <v>25</v>
      </c>
      <c r="AB1490" s="31" t="s">
        <v>401</v>
      </c>
    </row>
    <row r="1491" spans="2:28" x14ac:dyDescent="0.3">
      <c r="B1491" s="74" t="s">
        <v>843</v>
      </c>
      <c r="C1491" s="20" t="str">
        <f t="shared" si="167"/>
        <v>Freight Wagon (T) JZAA Steel</v>
      </c>
      <c r="D1491" s="21" t="s">
        <v>4</v>
      </c>
      <c r="E1491" s="21" t="s">
        <v>402</v>
      </c>
      <c r="F1491" s="22" t="s">
        <v>622</v>
      </c>
      <c r="G1491" s="21" t="s">
        <v>342</v>
      </c>
      <c r="H1491" s="23"/>
      <c r="I1491" s="24"/>
      <c r="J1491" s="25" t="s">
        <v>31</v>
      </c>
      <c r="K1491" s="26">
        <v>5</v>
      </c>
      <c r="L1491" s="27" t="s">
        <v>812</v>
      </c>
      <c r="M1491" s="25">
        <v>0.93799999999999994</v>
      </c>
      <c r="N1491" s="43" t="s">
        <v>31</v>
      </c>
      <c r="O1491" s="25">
        <f t="shared" si="161"/>
        <v>0.93799999999999994</v>
      </c>
      <c r="P1491" s="25">
        <f t="shared" si="162"/>
        <v>0.93799999999999994</v>
      </c>
      <c r="Q1491" s="28">
        <v>40</v>
      </c>
      <c r="R1491" s="29">
        <v>4</v>
      </c>
      <c r="S1491" s="18">
        <f t="shared" si="163"/>
        <v>10</v>
      </c>
      <c r="T1491" s="28">
        <v>1.3440000000000001</v>
      </c>
      <c r="U1491" s="26" t="s">
        <v>31</v>
      </c>
      <c r="V1491" s="26" t="s">
        <v>31</v>
      </c>
      <c r="W1491" s="17" t="str">
        <f t="shared" si="164"/>
        <v>n/a</v>
      </c>
      <c r="X1491" s="30" t="s">
        <v>31</v>
      </c>
      <c r="Y1491" s="17" t="str">
        <f t="shared" si="165"/>
        <v>n/a</v>
      </c>
      <c r="Z1491" s="17">
        <v>25</v>
      </c>
      <c r="AA1491" s="17">
        <f t="shared" si="166"/>
        <v>25</v>
      </c>
      <c r="AB1491" s="31" t="s">
        <v>403</v>
      </c>
    </row>
    <row r="1492" spans="2:28" x14ac:dyDescent="0.3">
      <c r="B1492" s="74" t="s">
        <v>843</v>
      </c>
      <c r="C1492" s="20" t="str">
        <f t="shared" si="167"/>
        <v>Freight Wagon (L) JZAB Enterprise</v>
      </c>
      <c r="D1492" s="21" t="s">
        <v>4</v>
      </c>
      <c r="E1492" s="21" t="s">
        <v>399</v>
      </c>
      <c r="F1492" s="22" t="s">
        <v>623</v>
      </c>
      <c r="G1492" s="21" t="s">
        <v>338</v>
      </c>
      <c r="H1492" s="23"/>
      <c r="I1492" s="24"/>
      <c r="J1492" s="25" t="s">
        <v>31</v>
      </c>
      <c r="K1492" s="26">
        <v>5</v>
      </c>
      <c r="L1492" s="27" t="s">
        <v>812</v>
      </c>
      <c r="M1492" s="25">
        <v>0.93799999999999994</v>
      </c>
      <c r="N1492" s="43" t="s">
        <v>31</v>
      </c>
      <c r="O1492" s="25">
        <f t="shared" si="161"/>
        <v>0.93799999999999994</v>
      </c>
      <c r="P1492" s="25">
        <f t="shared" si="162"/>
        <v>0.93799999999999994</v>
      </c>
      <c r="Q1492" s="28">
        <v>41</v>
      </c>
      <c r="R1492" s="29">
        <v>4</v>
      </c>
      <c r="S1492" s="18">
        <f t="shared" si="163"/>
        <v>10.25</v>
      </c>
      <c r="T1492" s="28">
        <v>1.3440000000000001</v>
      </c>
      <c r="U1492" s="26" t="s">
        <v>31</v>
      </c>
      <c r="V1492" s="26" t="s">
        <v>31</v>
      </c>
      <c r="W1492" s="17" t="str">
        <f t="shared" si="164"/>
        <v>n/a</v>
      </c>
      <c r="X1492" s="30" t="s">
        <v>31</v>
      </c>
      <c r="Y1492" s="17" t="str">
        <f t="shared" si="165"/>
        <v>n/a</v>
      </c>
      <c r="Z1492" s="17">
        <v>27</v>
      </c>
      <c r="AA1492" s="17">
        <f t="shared" si="166"/>
        <v>27</v>
      </c>
      <c r="AB1492" s="31" t="s">
        <v>401</v>
      </c>
    </row>
    <row r="1493" spans="2:28" x14ac:dyDescent="0.3">
      <c r="B1493" s="74" t="s">
        <v>843</v>
      </c>
      <c r="C1493" s="20" t="str">
        <f t="shared" si="167"/>
        <v>Freight Wagon (T) JZAB Enterprise</v>
      </c>
      <c r="D1493" s="21" t="s">
        <v>4</v>
      </c>
      <c r="E1493" s="21" t="s">
        <v>402</v>
      </c>
      <c r="F1493" s="22" t="s">
        <v>623</v>
      </c>
      <c r="G1493" s="21" t="s">
        <v>338</v>
      </c>
      <c r="H1493" s="23"/>
      <c r="I1493" s="24"/>
      <c r="J1493" s="25" t="s">
        <v>31</v>
      </c>
      <c r="K1493" s="26">
        <v>5</v>
      </c>
      <c r="L1493" s="27" t="s">
        <v>812</v>
      </c>
      <c r="M1493" s="25">
        <v>0.93799999999999994</v>
      </c>
      <c r="N1493" s="43" t="s">
        <v>31</v>
      </c>
      <c r="O1493" s="25">
        <f t="shared" si="161"/>
        <v>0.93799999999999994</v>
      </c>
      <c r="P1493" s="25">
        <f t="shared" si="162"/>
        <v>0.93799999999999994</v>
      </c>
      <c r="Q1493" s="28">
        <v>31</v>
      </c>
      <c r="R1493" s="29">
        <v>4</v>
      </c>
      <c r="S1493" s="18">
        <f t="shared" si="163"/>
        <v>7.75</v>
      </c>
      <c r="T1493" s="28">
        <v>1.3440000000000001</v>
      </c>
      <c r="U1493" s="26" t="s">
        <v>31</v>
      </c>
      <c r="V1493" s="26" t="s">
        <v>31</v>
      </c>
      <c r="W1493" s="17" t="str">
        <f t="shared" si="164"/>
        <v>n/a</v>
      </c>
      <c r="X1493" s="30" t="s">
        <v>31</v>
      </c>
      <c r="Y1493" s="17" t="str">
        <f t="shared" si="165"/>
        <v>n/a</v>
      </c>
      <c r="Z1493" s="17">
        <v>27</v>
      </c>
      <c r="AA1493" s="17">
        <f t="shared" si="166"/>
        <v>27</v>
      </c>
      <c r="AB1493" s="31" t="s">
        <v>403</v>
      </c>
    </row>
    <row r="1494" spans="2:28" x14ac:dyDescent="0.3">
      <c r="B1494" s="74" t="s">
        <v>843</v>
      </c>
      <c r="C1494" s="20" t="str">
        <f t="shared" si="167"/>
        <v>Freight Wagon (L) JZAB Steel</v>
      </c>
      <c r="D1494" s="21" t="s">
        <v>4</v>
      </c>
      <c r="E1494" s="21" t="s">
        <v>399</v>
      </c>
      <c r="F1494" s="22" t="s">
        <v>623</v>
      </c>
      <c r="G1494" s="21" t="s">
        <v>342</v>
      </c>
      <c r="H1494" s="23"/>
      <c r="I1494" s="24"/>
      <c r="J1494" s="25" t="s">
        <v>31</v>
      </c>
      <c r="K1494" s="26">
        <v>5</v>
      </c>
      <c r="L1494" s="27" t="s">
        <v>812</v>
      </c>
      <c r="M1494" s="25">
        <v>0.93799999999999994</v>
      </c>
      <c r="N1494" s="43" t="s">
        <v>31</v>
      </c>
      <c r="O1494" s="25">
        <f t="shared" si="161"/>
        <v>0.93799999999999994</v>
      </c>
      <c r="P1494" s="25">
        <f t="shared" si="162"/>
        <v>0.93799999999999994</v>
      </c>
      <c r="Q1494" s="28">
        <v>66</v>
      </c>
      <c r="R1494" s="29">
        <v>4</v>
      </c>
      <c r="S1494" s="18">
        <f t="shared" si="163"/>
        <v>16.5</v>
      </c>
      <c r="T1494" s="28">
        <v>1.3440000000000001</v>
      </c>
      <c r="U1494" s="26" t="s">
        <v>31</v>
      </c>
      <c r="V1494" s="26" t="s">
        <v>31</v>
      </c>
      <c r="W1494" s="17" t="str">
        <f t="shared" si="164"/>
        <v>n/a</v>
      </c>
      <c r="X1494" s="30" t="s">
        <v>31</v>
      </c>
      <c r="Y1494" s="17" t="str">
        <f t="shared" si="165"/>
        <v>n/a</v>
      </c>
      <c r="Z1494" s="17">
        <v>25</v>
      </c>
      <c r="AA1494" s="17">
        <f t="shared" si="166"/>
        <v>25</v>
      </c>
      <c r="AB1494" s="31" t="s">
        <v>401</v>
      </c>
    </row>
    <row r="1495" spans="2:28" x14ac:dyDescent="0.3">
      <c r="B1495" s="74" t="s">
        <v>843</v>
      </c>
      <c r="C1495" s="20" t="str">
        <f t="shared" si="167"/>
        <v>Freight Wagon (T) JZAB Steel</v>
      </c>
      <c r="D1495" s="21" t="s">
        <v>4</v>
      </c>
      <c r="E1495" s="21" t="s">
        <v>402</v>
      </c>
      <c r="F1495" s="22" t="s">
        <v>623</v>
      </c>
      <c r="G1495" s="21" t="s">
        <v>342</v>
      </c>
      <c r="H1495" s="23"/>
      <c r="I1495" s="24"/>
      <c r="J1495" s="25" t="s">
        <v>31</v>
      </c>
      <c r="K1495" s="26">
        <v>5</v>
      </c>
      <c r="L1495" s="27" t="s">
        <v>812</v>
      </c>
      <c r="M1495" s="25">
        <v>0.93799999999999994</v>
      </c>
      <c r="N1495" s="43" t="s">
        <v>31</v>
      </c>
      <c r="O1495" s="25">
        <f t="shared" si="161"/>
        <v>0.93799999999999994</v>
      </c>
      <c r="P1495" s="25">
        <f t="shared" si="162"/>
        <v>0.93799999999999994</v>
      </c>
      <c r="Q1495" s="28">
        <v>31</v>
      </c>
      <c r="R1495" s="29">
        <v>4</v>
      </c>
      <c r="S1495" s="18">
        <f t="shared" si="163"/>
        <v>7.75</v>
      </c>
      <c r="T1495" s="28">
        <v>1.3440000000000001</v>
      </c>
      <c r="U1495" s="26" t="s">
        <v>31</v>
      </c>
      <c r="V1495" s="26" t="s">
        <v>31</v>
      </c>
      <c r="W1495" s="17" t="str">
        <f t="shared" si="164"/>
        <v>n/a</v>
      </c>
      <c r="X1495" s="30" t="s">
        <v>31</v>
      </c>
      <c r="Y1495" s="17" t="str">
        <f t="shared" si="165"/>
        <v>n/a</v>
      </c>
      <c r="Z1495" s="17">
        <v>25</v>
      </c>
      <c r="AA1495" s="17">
        <f t="shared" si="166"/>
        <v>25</v>
      </c>
      <c r="AB1495" s="31" t="s">
        <v>403</v>
      </c>
    </row>
    <row r="1496" spans="2:28" x14ac:dyDescent="0.3">
      <c r="B1496" s="74" t="s">
        <v>843</v>
      </c>
      <c r="C1496" s="20" t="str">
        <f t="shared" si="167"/>
        <v>Freight Wagon (T) JZAD Enterprise</v>
      </c>
      <c r="D1496" s="21" t="s">
        <v>4</v>
      </c>
      <c r="E1496" s="21" t="s">
        <v>402</v>
      </c>
      <c r="F1496" s="22" t="s">
        <v>624</v>
      </c>
      <c r="G1496" s="21" t="s">
        <v>338</v>
      </c>
      <c r="H1496" s="23"/>
      <c r="I1496" s="24"/>
      <c r="J1496" s="25" t="s">
        <v>31</v>
      </c>
      <c r="K1496" s="26">
        <v>5</v>
      </c>
      <c r="L1496" s="27" t="s">
        <v>812</v>
      </c>
      <c r="M1496" s="25">
        <v>0.93799999999999994</v>
      </c>
      <c r="N1496" s="43" t="s">
        <v>31</v>
      </c>
      <c r="O1496" s="25">
        <f t="shared" si="161"/>
        <v>0.93799999999999994</v>
      </c>
      <c r="P1496" s="25">
        <f t="shared" si="162"/>
        <v>0.93799999999999994</v>
      </c>
      <c r="Q1496" s="28">
        <v>27</v>
      </c>
      <c r="R1496" s="29">
        <v>4</v>
      </c>
      <c r="S1496" s="18">
        <f t="shared" si="163"/>
        <v>6.75</v>
      </c>
      <c r="T1496" s="28">
        <v>1.3440000000000001</v>
      </c>
      <c r="U1496" s="26" t="s">
        <v>31</v>
      </c>
      <c r="V1496" s="26" t="s">
        <v>31</v>
      </c>
      <c r="W1496" s="17" t="str">
        <f t="shared" si="164"/>
        <v>n/a</v>
      </c>
      <c r="X1496" s="30" t="s">
        <v>31</v>
      </c>
      <c r="Y1496" s="17" t="str">
        <f t="shared" si="165"/>
        <v>n/a</v>
      </c>
      <c r="Z1496" s="17">
        <v>27</v>
      </c>
      <c r="AA1496" s="17">
        <f t="shared" si="166"/>
        <v>27</v>
      </c>
      <c r="AB1496" s="31" t="s">
        <v>403</v>
      </c>
    </row>
    <row r="1497" spans="2:28" x14ac:dyDescent="0.3">
      <c r="B1497" s="74" t="s">
        <v>843</v>
      </c>
      <c r="C1497" s="20" t="str">
        <f t="shared" si="167"/>
        <v>Freight Wagon (T) JZAD Steel</v>
      </c>
      <c r="D1497" s="21" t="s">
        <v>4</v>
      </c>
      <c r="E1497" s="21" t="s">
        <v>402</v>
      </c>
      <c r="F1497" s="22" t="s">
        <v>624</v>
      </c>
      <c r="G1497" s="21" t="s">
        <v>342</v>
      </c>
      <c r="H1497" s="23"/>
      <c r="I1497" s="24"/>
      <c r="J1497" s="25" t="s">
        <v>31</v>
      </c>
      <c r="K1497" s="26">
        <v>5</v>
      </c>
      <c r="L1497" s="27" t="s">
        <v>812</v>
      </c>
      <c r="M1497" s="25">
        <v>0.93799999999999994</v>
      </c>
      <c r="N1497" s="43" t="s">
        <v>31</v>
      </c>
      <c r="O1497" s="25">
        <f t="shared" si="161"/>
        <v>0.93799999999999994</v>
      </c>
      <c r="P1497" s="25">
        <f t="shared" si="162"/>
        <v>0.93799999999999994</v>
      </c>
      <c r="Q1497" s="28">
        <v>27</v>
      </c>
      <c r="R1497" s="29">
        <v>4</v>
      </c>
      <c r="S1497" s="18">
        <f t="shared" si="163"/>
        <v>6.75</v>
      </c>
      <c r="T1497" s="28">
        <v>1.3440000000000001</v>
      </c>
      <c r="U1497" s="26" t="s">
        <v>31</v>
      </c>
      <c r="V1497" s="26" t="s">
        <v>31</v>
      </c>
      <c r="W1497" s="17" t="str">
        <f t="shared" si="164"/>
        <v>n/a</v>
      </c>
      <c r="X1497" s="30" t="s">
        <v>31</v>
      </c>
      <c r="Y1497" s="17" t="str">
        <f t="shared" si="165"/>
        <v>n/a</v>
      </c>
      <c r="Z1497" s="17">
        <v>25</v>
      </c>
      <c r="AA1497" s="17">
        <f t="shared" si="166"/>
        <v>25</v>
      </c>
      <c r="AB1497" s="31" t="s">
        <v>403</v>
      </c>
    </row>
    <row r="1498" spans="2:28" x14ac:dyDescent="0.3">
      <c r="B1498" s="74" t="s">
        <v>843</v>
      </c>
      <c r="C1498" s="20" t="str">
        <f t="shared" si="167"/>
        <v>Freight Wagon (T) KBAA Other</v>
      </c>
      <c r="D1498" s="21" t="s">
        <v>4</v>
      </c>
      <c r="E1498" s="21" t="s">
        <v>402</v>
      </c>
      <c r="F1498" s="22" t="s">
        <v>625</v>
      </c>
      <c r="G1498" s="21" t="s">
        <v>333</v>
      </c>
      <c r="H1498" s="23"/>
      <c r="I1498" s="24"/>
      <c r="J1498" s="25" t="s">
        <v>31</v>
      </c>
      <c r="K1498" s="26">
        <v>3</v>
      </c>
      <c r="L1498" s="27" t="s">
        <v>808</v>
      </c>
      <c r="M1498" s="25">
        <v>1.018</v>
      </c>
      <c r="N1498" s="43" t="s">
        <v>31</v>
      </c>
      <c r="O1498" s="25">
        <f t="shared" si="161"/>
        <v>1.018</v>
      </c>
      <c r="P1498" s="25">
        <f t="shared" si="162"/>
        <v>1.018</v>
      </c>
      <c r="Q1498" s="28">
        <v>28.57</v>
      </c>
      <c r="R1498" s="29">
        <v>4</v>
      </c>
      <c r="S1498" s="18">
        <f t="shared" si="163"/>
        <v>7.1425000000000001</v>
      </c>
      <c r="T1498" s="28">
        <v>1.78</v>
      </c>
      <c r="U1498" s="26" t="s">
        <v>31</v>
      </c>
      <c r="V1498" s="26" t="s">
        <v>31</v>
      </c>
      <c r="W1498" s="17" t="str">
        <f t="shared" si="164"/>
        <v>n/a</v>
      </c>
      <c r="X1498" s="30" t="s">
        <v>31</v>
      </c>
      <c r="Y1498" s="17" t="str">
        <f t="shared" si="165"/>
        <v>n/a</v>
      </c>
      <c r="Z1498" s="17">
        <v>25</v>
      </c>
      <c r="AA1498" s="17">
        <f t="shared" si="166"/>
        <v>25</v>
      </c>
      <c r="AB1498" s="31" t="s">
        <v>603</v>
      </c>
    </row>
    <row r="1499" spans="2:28" x14ac:dyDescent="0.3">
      <c r="B1499" s="74" t="s">
        <v>843</v>
      </c>
      <c r="C1499" s="20" t="str">
        <f t="shared" si="167"/>
        <v>Freight Wagon (L) KEAZ Coal ESI</v>
      </c>
      <c r="D1499" s="21" t="s">
        <v>4</v>
      </c>
      <c r="E1499" s="21" t="s">
        <v>399</v>
      </c>
      <c r="F1499" s="22" t="s">
        <v>626</v>
      </c>
      <c r="G1499" s="21" t="s">
        <v>336</v>
      </c>
      <c r="H1499" s="23"/>
      <c r="I1499" s="24"/>
      <c r="J1499" s="25" t="s">
        <v>31</v>
      </c>
      <c r="K1499" s="26">
        <v>3</v>
      </c>
      <c r="L1499" s="27" t="s">
        <v>808</v>
      </c>
      <c r="M1499" s="25">
        <v>1.018</v>
      </c>
      <c r="N1499" s="43" t="s">
        <v>31</v>
      </c>
      <c r="O1499" s="25">
        <f t="shared" si="161"/>
        <v>1.018</v>
      </c>
      <c r="P1499" s="25">
        <f t="shared" si="162"/>
        <v>1.018</v>
      </c>
      <c r="Q1499" s="28">
        <v>87.593639089883624</v>
      </c>
      <c r="R1499" s="29">
        <v>4</v>
      </c>
      <c r="S1499" s="18">
        <f t="shared" si="163"/>
        <v>21.898409772470906</v>
      </c>
      <c r="T1499" s="28">
        <v>1.78</v>
      </c>
      <c r="U1499" s="26" t="s">
        <v>31</v>
      </c>
      <c r="V1499" s="26" t="s">
        <v>31</v>
      </c>
      <c r="W1499" s="17" t="str">
        <f t="shared" si="164"/>
        <v>n/a</v>
      </c>
      <c r="X1499" s="30" t="s">
        <v>31</v>
      </c>
      <c r="Y1499" s="17" t="str">
        <f t="shared" si="165"/>
        <v>n/a</v>
      </c>
      <c r="Z1499" s="17">
        <v>24</v>
      </c>
      <c r="AA1499" s="17">
        <f t="shared" si="166"/>
        <v>24</v>
      </c>
      <c r="AB1499" s="31" t="s">
        <v>520</v>
      </c>
    </row>
    <row r="1500" spans="2:28" x14ac:dyDescent="0.3">
      <c r="B1500" s="74" t="s">
        <v>843</v>
      </c>
      <c r="C1500" s="20" t="str">
        <f t="shared" si="167"/>
        <v>Freight Wagon (T) KEAZ Coal ESI</v>
      </c>
      <c r="D1500" s="21" t="s">
        <v>4</v>
      </c>
      <c r="E1500" s="21" t="s">
        <v>402</v>
      </c>
      <c r="F1500" s="22" t="s">
        <v>626</v>
      </c>
      <c r="G1500" s="21" t="s">
        <v>336</v>
      </c>
      <c r="H1500" s="23"/>
      <c r="I1500" s="24"/>
      <c r="J1500" s="25" t="s">
        <v>31</v>
      </c>
      <c r="K1500" s="26">
        <v>3</v>
      </c>
      <c r="L1500" s="27" t="s">
        <v>808</v>
      </c>
      <c r="M1500" s="25">
        <v>1.018</v>
      </c>
      <c r="N1500" s="43" t="s">
        <v>31</v>
      </c>
      <c r="O1500" s="25">
        <f t="shared" si="161"/>
        <v>1.018</v>
      </c>
      <c r="P1500" s="25">
        <f t="shared" si="162"/>
        <v>1.018</v>
      </c>
      <c r="Q1500" s="28">
        <v>27.532440056417492</v>
      </c>
      <c r="R1500" s="29">
        <v>4</v>
      </c>
      <c r="S1500" s="18">
        <f t="shared" si="163"/>
        <v>6.8831100141043731</v>
      </c>
      <c r="T1500" s="28">
        <v>1.78</v>
      </c>
      <c r="U1500" s="26" t="s">
        <v>31</v>
      </c>
      <c r="V1500" s="26" t="s">
        <v>31</v>
      </c>
      <c r="W1500" s="17" t="str">
        <f t="shared" si="164"/>
        <v>n/a</v>
      </c>
      <c r="X1500" s="30" t="s">
        <v>31</v>
      </c>
      <c r="Y1500" s="17" t="str">
        <f t="shared" si="165"/>
        <v>n/a</v>
      </c>
      <c r="Z1500" s="17">
        <v>24</v>
      </c>
      <c r="AA1500" s="17">
        <f t="shared" si="166"/>
        <v>24</v>
      </c>
      <c r="AB1500" s="31" t="s">
        <v>471</v>
      </c>
    </row>
    <row r="1501" spans="2:28" x14ac:dyDescent="0.3">
      <c r="B1501" s="74" t="s">
        <v>843</v>
      </c>
      <c r="C1501" s="20" t="str">
        <f t="shared" si="167"/>
        <v>Freight Wagon (L) KEAZ Coal Other</v>
      </c>
      <c r="D1501" s="21" t="s">
        <v>4</v>
      </c>
      <c r="E1501" s="21" t="s">
        <v>399</v>
      </c>
      <c r="F1501" s="22" t="s">
        <v>626</v>
      </c>
      <c r="G1501" s="21" t="s">
        <v>358</v>
      </c>
      <c r="H1501" s="23"/>
      <c r="I1501" s="24"/>
      <c r="J1501" s="25" t="s">
        <v>31</v>
      </c>
      <c r="K1501" s="26">
        <v>3</v>
      </c>
      <c r="L1501" s="27" t="s">
        <v>808</v>
      </c>
      <c r="M1501" s="25">
        <v>1.018</v>
      </c>
      <c r="N1501" s="43" t="s">
        <v>31</v>
      </c>
      <c r="O1501" s="25">
        <f t="shared" si="161"/>
        <v>1.018</v>
      </c>
      <c r="P1501" s="25">
        <f t="shared" si="162"/>
        <v>1.018</v>
      </c>
      <c r="Q1501" s="28">
        <v>82.519663276398163</v>
      </c>
      <c r="R1501" s="29">
        <v>4</v>
      </c>
      <c r="S1501" s="18">
        <f t="shared" si="163"/>
        <v>20.629915819099541</v>
      </c>
      <c r="T1501" s="28">
        <v>1.78</v>
      </c>
      <c r="U1501" s="26" t="s">
        <v>31</v>
      </c>
      <c r="V1501" s="26" t="s">
        <v>31</v>
      </c>
      <c r="W1501" s="17" t="str">
        <f t="shared" si="164"/>
        <v>n/a</v>
      </c>
      <c r="X1501" s="30" t="s">
        <v>31</v>
      </c>
      <c r="Y1501" s="17" t="str">
        <f t="shared" si="165"/>
        <v>n/a</v>
      </c>
      <c r="Z1501" s="17">
        <v>25</v>
      </c>
      <c r="AA1501" s="17">
        <f t="shared" si="166"/>
        <v>25</v>
      </c>
      <c r="AB1501" s="31" t="s">
        <v>520</v>
      </c>
    </row>
    <row r="1502" spans="2:28" x14ac:dyDescent="0.3">
      <c r="B1502" s="74" t="s">
        <v>843</v>
      </c>
      <c r="C1502" s="20" t="str">
        <f t="shared" si="167"/>
        <v>Freight Wagon (T) KEAZ Coal Other</v>
      </c>
      <c r="D1502" s="21" t="s">
        <v>4</v>
      </c>
      <c r="E1502" s="21" t="s">
        <v>402</v>
      </c>
      <c r="F1502" s="22" t="s">
        <v>626</v>
      </c>
      <c r="G1502" s="21" t="s">
        <v>358</v>
      </c>
      <c r="H1502" s="23"/>
      <c r="I1502" s="24"/>
      <c r="J1502" s="25" t="s">
        <v>31</v>
      </c>
      <c r="K1502" s="26">
        <v>3</v>
      </c>
      <c r="L1502" s="27" t="s">
        <v>808</v>
      </c>
      <c r="M1502" s="25">
        <v>1.018</v>
      </c>
      <c r="N1502" s="43" t="s">
        <v>31</v>
      </c>
      <c r="O1502" s="25">
        <f t="shared" si="161"/>
        <v>1.018</v>
      </c>
      <c r="P1502" s="25">
        <f t="shared" si="162"/>
        <v>1.018</v>
      </c>
      <c r="Q1502" s="28">
        <v>27.519797654067229</v>
      </c>
      <c r="R1502" s="29">
        <v>4</v>
      </c>
      <c r="S1502" s="18">
        <f t="shared" si="163"/>
        <v>6.8799494135168073</v>
      </c>
      <c r="T1502" s="28">
        <v>1.78</v>
      </c>
      <c r="U1502" s="26" t="s">
        <v>31</v>
      </c>
      <c r="V1502" s="26" t="s">
        <v>31</v>
      </c>
      <c r="W1502" s="17" t="str">
        <f t="shared" si="164"/>
        <v>n/a</v>
      </c>
      <c r="X1502" s="30" t="s">
        <v>31</v>
      </c>
      <c r="Y1502" s="17" t="str">
        <f t="shared" si="165"/>
        <v>n/a</v>
      </c>
      <c r="Z1502" s="17">
        <v>25</v>
      </c>
      <c r="AA1502" s="17">
        <f t="shared" si="166"/>
        <v>25</v>
      </c>
      <c r="AB1502" s="31" t="s">
        <v>471</v>
      </c>
    </row>
    <row r="1503" spans="2:28" x14ac:dyDescent="0.3">
      <c r="B1503" s="74" t="s">
        <v>843</v>
      </c>
      <c r="C1503" s="20" t="str">
        <f t="shared" si="167"/>
        <v>Freight Wagon (L) KEAZ Construction Materials</v>
      </c>
      <c r="D1503" s="21" t="s">
        <v>4</v>
      </c>
      <c r="E1503" s="21" t="s">
        <v>399</v>
      </c>
      <c r="F1503" s="22" t="s">
        <v>626</v>
      </c>
      <c r="G1503" s="21" t="s">
        <v>331</v>
      </c>
      <c r="H1503" s="23"/>
      <c r="I1503" s="24"/>
      <c r="J1503" s="25" t="s">
        <v>31</v>
      </c>
      <c r="K1503" s="26">
        <v>3</v>
      </c>
      <c r="L1503" s="27" t="s">
        <v>808</v>
      </c>
      <c r="M1503" s="25">
        <v>1.018</v>
      </c>
      <c r="N1503" s="43" t="s">
        <v>31</v>
      </c>
      <c r="O1503" s="25">
        <f t="shared" si="161"/>
        <v>1.018</v>
      </c>
      <c r="P1503" s="25">
        <f t="shared" si="162"/>
        <v>1.018</v>
      </c>
      <c r="Q1503" s="28">
        <v>94.991467576791806</v>
      </c>
      <c r="R1503" s="29">
        <v>4</v>
      </c>
      <c r="S1503" s="18">
        <f t="shared" si="163"/>
        <v>23.747866894197951</v>
      </c>
      <c r="T1503" s="28">
        <v>1.78</v>
      </c>
      <c r="U1503" s="26" t="s">
        <v>31</v>
      </c>
      <c r="V1503" s="26" t="s">
        <v>31</v>
      </c>
      <c r="W1503" s="17" t="str">
        <f t="shared" si="164"/>
        <v>n/a</v>
      </c>
      <c r="X1503" s="30" t="s">
        <v>31</v>
      </c>
      <c r="Y1503" s="17" t="str">
        <f t="shared" si="165"/>
        <v>n/a</v>
      </c>
      <c r="Z1503" s="17">
        <v>29</v>
      </c>
      <c r="AA1503" s="17">
        <f t="shared" si="166"/>
        <v>29</v>
      </c>
      <c r="AB1503" s="31" t="s">
        <v>520</v>
      </c>
    </row>
    <row r="1504" spans="2:28" x14ac:dyDescent="0.3">
      <c r="B1504" s="74" t="s">
        <v>843</v>
      </c>
      <c r="C1504" s="20" t="str">
        <f t="shared" si="167"/>
        <v>Freight Wagon (T) KEAZ Construction Materials</v>
      </c>
      <c r="D1504" s="21" t="s">
        <v>4</v>
      </c>
      <c r="E1504" s="21" t="s">
        <v>402</v>
      </c>
      <c r="F1504" s="22" t="s">
        <v>626</v>
      </c>
      <c r="G1504" s="21" t="s">
        <v>331</v>
      </c>
      <c r="H1504" s="23"/>
      <c r="I1504" s="24"/>
      <c r="J1504" s="25" t="s">
        <v>31</v>
      </c>
      <c r="K1504" s="26">
        <v>3</v>
      </c>
      <c r="L1504" s="27" t="s">
        <v>808</v>
      </c>
      <c r="M1504" s="25">
        <v>1.018</v>
      </c>
      <c r="N1504" s="43" t="s">
        <v>31</v>
      </c>
      <c r="O1504" s="25">
        <f t="shared" si="161"/>
        <v>1.018</v>
      </c>
      <c r="P1504" s="25">
        <f t="shared" si="162"/>
        <v>1.018</v>
      </c>
      <c r="Q1504" s="28">
        <v>27.548922470615992</v>
      </c>
      <c r="R1504" s="29">
        <v>4</v>
      </c>
      <c r="S1504" s="18">
        <f t="shared" si="163"/>
        <v>6.8872306176539979</v>
      </c>
      <c r="T1504" s="28">
        <v>1.78</v>
      </c>
      <c r="U1504" s="26" t="s">
        <v>31</v>
      </c>
      <c r="V1504" s="26" t="s">
        <v>31</v>
      </c>
      <c r="W1504" s="17" t="str">
        <f t="shared" si="164"/>
        <v>n/a</v>
      </c>
      <c r="X1504" s="30" t="s">
        <v>31</v>
      </c>
      <c r="Y1504" s="17" t="str">
        <f t="shared" si="165"/>
        <v>n/a</v>
      </c>
      <c r="Z1504" s="17">
        <v>29</v>
      </c>
      <c r="AA1504" s="17">
        <f t="shared" si="166"/>
        <v>29</v>
      </c>
      <c r="AB1504" s="31" t="s">
        <v>471</v>
      </c>
    </row>
    <row r="1505" spans="2:28" x14ac:dyDescent="0.3">
      <c r="B1505" s="74" t="s">
        <v>843</v>
      </c>
      <c r="C1505" s="20" t="str">
        <f t="shared" si="167"/>
        <v>Freight Wagon (L) KEAZ Domestic Waste</v>
      </c>
      <c r="D1505" s="21" t="s">
        <v>4</v>
      </c>
      <c r="E1505" s="21" t="s">
        <v>399</v>
      </c>
      <c r="F1505" s="22" t="s">
        <v>626</v>
      </c>
      <c r="G1505" s="21" t="s">
        <v>354</v>
      </c>
      <c r="H1505" s="23"/>
      <c r="I1505" s="24"/>
      <c r="J1505" s="25" t="s">
        <v>31</v>
      </c>
      <c r="K1505" s="26">
        <v>3</v>
      </c>
      <c r="L1505" s="27" t="s">
        <v>808</v>
      </c>
      <c r="M1505" s="25">
        <v>1.018</v>
      </c>
      <c r="N1505" s="43" t="s">
        <v>31</v>
      </c>
      <c r="O1505" s="25">
        <f t="shared" si="161"/>
        <v>1.018</v>
      </c>
      <c r="P1505" s="25">
        <f t="shared" si="162"/>
        <v>1.018</v>
      </c>
      <c r="Q1505" s="28">
        <v>73.979761397528762</v>
      </c>
      <c r="R1505" s="29">
        <v>4</v>
      </c>
      <c r="S1505" s="18">
        <f t="shared" si="163"/>
        <v>18.49494034938219</v>
      </c>
      <c r="T1505" s="28">
        <v>1.78</v>
      </c>
      <c r="U1505" s="26" t="s">
        <v>31</v>
      </c>
      <c r="V1505" s="26" t="s">
        <v>31</v>
      </c>
      <c r="W1505" s="17" t="str">
        <f t="shared" si="164"/>
        <v>n/a</v>
      </c>
      <c r="X1505" s="30" t="s">
        <v>31</v>
      </c>
      <c r="Y1505" s="17" t="str">
        <f t="shared" si="165"/>
        <v>n/a</v>
      </c>
      <c r="Z1505" s="17">
        <v>24</v>
      </c>
      <c r="AA1505" s="17">
        <f t="shared" si="166"/>
        <v>24</v>
      </c>
      <c r="AB1505" s="31" t="s">
        <v>520</v>
      </c>
    </row>
    <row r="1506" spans="2:28" x14ac:dyDescent="0.3">
      <c r="B1506" s="74" t="s">
        <v>843</v>
      </c>
      <c r="C1506" s="20" t="str">
        <f t="shared" si="167"/>
        <v>Freight Wagon (T) KEAZ Domestic Waste</v>
      </c>
      <c r="D1506" s="21" t="s">
        <v>4</v>
      </c>
      <c r="E1506" s="21" t="s">
        <v>402</v>
      </c>
      <c r="F1506" s="22" t="s">
        <v>626</v>
      </c>
      <c r="G1506" s="21" t="s">
        <v>354</v>
      </c>
      <c r="H1506" s="23"/>
      <c r="I1506" s="24"/>
      <c r="J1506" s="25" t="s">
        <v>31</v>
      </c>
      <c r="K1506" s="26">
        <v>3</v>
      </c>
      <c r="L1506" s="27" t="s">
        <v>808</v>
      </c>
      <c r="M1506" s="25">
        <v>1.018</v>
      </c>
      <c r="N1506" s="43" t="s">
        <v>31</v>
      </c>
      <c r="O1506" s="25">
        <f t="shared" si="161"/>
        <v>1.018</v>
      </c>
      <c r="P1506" s="25">
        <f t="shared" si="162"/>
        <v>1.018</v>
      </c>
      <c r="Q1506" s="28">
        <v>27.020539906103284</v>
      </c>
      <c r="R1506" s="29">
        <v>4</v>
      </c>
      <c r="S1506" s="18">
        <f t="shared" si="163"/>
        <v>6.7551349765258211</v>
      </c>
      <c r="T1506" s="28">
        <v>1.78</v>
      </c>
      <c r="U1506" s="26" t="s">
        <v>31</v>
      </c>
      <c r="V1506" s="26" t="s">
        <v>31</v>
      </c>
      <c r="W1506" s="17" t="str">
        <f t="shared" si="164"/>
        <v>n/a</v>
      </c>
      <c r="X1506" s="30" t="s">
        <v>31</v>
      </c>
      <c r="Y1506" s="17" t="str">
        <f t="shared" si="165"/>
        <v>n/a</v>
      </c>
      <c r="Z1506" s="17">
        <v>24</v>
      </c>
      <c r="AA1506" s="17">
        <f t="shared" si="166"/>
        <v>24</v>
      </c>
      <c r="AB1506" s="31" t="s">
        <v>471</v>
      </c>
    </row>
    <row r="1507" spans="2:28" x14ac:dyDescent="0.3">
      <c r="B1507" s="74" t="s">
        <v>843</v>
      </c>
      <c r="C1507" s="20" t="str">
        <f t="shared" si="167"/>
        <v>Freight Wagon (L) KEAZ Industrial Minerals</v>
      </c>
      <c r="D1507" s="21" t="s">
        <v>4</v>
      </c>
      <c r="E1507" s="21" t="s">
        <v>399</v>
      </c>
      <c r="F1507" s="22" t="s">
        <v>626</v>
      </c>
      <c r="G1507" s="21" t="s">
        <v>364</v>
      </c>
      <c r="H1507" s="23"/>
      <c r="I1507" s="24"/>
      <c r="J1507" s="25" t="s">
        <v>31</v>
      </c>
      <c r="K1507" s="26">
        <v>3</v>
      </c>
      <c r="L1507" s="27" t="s">
        <v>808</v>
      </c>
      <c r="M1507" s="25">
        <v>1.018</v>
      </c>
      <c r="N1507" s="43" t="s">
        <v>31</v>
      </c>
      <c r="O1507" s="25">
        <f t="shared" ref="O1507:O1570" si="168">IF(N1507="n/a",M1507,N1507)</f>
        <v>1.018</v>
      </c>
      <c r="P1507" s="25">
        <f t="shared" ref="P1507:P1570" si="169">IF($D1507="Passenger",J1507,O1507)</f>
        <v>1.018</v>
      </c>
      <c r="Q1507" s="28">
        <v>96.947656392485882</v>
      </c>
      <c r="R1507" s="29">
        <v>4</v>
      </c>
      <c r="S1507" s="18">
        <f t="shared" ref="S1507:S1570" si="170">Q1507/R1507</f>
        <v>24.236914098121471</v>
      </c>
      <c r="T1507" s="28">
        <v>1.78</v>
      </c>
      <c r="U1507" s="26" t="s">
        <v>31</v>
      </c>
      <c r="V1507" s="26" t="s">
        <v>31</v>
      </c>
      <c r="W1507" s="17" t="str">
        <f t="shared" ref="W1507:W1570" si="171">IF($D1507="Passenger",0.021*(MIN(U1507,V1507)^1.71),"n/a")</f>
        <v>n/a</v>
      </c>
      <c r="X1507" s="30" t="s">
        <v>31</v>
      </c>
      <c r="Y1507" s="17" t="str">
        <f t="shared" ref="Y1507:Y1570" si="172">IF($D1507="Passenger",IF(X1507=0,W1507,X1507),"n/a")</f>
        <v>n/a</v>
      </c>
      <c r="Z1507" s="17">
        <v>18</v>
      </c>
      <c r="AA1507" s="17">
        <f t="shared" si="166"/>
        <v>18</v>
      </c>
      <c r="AB1507" s="31" t="s">
        <v>520</v>
      </c>
    </row>
    <row r="1508" spans="2:28" x14ac:dyDescent="0.3">
      <c r="B1508" s="74" t="s">
        <v>843</v>
      </c>
      <c r="C1508" s="20" t="str">
        <f t="shared" si="167"/>
        <v>Freight Wagon (T) KEAZ Industrial Minerals</v>
      </c>
      <c r="D1508" s="21" t="s">
        <v>4</v>
      </c>
      <c r="E1508" s="21" t="s">
        <v>402</v>
      </c>
      <c r="F1508" s="22" t="s">
        <v>626</v>
      </c>
      <c r="G1508" s="21" t="s">
        <v>364</v>
      </c>
      <c r="H1508" s="23"/>
      <c r="I1508" s="24"/>
      <c r="J1508" s="25" t="s">
        <v>31</v>
      </c>
      <c r="K1508" s="26">
        <v>3</v>
      </c>
      <c r="L1508" s="27" t="s">
        <v>808</v>
      </c>
      <c r="M1508" s="25">
        <v>1.018</v>
      </c>
      <c r="N1508" s="43" t="s">
        <v>31</v>
      </c>
      <c r="O1508" s="25">
        <f t="shared" si="168"/>
        <v>1.018</v>
      </c>
      <c r="P1508" s="25">
        <f t="shared" si="169"/>
        <v>1.018</v>
      </c>
      <c r="Q1508" s="28">
        <v>27.850861853609796</v>
      </c>
      <c r="R1508" s="29">
        <v>4</v>
      </c>
      <c r="S1508" s="18">
        <f t="shared" si="170"/>
        <v>6.9627154634024491</v>
      </c>
      <c r="T1508" s="28">
        <v>1.78</v>
      </c>
      <c r="U1508" s="26" t="s">
        <v>31</v>
      </c>
      <c r="V1508" s="26" t="s">
        <v>31</v>
      </c>
      <c r="W1508" s="17" t="str">
        <f t="shared" si="171"/>
        <v>n/a</v>
      </c>
      <c r="X1508" s="30" t="s">
        <v>31</v>
      </c>
      <c r="Y1508" s="17" t="str">
        <f t="shared" si="172"/>
        <v>n/a</v>
      </c>
      <c r="Z1508" s="17">
        <v>18</v>
      </c>
      <c r="AA1508" s="17">
        <f t="shared" si="166"/>
        <v>18</v>
      </c>
      <c r="AB1508" s="31" t="s">
        <v>471</v>
      </c>
    </row>
    <row r="1509" spans="2:28" x14ac:dyDescent="0.3">
      <c r="B1509" s="74" t="s">
        <v>843</v>
      </c>
      <c r="C1509" s="20" t="str">
        <f t="shared" si="167"/>
        <v>Freight Wagon (L) KEAZ Iron Ore</v>
      </c>
      <c r="D1509" s="21" t="s">
        <v>4</v>
      </c>
      <c r="E1509" s="21" t="s">
        <v>399</v>
      </c>
      <c r="F1509" s="22" t="s">
        <v>626</v>
      </c>
      <c r="G1509" s="21" t="s">
        <v>357</v>
      </c>
      <c r="H1509" s="23"/>
      <c r="I1509" s="24"/>
      <c r="J1509" s="25" t="s">
        <v>31</v>
      </c>
      <c r="K1509" s="26">
        <v>3</v>
      </c>
      <c r="L1509" s="27" t="s">
        <v>808</v>
      </c>
      <c r="M1509" s="25">
        <v>1.018</v>
      </c>
      <c r="N1509" s="43" t="s">
        <v>31</v>
      </c>
      <c r="O1509" s="25">
        <f t="shared" si="168"/>
        <v>1.018</v>
      </c>
      <c r="P1509" s="25">
        <f t="shared" si="169"/>
        <v>1.018</v>
      </c>
      <c r="Q1509" s="28">
        <v>73.538787580088723</v>
      </c>
      <c r="R1509" s="29">
        <v>4</v>
      </c>
      <c r="S1509" s="18">
        <f t="shared" si="170"/>
        <v>18.384696895022181</v>
      </c>
      <c r="T1509" s="28">
        <v>1.78</v>
      </c>
      <c r="U1509" s="26" t="s">
        <v>31</v>
      </c>
      <c r="V1509" s="26" t="s">
        <v>31</v>
      </c>
      <c r="W1509" s="17" t="str">
        <f t="shared" si="171"/>
        <v>n/a</v>
      </c>
      <c r="X1509" s="30" t="s">
        <v>31</v>
      </c>
      <c r="Y1509" s="17" t="str">
        <f t="shared" si="172"/>
        <v>n/a</v>
      </c>
      <c r="Z1509" s="17">
        <v>25</v>
      </c>
      <c r="AA1509" s="17">
        <f t="shared" si="166"/>
        <v>25</v>
      </c>
      <c r="AB1509" s="31" t="s">
        <v>520</v>
      </c>
    </row>
    <row r="1510" spans="2:28" x14ac:dyDescent="0.3">
      <c r="B1510" s="74" t="s">
        <v>843</v>
      </c>
      <c r="C1510" s="20" t="str">
        <f t="shared" si="167"/>
        <v>Freight Wagon (T) KEAZ Iron Ore</v>
      </c>
      <c r="D1510" s="21" t="s">
        <v>4</v>
      </c>
      <c r="E1510" s="21" t="s">
        <v>402</v>
      </c>
      <c r="F1510" s="22" t="s">
        <v>626</v>
      </c>
      <c r="G1510" s="21" t="s">
        <v>357</v>
      </c>
      <c r="H1510" s="23"/>
      <c r="I1510" s="24"/>
      <c r="J1510" s="25" t="s">
        <v>31</v>
      </c>
      <c r="K1510" s="26">
        <v>3</v>
      </c>
      <c r="L1510" s="27" t="s">
        <v>808</v>
      </c>
      <c r="M1510" s="25">
        <v>1.018</v>
      </c>
      <c r="N1510" s="43" t="s">
        <v>31</v>
      </c>
      <c r="O1510" s="25">
        <f t="shared" si="168"/>
        <v>1.018</v>
      </c>
      <c r="P1510" s="25">
        <f t="shared" si="169"/>
        <v>1.018</v>
      </c>
      <c r="Q1510" s="28">
        <v>27.619494000957207</v>
      </c>
      <c r="R1510" s="29">
        <v>4</v>
      </c>
      <c r="S1510" s="18">
        <f t="shared" si="170"/>
        <v>6.9048735002393018</v>
      </c>
      <c r="T1510" s="28">
        <v>1.78</v>
      </c>
      <c r="U1510" s="26" t="s">
        <v>31</v>
      </c>
      <c r="V1510" s="26" t="s">
        <v>31</v>
      </c>
      <c r="W1510" s="17" t="str">
        <f t="shared" si="171"/>
        <v>n/a</v>
      </c>
      <c r="X1510" s="30" t="s">
        <v>31</v>
      </c>
      <c r="Y1510" s="17" t="str">
        <f t="shared" si="172"/>
        <v>n/a</v>
      </c>
      <c r="Z1510" s="17">
        <v>25</v>
      </c>
      <c r="AA1510" s="17">
        <f t="shared" si="166"/>
        <v>25</v>
      </c>
      <c r="AB1510" s="31" t="s">
        <v>471</v>
      </c>
    </row>
    <row r="1511" spans="2:28" x14ac:dyDescent="0.3">
      <c r="B1511" s="74" t="s">
        <v>843</v>
      </c>
      <c r="C1511" s="20" t="str">
        <f t="shared" si="167"/>
        <v>Freight Wagon (L) KEAZ Other</v>
      </c>
      <c r="D1511" s="21" t="s">
        <v>4</v>
      </c>
      <c r="E1511" s="21" t="s">
        <v>399</v>
      </c>
      <c r="F1511" s="22" t="s">
        <v>626</v>
      </c>
      <c r="G1511" s="21" t="s">
        <v>333</v>
      </c>
      <c r="H1511" s="23"/>
      <c r="I1511" s="24"/>
      <c r="J1511" s="25" t="s">
        <v>31</v>
      </c>
      <c r="K1511" s="26">
        <v>3</v>
      </c>
      <c r="L1511" s="27" t="s">
        <v>808</v>
      </c>
      <c r="M1511" s="25">
        <v>1.018</v>
      </c>
      <c r="N1511" s="43" t="s">
        <v>31</v>
      </c>
      <c r="O1511" s="25">
        <f t="shared" si="168"/>
        <v>1.018</v>
      </c>
      <c r="P1511" s="25">
        <f t="shared" si="169"/>
        <v>1.018</v>
      </c>
      <c r="Q1511" s="28">
        <v>56.764705882352942</v>
      </c>
      <c r="R1511" s="29">
        <v>4</v>
      </c>
      <c r="S1511" s="18">
        <f t="shared" si="170"/>
        <v>14.191176470588236</v>
      </c>
      <c r="T1511" s="28">
        <v>1.78</v>
      </c>
      <c r="U1511" s="26" t="s">
        <v>31</v>
      </c>
      <c r="V1511" s="26" t="s">
        <v>31</v>
      </c>
      <c r="W1511" s="17" t="str">
        <f t="shared" si="171"/>
        <v>n/a</v>
      </c>
      <c r="X1511" s="30" t="s">
        <v>31</v>
      </c>
      <c r="Y1511" s="17" t="str">
        <f t="shared" si="172"/>
        <v>n/a</v>
      </c>
      <c r="Z1511" s="17">
        <v>25</v>
      </c>
      <c r="AA1511" s="17">
        <f t="shared" si="166"/>
        <v>25</v>
      </c>
      <c r="AB1511" s="31" t="s">
        <v>520</v>
      </c>
    </row>
    <row r="1512" spans="2:28" x14ac:dyDescent="0.3">
      <c r="B1512" s="74" t="s">
        <v>843</v>
      </c>
      <c r="C1512" s="20" t="str">
        <f t="shared" si="167"/>
        <v>Freight Wagon (T) KEAZ Other</v>
      </c>
      <c r="D1512" s="21" t="s">
        <v>4</v>
      </c>
      <c r="E1512" s="21" t="s">
        <v>402</v>
      </c>
      <c r="F1512" s="22" t="s">
        <v>626</v>
      </c>
      <c r="G1512" s="21" t="s">
        <v>333</v>
      </c>
      <c r="H1512" s="23"/>
      <c r="I1512" s="24"/>
      <c r="J1512" s="25" t="s">
        <v>31</v>
      </c>
      <c r="K1512" s="26">
        <v>3</v>
      </c>
      <c r="L1512" s="27" t="s">
        <v>808</v>
      </c>
      <c r="M1512" s="25">
        <v>1.018</v>
      </c>
      <c r="N1512" s="43" t="s">
        <v>31</v>
      </c>
      <c r="O1512" s="25">
        <f t="shared" si="168"/>
        <v>1.018</v>
      </c>
      <c r="P1512" s="25">
        <f t="shared" si="169"/>
        <v>1.018</v>
      </c>
      <c r="Q1512" s="28">
        <v>27.693874902673244</v>
      </c>
      <c r="R1512" s="29">
        <v>4</v>
      </c>
      <c r="S1512" s="18">
        <f t="shared" si="170"/>
        <v>6.923468725668311</v>
      </c>
      <c r="T1512" s="28">
        <v>1.78</v>
      </c>
      <c r="U1512" s="26" t="s">
        <v>31</v>
      </c>
      <c r="V1512" s="26" t="s">
        <v>31</v>
      </c>
      <c r="W1512" s="17" t="str">
        <f t="shared" si="171"/>
        <v>n/a</v>
      </c>
      <c r="X1512" s="30" t="s">
        <v>31</v>
      </c>
      <c r="Y1512" s="17" t="str">
        <f t="shared" si="172"/>
        <v>n/a</v>
      </c>
      <c r="Z1512" s="17">
        <v>25</v>
      </c>
      <c r="AA1512" s="17">
        <f t="shared" si="166"/>
        <v>25</v>
      </c>
      <c r="AB1512" s="31" t="s">
        <v>471</v>
      </c>
    </row>
    <row r="1513" spans="2:28" x14ac:dyDescent="0.3">
      <c r="B1513" s="74" t="s">
        <v>843</v>
      </c>
      <c r="C1513" s="20" t="str">
        <f t="shared" si="167"/>
        <v>Freight Wagon (L) KEAZ Steel</v>
      </c>
      <c r="D1513" s="21" t="s">
        <v>4</v>
      </c>
      <c r="E1513" s="21" t="s">
        <v>399</v>
      </c>
      <c r="F1513" s="22" t="s">
        <v>626</v>
      </c>
      <c r="G1513" s="21" t="s">
        <v>342</v>
      </c>
      <c r="H1513" s="23"/>
      <c r="I1513" s="24"/>
      <c r="J1513" s="25" t="s">
        <v>31</v>
      </c>
      <c r="K1513" s="26">
        <v>3</v>
      </c>
      <c r="L1513" s="27" t="s">
        <v>808</v>
      </c>
      <c r="M1513" s="25">
        <v>1.018</v>
      </c>
      <c r="N1513" s="43" t="s">
        <v>31</v>
      </c>
      <c r="O1513" s="25">
        <f t="shared" si="168"/>
        <v>1.018</v>
      </c>
      <c r="P1513" s="25">
        <f t="shared" si="169"/>
        <v>1.018</v>
      </c>
      <c r="Q1513" s="28">
        <v>86.885321718827186</v>
      </c>
      <c r="R1513" s="29">
        <v>4</v>
      </c>
      <c r="S1513" s="18">
        <f t="shared" si="170"/>
        <v>21.721330429706796</v>
      </c>
      <c r="T1513" s="28">
        <v>1.78</v>
      </c>
      <c r="U1513" s="26" t="s">
        <v>31</v>
      </c>
      <c r="V1513" s="26" t="s">
        <v>31</v>
      </c>
      <c r="W1513" s="17" t="str">
        <f t="shared" si="171"/>
        <v>n/a</v>
      </c>
      <c r="X1513" s="30" t="s">
        <v>31</v>
      </c>
      <c r="Y1513" s="17" t="str">
        <f t="shared" si="172"/>
        <v>n/a</v>
      </c>
      <c r="Z1513" s="17">
        <v>25</v>
      </c>
      <c r="AA1513" s="17">
        <f t="shared" si="166"/>
        <v>25</v>
      </c>
      <c r="AB1513" s="31" t="s">
        <v>520</v>
      </c>
    </row>
    <row r="1514" spans="2:28" x14ac:dyDescent="0.3">
      <c r="B1514" s="74" t="s">
        <v>843</v>
      </c>
      <c r="C1514" s="20" t="str">
        <f t="shared" si="167"/>
        <v>Freight Wagon (T) KEAZ Steel</v>
      </c>
      <c r="D1514" s="21" t="s">
        <v>4</v>
      </c>
      <c r="E1514" s="21" t="s">
        <v>402</v>
      </c>
      <c r="F1514" s="22" t="s">
        <v>626</v>
      </c>
      <c r="G1514" s="21" t="s">
        <v>342</v>
      </c>
      <c r="H1514" s="23"/>
      <c r="I1514" s="24"/>
      <c r="J1514" s="25" t="s">
        <v>31</v>
      </c>
      <c r="K1514" s="26">
        <v>3</v>
      </c>
      <c r="L1514" s="27" t="s">
        <v>808</v>
      </c>
      <c r="M1514" s="25">
        <v>1.018</v>
      </c>
      <c r="N1514" s="43" t="s">
        <v>31</v>
      </c>
      <c r="O1514" s="25">
        <f t="shared" si="168"/>
        <v>1.018</v>
      </c>
      <c r="P1514" s="25">
        <f t="shared" si="169"/>
        <v>1.018</v>
      </c>
      <c r="Q1514" s="28">
        <v>27.333055365686945</v>
      </c>
      <c r="R1514" s="29">
        <v>4</v>
      </c>
      <c r="S1514" s="18">
        <f t="shared" si="170"/>
        <v>6.8332638414217364</v>
      </c>
      <c r="T1514" s="28">
        <v>1.78</v>
      </c>
      <c r="U1514" s="26" t="s">
        <v>31</v>
      </c>
      <c r="V1514" s="26" t="s">
        <v>31</v>
      </c>
      <c r="W1514" s="17" t="str">
        <f t="shared" si="171"/>
        <v>n/a</v>
      </c>
      <c r="X1514" s="30" t="s">
        <v>31</v>
      </c>
      <c r="Y1514" s="17" t="str">
        <f t="shared" si="172"/>
        <v>n/a</v>
      </c>
      <c r="Z1514" s="17">
        <v>25</v>
      </c>
      <c r="AA1514" s="17">
        <f t="shared" si="166"/>
        <v>25</v>
      </c>
      <c r="AB1514" s="31" t="s">
        <v>471</v>
      </c>
    </row>
    <row r="1515" spans="2:28" x14ac:dyDescent="0.3">
      <c r="B1515" s="74" t="s">
        <v>843</v>
      </c>
      <c r="C1515" s="20" t="str">
        <f t="shared" si="167"/>
        <v>Freight Wagon (L) KFAA Construction Materials</v>
      </c>
      <c r="D1515" s="21" t="s">
        <v>4</v>
      </c>
      <c r="E1515" s="21" t="s">
        <v>399</v>
      </c>
      <c r="F1515" s="22" t="s">
        <v>627</v>
      </c>
      <c r="G1515" s="21" t="s">
        <v>331</v>
      </c>
      <c r="H1515" s="23"/>
      <c r="I1515" s="24"/>
      <c r="J1515" s="25" t="s">
        <v>31</v>
      </c>
      <c r="K1515" s="26">
        <v>5</v>
      </c>
      <c r="L1515" s="27" t="s">
        <v>812</v>
      </c>
      <c r="M1515" s="25">
        <v>0.93799999999999994</v>
      </c>
      <c r="N1515" s="43" t="s">
        <v>31</v>
      </c>
      <c r="O1515" s="25">
        <f t="shared" si="168"/>
        <v>0.93799999999999994</v>
      </c>
      <c r="P1515" s="25">
        <f t="shared" si="169"/>
        <v>0.93799999999999994</v>
      </c>
      <c r="Q1515" s="28">
        <v>26</v>
      </c>
      <c r="R1515" s="29">
        <v>4</v>
      </c>
      <c r="S1515" s="18">
        <f t="shared" si="170"/>
        <v>6.5</v>
      </c>
      <c r="T1515" s="28">
        <v>1.3440000000000001</v>
      </c>
      <c r="U1515" s="26" t="s">
        <v>31</v>
      </c>
      <c r="V1515" s="26" t="s">
        <v>31</v>
      </c>
      <c r="W1515" s="17" t="str">
        <f t="shared" si="171"/>
        <v>n/a</v>
      </c>
      <c r="X1515" s="30" t="s">
        <v>31</v>
      </c>
      <c r="Y1515" s="17" t="str">
        <f t="shared" si="172"/>
        <v>n/a</v>
      </c>
      <c r="Z1515" s="17">
        <v>29</v>
      </c>
      <c r="AA1515" s="17">
        <f t="shared" si="166"/>
        <v>29</v>
      </c>
      <c r="AB1515" s="31" t="s">
        <v>401</v>
      </c>
    </row>
    <row r="1516" spans="2:28" x14ac:dyDescent="0.3">
      <c r="B1516" s="74" t="s">
        <v>843</v>
      </c>
      <c r="C1516" s="20" t="str">
        <f t="shared" si="167"/>
        <v>Freight Wagon (T) KFAA Construction Materials</v>
      </c>
      <c r="D1516" s="21" t="s">
        <v>4</v>
      </c>
      <c r="E1516" s="21" t="s">
        <v>402</v>
      </c>
      <c r="F1516" s="22" t="s">
        <v>627</v>
      </c>
      <c r="G1516" s="21" t="s">
        <v>331</v>
      </c>
      <c r="H1516" s="23"/>
      <c r="I1516" s="24"/>
      <c r="J1516" s="25" t="s">
        <v>31</v>
      </c>
      <c r="K1516" s="26">
        <v>5</v>
      </c>
      <c r="L1516" s="27" t="s">
        <v>812</v>
      </c>
      <c r="M1516" s="25">
        <v>0.93799999999999994</v>
      </c>
      <c r="N1516" s="43" t="s">
        <v>31</v>
      </c>
      <c r="O1516" s="25">
        <f t="shared" si="168"/>
        <v>0.93799999999999994</v>
      </c>
      <c r="P1516" s="25">
        <f t="shared" si="169"/>
        <v>0.93799999999999994</v>
      </c>
      <c r="Q1516" s="28">
        <v>26</v>
      </c>
      <c r="R1516" s="29">
        <v>4</v>
      </c>
      <c r="S1516" s="18">
        <f t="shared" si="170"/>
        <v>6.5</v>
      </c>
      <c r="T1516" s="28">
        <v>1.3440000000000001</v>
      </c>
      <c r="U1516" s="26" t="s">
        <v>31</v>
      </c>
      <c r="V1516" s="26" t="s">
        <v>31</v>
      </c>
      <c r="W1516" s="17" t="str">
        <f t="shared" si="171"/>
        <v>n/a</v>
      </c>
      <c r="X1516" s="30" t="s">
        <v>31</v>
      </c>
      <c r="Y1516" s="17" t="str">
        <f t="shared" si="172"/>
        <v>n/a</v>
      </c>
      <c r="Z1516" s="17">
        <v>29</v>
      </c>
      <c r="AA1516" s="17">
        <f t="shared" si="166"/>
        <v>29</v>
      </c>
      <c r="AB1516" s="31" t="s">
        <v>403</v>
      </c>
    </row>
    <row r="1517" spans="2:28" x14ac:dyDescent="0.3">
      <c r="B1517" s="74" t="s">
        <v>843</v>
      </c>
      <c r="C1517" s="20" t="str">
        <f t="shared" si="167"/>
        <v>Freight Wagon (T) KFAA Domestic Intermodal</v>
      </c>
      <c r="D1517" s="21" t="s">
        <v>4</v>
      </c>
      <c r="E1517" s="21" t="s">
        <v>402</v>
      </c>
      <c r="F1517" s="22" t="s">
        <v>627</v>
      </c>
      <c r="G1517" s="21" t="s">
        <v>332</v>
      </c>
      <c r="H1517" s="23"/>
      <c r="I1517" s="24"/>
      <c r="J1517" s="25" t="s">
        <v>31</v>
      </c>
      <c r="K1517" s="26">
        <v>5</v>
      </c>
      <c r="L1517" s="27" t="s">
        <v>812</v>
      </c>
      <c r="M1517" s="25">
        <v>0.93799999999999994</v>
      </c>
      <c r="N1517" s="43" t="s">
        <v>31</v>
      </c>
      <c r="O1517" s="25">
        <f t="shared" si="168"/>
        <v>0.93799999999999994</v>
      </c>
      <c r="P1517" s="25">
        <f t="shared" si="169"/>
        <v>0.93799999999999994</v>
      </c>
      <c r="Q1517" s="28">
        <v>26</v>
      </c>
      <c r="R1517" s="29">
        <v>4</v>
      </c>
      <c r="S1517" s="18">
        <f t="shared" si="170"/>
        <v>6.5</v>
      </c>
      <c r="T1517" s="28">
        <v>1.3440000000000001</v>
      </c>
      <c r="U1517" s="26" t="s">
        <v>31</v>
      </c>
      <c r="V1517" s="26" t="s">
        <v>31</v>
      </c>
      <c r="W1517" s="17" t="str">
        <f t="shared" si="171"/>
        <v>n/a</v>
      </c>
      <c r="X1517" s="30" t="s">
        <v>31</v>
      </c>
      <c r="Y1517" s="17" t="str">
        <f t="shared" si="172"/>
        <v>n/a</v>
      </c>
      <c r="Z1517" s="17">
        <v>33</v>
      </c>
      <c r="AA1517" s="17">
        <f t="shared" si="166"/>
        <v>33</v>
      </c>
      <c r="AB1517" s="31" t="s">
        <v>403</v>
      </c>
    </row>
    <row r="1518" spans="2:28" x14ac:dyDescent="0.3">
      <c r="B1518" s="74" t="s">
        <v>843</v>
      </c>
      <c r="C1518" s="20" t="str">
        <f t="shared" si="167"/>
        <v>Freight Wagon (L) KFAF Construction Materials</v>
      </c>
      <c r="D1518" s="21" t="s">
        <v>4</v>
      </c>
      <c r="E1518" s="21" t="s">
        <v>399</v>
      </c>
      <c r="F1518" s="22" t="s">
        <v>628</v>
      </c>
      <c r="G1518" s="21" t="s">
        <v>331</v>
      </c>
      <c r="H1518" s="23"/>
      <c r="I1518" s="24"/>
      <c r="J1518" s="25" t="s">
        <v>31</v>
      </c>
      <c r="K1518" s="26">
        <v>5</v>
      </c>
      <c r="L1518" s="27" t="s">
        <v>812</v>
      </c>
      <c r="M1518" s="25">
        <v>0.93799999999999994</v>
      </c>
      <c r="N1518" s="43" t="s">
        <v>31</v>
      </c>
      <c r="O1518" s="25">
        <f t="shared" si="168"/>
        <v>0.93799999999999994</v>
      </c>
      <c r="P1518" s="25">
        <f t="shared" si="169"/>
        <v>0.93799999999999994</v>
      </c>
      <c r="Q1518" s="28">
        <v>56.26664825173215</v>
      </c>
      <c r="R1518" s="29">
        <v>4</v>
      </c>
      <c r="S1518" s="18">
        <f t="shared" si="170"/>
        <v>14.066662062933037</v>
      </c>
      <c r="T1518" s="28">
        <v>1.3440000000000001</v>
      </c>
      <c r="U1518" s="26" t="s">
        <v>31</v>
      </c>
      <c r="V1518" s="26" t="s">
        <v>31</v>
      </c>
      <c r="W1518" s="17" t="str">
        <f t="shared" si="171"/>
        <v>n/a</v>
      </c>
      <c r="X1518" s="30" t="s">
        <v>31</v>
      </c>
      <c r="Y1518" s="17" t="str">
        <f t="shared" si="172"/>
        <v>n/a</v>
      </c>
      <c r="Z1518" s="17">
        <v>29</v>
      </c>
      <c r="AA1518" s="17">
        <f t="shared" si="166"/>
        <v>29</v>
      </c>
      <c r="AB1518" s="31" t="s">
        <v>401</v>
      </c>
    </row>
    <row r="1519" spans="2:28" x14ac:dyDescent="0.3">
      <c r="B1519" s="74" t="s">
        <v>843</v>
      </c>
      <c r="C1519" s="20" t="str">
        <f t="shared" si="167"/>
        <v>Freight Wagon (T) KFAF Construction Materials</v>
      </c>
      <c r="D1519" s="21" t="s">
        <v>4</v>
      </c>
      <c r="E1519" s="21" t="s">
        <v>402</v>
      </c>
      <c r="F1519" s="22" t="s">
        <v>628</v>
      </c>
      <c r="G1519" s="21" t="s">
        <v>331</v>
      </c>
      <c r="H1519" s="23"/>
      <c r="I1519" s="24"/>
      <c r="J1519" s="25" t="s">
        <v>31</v>
      </c>
      <c r="K1519" s="26">
        <v>5</v>
      </c>
      <c r="L1519" s="27" t="s">
        <v>812</v>
      </c>
      <c r="M1519" s="25">
        <v>0.93799999999999994</v>
      </c>
      <c r="N1519" s="43" t="s">
        <v>31</v>
      </c>
      <c r="O1519" s="25">
        <f t="shared" si="168"/>
        <v>0.93799999999999994</v>
      </c>
      <c r="P1519" s="25">
        <f t="shared" si="169"/>
        <v>0.93799999999999994</v>
      </c>
      <c r="Q1519" s="28">
        <v>20.110637126737306</v>
      </c>
      <c r="R1519" s="29">
        <v>4</v>
      </c>
      <c r="S1519" s="18">
        <f t="shared" si="170"/>
        <v>5.0276592816843264</v>
      </c>
      <c r="T1519" s="28">
        <v>1.3440000000000001</v>
      </c>
      <c r="U1519" s="26" t="s">
        <v>31</v>
      </c>
      <c r="V1519" s="26" t="s">
        <v>31</v>
      </c>
      <c r="W1519" s="17" t="str">
        <f t="shared" si="171"/>
        <v>n/a</v>
      </c>
      <c r="X1519" s="30" t="s">
        <v>31</v>
      </c>
      <c r="Y1519" s="17" t="str">
        <f t="shared" si="172"/>
        <v>n/a</v>
      </c>
      <c r="Z1519" s="17">
        <v>29</v>
      </c>
      <c r="AA1519" s="17">
        <f t="shared" si="166"/>
        <v>29</v>
      </c>
      <c r="AB1519" s="31" t="s">
        <v>403</v>
      </c>
    </row>
    <row r="1520" spans="2:28" x14ac:dyDescent="0.3">
      <c r="B1520" s="74" t="s">
        <v>843</v>
      </c>
      <c r="C1520" s="20" t="str">
        <f t="shared" si="167"/>
        <v>Freight Wagon (L) KFAF Domestic Intermodal</v>
      </c>
      <c r="D1520" s="21" t="s">
        <v>4</v>
      </c>
      <c r="E1520" s="21" t="s">
        <v>399</v>
      </c>
      <c r="F1520" s="22" t="s">
        <v>628</v>
      </c>
      <c r="G1520" s="21" t="s">
        <v>332</v>
      </c>
      <c r="H1520" s="23"/>
      <c r="I1520" s="24"/>
      <c r="J1520" s="25" t="s">
        <v>31</v>
      </c>
      <c r="K1520" s="26">
        <v>5</v>
      </c>
      <c r="L1520" s="27" t="s">
        <v>812</v>
      </c>
      <c r="M1520" s="25">
        <v>0.93799999999999994</v>
      </c>
      <c r="N1520" s="43" t="s">
        <v>31</v>
      </c>
      <c r="O1520" s="25">
        <f t="shared" si="168"/>
        <v>0.93799999999999994</v>
      </c>
      <c r="P1520" s="25">
        <f t="shared" si="169"/>
        <v>0.93799999999999994</v>
      </c>
      <c r="Q1520" s="28">
        <v>45.988015483418778</v>
      </c>
      <c r="R1520" s="29">
        <v>4</v>
      </c>
      <c r="S1520" s="18">
        <f t="shared" si="170"/>
        <v>11.497003870854694</v>
      </c>
      <c r="T1520" s="28">
        <v>1.3440000000000001</v>
      </c>
      <c r="U1520" s="26" t="s">
        <v>31</v>
      </c>
      <c r="V1520" s="26" t="s">
        <v>31</v>
      </c>
      <c r="W1520" s="17" t="str">
        <f t="shared" si="171"/>
        <v>n/a</v>
      </c>
      <c r="X1520" s="30" t="s">
        <v>31</v>
      </c>
      <c r="Y1520" s="17" t="str">
        <f t="shared" si="172"/>
        <v>n/a</v>
      </c>
      <c r="Z1520" s="17">
        <v>33</v>
      </c>
      <c r="AA1520" s="17">
        <f t="shared" ref="AA1520:AA1583" si="173">IF($D1520="Passenger",Y1520,Z1520)</f>
        <v>33</v>
      </c>
      <c r="AB1520" s="31" t="s">
        <v>401</v>
      </c>
    </row>
    <row r="1521" spans="2:28" x14ac:dyDescent="0.3">
      <c r="B1521" s="74" t="s">
        <v>843</v>
      </c>
      <c r="C1521" s="20" t="str">
        <f t="shared" si="167"/>
        <v>Freight Wagon (T) KFAF Domestic Intermodal</v>
      </c>
      <c r="D1521" s="21" t="s">
        <v>4</v>
      </c>
      <c r="E1521" s="21" t="s">
        <v>402</v>
      </c>
      <c r="F1521" s="22" t="s">
        <v>628</v>
      </c>
      <c r="G1521" s="21" t="s">
        <v>332</v>
      </c>
      <c r="H1521" s="23"/>
      <c r="I1521" s="24"/>
      <c r="J1521" s="25" t="s">
        <v>31</v>
      </c>
      <c r="K1521" s="26">
        <v>5</v>
      </c>
      <c r="L1521" s="27" t="s">
        <v>812</v>
      </c>
      <c r="M1521" s="25">
        <v>0.93799999999999994</v>
      </c>
      <c r="N1521" s="43" t="s">
        <v>31</v>
      </c>
      <c r="O1521" s="25">
        <f t="shared" si="168"/>
        <v>0.93799999999999994</v>
      </c>
      <c r="P1521" s="25">
        <f t="shared" si="169"/>
        <v>0.93799999999999994</v>
      </c>
      <c r="Q1521" s="28">
        <v>20</v>
      </c>
      <c r="R1521" s="29">
        <v>4</v>
      </c>
      <c r="S1521" s="18">
        <f t="shared" si="170"/>
        <v>5</v>
      </c>
      <c r="T1521" s="28">
        <v>1.3440000000000001</v>
      </c>
      <c r="U1521" s="26" t="s">
        <v>31</v>
      </c>
      <c r="V1521" s="26" t="s">
        <v>31</v>
      </c>
      <c r="W1521" s="17" t="str">
        <f t="shared" si="171"/>
        <v>n/a</v>
      </c>
      <c r="X1521" s="30" t="s">
        <v>31</v>
      </c>
      <c r="Y1521" s="17" t="str">
        <f t="shared" si="172"/>
        <v>n/a</v>
      </c>
      <c r="Z1521" s="17">
        <v>33</v>
      </c>
      <c r="AA1521" s="17">
        <f t="shared" si="173"/>
        <v>33</v>
      </c>
      <c r="AB1521" s="31" t="s">
        <v>403</v>
      </c>
    </row>
    <row r="1522" spans="2:28" x14ac:dyDescent="0.3">
      <c r="B1522" s="74" t="s">
        <v>843</v>
      </c>
      <c r="C1522" s="20" t="str">
        <f t="shared" si="167"/>
        <v>Freight Wagon (L) KFAF Domestic Waste</v>
      </c>
      <c r="D1522" s="21" t="s">
        <v>4</v>
      </c>
      <c r="E1522" s="21" t="s">
        <v>399</v>
      </c>
      <c r="F1522" s="22" t="s">
        <v>628</v>
      </c>
      <c r="G1522" s="21" t="s">
        <v>354</v>
      </c>
      <c r="H1522" s="23"/>
      <c r="I1522" s="24"/>
      <c r="J1522" s="25" t="s">
        <v>31</v>
      </c>
      <c r="K1522" s="26">
        <v>5</v>
      </c>
      <c r="L1522" s="27" t="s">
        <v>812</v>
      </c>
      <c r="M1522" s="25">
        <v>0.93799999999999994</v>
      </c>
      <c r="N1522" s="43" t="s">
        <v>31</v>
      </c>
      <c r="O1522" s="25">
        <f t="shared" si="168"/>
        <v>0.93799999999999994</v>
      </c>
      <c r="P1522" s="25">
        <f t="shared" si="169"/>
        <v>0.93799999999999994</v>
      </c>
      <c r="Q1522" s="28">
        <v>53.420411389444929</v>
      </c>
      <c r="R1522" s="29">
        <v>4</v>
      </c>
      <c r="S1522" s="18">
        <f t="shared" si="170"/>
        <v>13.355102847361232</v>
      </c>
      <c r="T1522" s="28">
        <v>1.3440000000000001</v>
      </c>
      <c r="U1522" s="26" t="s">
        <v>31</v>
      </c>
      <c r="V1522" s="26" t="s">
        <v>31</v>
      </c>
      <c r="W1522" s="17" t="str">
        <f t="shared" si="171"/>
        <v>n/a</v>
      </c>
      <c r="X1522" s="30" t="s">
        <v>31</v>
      </c>
      <c r="Y1522" s="17" t="str">
        <f t="shared" si="172"/>
        <v>n/a</v>
      </c>
      <c r="Z1522" s="17">
        <v>24</v>
      </c>
      <c r="AA1522" s="17">
        <f t="shared" si="173"/>
        <v>24</v>
      </c>
      <c r="AB1522" s="31" t="s">
        <v>401</v>
      </c>
    </row>
    <row r="1523" spans="2:28" x14ac:dyDescent="0.3">
      <c r="B1523" s="74" t="s">
        <v>843</v>
      </c>
      <c r="C1523" s="20" t="str">
        <f t="shared" si="167"/>
        <v>Freight Wagon (T) KFAF Domestic Waste</v>
      </c>
      <c r="D1523" s="21" t="s">
        <v>4</v>
      </c>
      <c r="E1523" s="21" t="s">
        <v>402</v>
      </c>
      <c r="F1523" s="22" t="s">
        <v>628</v>
      </c>
      <c r="G1523" s="21" t="s">
        <v>354</v>
      </c>
      <c r="H1523" s="23"/>
      <c r="I1523" s="24"/>
      <c r="J1523" s="25" t="s">
        <v>31</v>
      </c>
      <c r="K1523" s="26">
        <v>5</v>
      </c>
      <c r="L1523" s="27" t="s">
        <v>812</v>
      </c>
      <c r="M1523" s="25">
        <v>0.93799999999999994</v>
      </c>
      <c r="N1523" s="43" t="s">
        <v>31</v>
      </c>
      <c r="O1523" s="25">
        <f t="shared" si="168"/>
        <v>0.93799999999999994</v>
      </c>
      <c r="P1523" s="25">
        <f t="shared" si="169"/>
        <v>0.93799999999999994</v>
      </c>
      <c r="Q1523" s="28">
        <v>20</v>
      </c>
      <c r="R1523" s="29">
        <v>4</v>
      </c>
      <c r="S1523" s="18">
        <f t="shared" si="170"/>
        <v>5</v>
      </c>
      <c r="T1523" s="28">
        <v>1.3440000000000001</v>
      </c>
      <c r="U1523" s="26" t="s">
        <v>31</v>
      </c>
      <c r="V1523" s="26" t="s">
        <v>31</v>
      </c>
      <c r="W1523" s="17" t="str">
        <f t="shared" si="171"/>
        <v>n/a</v>
      </c>
      <c r="X1523" s="30" t="s">
        <v>31</v>
      </c>
      <c r="Y1523" s="17" t="str">
        <f t="shared" si="172"/>
        <v>n/a</v>
      </c>
      <c r="Z1523" s="17">
        <v>24</v>
      </c>
      <c r="AA1523" s="17">
        <f t="shared" si="173"/>
        <v>24</v>
      </c>
      <c r="AB1523" s="31" t="s">
        <v>403</v>
      </c>
    </row>
    <row r="1524" spans="2:28" x14ac:dyDescent="0.3">
      <c r="B1524" s="74" t="s">
        <v>843</v>
      </c>
      <c r="C1524" s="20" t="str">
        <f t="shared" si="167"/>
        <v>Freight Wagon (T) KFAF Enterprise</v>
      </c>
      <c r="D1524" s="21" t="s">
        <v>4</v>
      </c>
      <c r="E1524" s="21" t="s">
        <v>402</v>
      </c>
      <c r="F1524" s="22" t="s">
        <v>628</v>
      </c>
      <c r="G1524" s="21" t="s">
        <v>338</v>
      </c>
      <c r="H1524" s="23"/>
      <c r="I1524" s="24"/>
      <c r="J1524" s="25" t="s">
        <v>31</v>
      </c>
      <c r="K1524" s="26">
        <v>5</v>
      </c>
      <c r="L1524" s="27" t="s">
        <v>812</v>
      </c>
      <c r="M1524" s="25">
        <v>0.93799999999999994</v>
      </c>
      <c r="N1524" s="43" t="s">
        <v>31</v>
      </c>
      <c r="O1524" s="25">
        <f t="shared" si="168"/>
        <v>0.93799999999999994</v>
      </c>
      <c r="P1524" s="25">
        <f t="shared" si="169"/>
        <v>0.93799999999999994</v>
      </c>
      <c r="Q1524" s="28">
        <v>20</v>
      </c>
      <c r="R1524" s="29">
        <v>4</v>
      </c>
      <c r="S1524" s="18">
        <f t="shared" si="170"/>
        <v>5</v>
      </c>
      <c r="T1524" s="28">
        <v>1.3440000000000001</v>
      </c>
      <c r="U1524" s="26" t="s">
        <v>31</v>
      </c>
      <c r="V1524" s="26" t="s">
        <v>31</v>
      </c>
      <c r="W1524" s="17" t="str">
        <f t="shared" si="171"/>
        <v>n/a</v>
      </c>
      <c r="X1524" s="30" t="s">
        <v>31</v>
      </c>
      <c r="Y1524" s="17" t="str">
        <f t="shared" si="172"/>
        <v>n/a</v>
      </c>
      <c r="Z1524" s="17">
        <v>27</v>
      </c>
      <c r="AA1524" s="17">
        <f t="shared" si="173"/>
        <v>27</v>
      </c>
      <c r="AB1524" s="31" t="s">
        <v>403</v>
      </c>
    </row>
    <row r="1525" spans="2:28" x14ac:dyDescent="0.3">
      <c r="B1525" s="74" t="s">
        <v>843</v>
      </c>
      <c r="C1525" s="20" t="str">
        <f t="shared" si="167"/>
        <v>Freight Wagon (T) KFAF European Conventional</v>
      </c>
      <c r="D1525" s="21" t="s">
        <v>4</v>
      </c>
      <c r="E1525" s="21" t="s">
        <v>402</v>
      </c>
      <c r="F1525" s="22" t="s">
        <v>628</v>
      </c>
      <c r="G1525" s="21" t="s">
        <v>363</v>
      </c>
      <c r="H1525" s="23"/>
      <c r="I1525" s="24"/>
      <c r="J1525" s="25" t="s">
        <v>31</v>
      </c>
      <c r="K1525" s="26">
        <v>5</v>
      </c>
      <c r="L1525" s="27" t="s">
        <v>812</v>
      </c>
      <c r="M1525" s="25">
        <v>0.93799999999999994</v>
      </c>
      <c r="N1525" s="43" t="s">
        <v>31</v>
      </c>
      <c r="O1525" s="25">
        <f t="shared" si="168"/>
        <v>0.93799999999999994</v>
      </c>
      <c r="P1525" s="25">
        <f t="shared" si="169"/>
        <v>0.93799999999999994</v>
      </c>
      <c r="Q1525" s="28">
        <v>20</v>
      </c>
      <c r="R1525" s="29">
        <v>4</v>
      </c>
      <c r="S1525" s="18">
        <f t="shared" si="170"/>
        <v>5</v>
      </c>
      <c r="T1525" s="28">
        <v>1.3440000000000001</v>
      </c>
      <c r="U1525" s="26" t="s">
        <v>31</v>
      </c>
      <c r="V1525" s="26" t="s">
        <v>31</v>
      </c>
      <c r="W1525" s="17" t="str">
        <f t="shared" si="171"/>
        <v>n/a</v>
      </c>
      <c r="X1525" s="30" t="s">
        <v>31</v>
      </c>
      <c r="Y1525" s="17" t="str">
        <f t="shared" si="172"/>
        <v>n/a</v>
      </c>
      <c r="Z1525" s="17">
        <v>31</v>
      </c>
      <c r="AA1525" s="17">
        <f t="shared" si="173"/>
        <v>31</v>
      </c>
      <c r="AB1525" s="31" t="s">
        <v>403</v>
      </c>
    </row>
    <row r="1526" spans="2:28" x14ac:dyDescent="0.3">
      <c r="B1526" s="74" t="s">
        <v>843</v>
      </c>
      <c r="C1526" s="20" t="str">
        <f t="shared" si="167"/>
        <v>Freight Wagon (L) KFAF European Intermodal</v>
      </c>
      <c r="D1526" s="21" t="s">
        <v>4</v>
      </c>
      <c r="E1526" s="21" t="s">
        <v>399</v>
      </c>
      <c r="F1526" s="22" t="s">
        <v>628</v>
      </c>
      <c r="G1526" s="21" t="s">
        <v>349</v>
      </c>
      <c r="H1526" s="23"/>
      <c r="I1526" s="24"/>
      <c r="J1526" s="25" t="s">
        <v>31</v>
      </c>
      <c r="K1526" s="26">
        <v>5</v>
      </c>
      <c r="L1526" s="27" t="s">
        <v>812</v>
      </c>
      <c r="M1526" s="25">
        <v>0.93799999999999994</v>
      </c>
      <c r="N1526" s="43" t="s">
        <v>31</v>
      </c>
      <c r="O1526" s="25">
        <f t="shared" si="168"/>
        <v>0.93799999999999994</v>
      </c>
      <c r="P1526" s="25">
        <f t="shared" si="169"/>
        <v>0.93799999999999994</v>
      </c>
      <c r="Q1526" s="28">
        <v>42.028277634961441</v>
      </c>
      <c r="R1526" s="29">
        <v>4</v>
      </c>
      <c r="S1526" s="18">
        <f t="shared" si="170"/>
        <v>10.50706940874036</v>
      </c>
      <c r="T1526" s="28">
        <v>1.3440000000000001</v>
      </c>
      <c r="U1526" s="26" t="s">
        <v>31</v>
      </c>
      <c r="V1526" s="26" t="s">
        <v>31</v>
      </c>
      <c r="W1526" s="17" t="str">
        <f t="shared" si="171"/>
        <v>n/a</v>
      </c>
      <c r="X1526" s="30" t="s">
        <v>31</v>
      </c>
      <c r="Y1526" s="17" t="str">
        <f t="shared" si="172"/>
        <v>n/a</v>
      </c>
      <c r="Z1526" s="17">
        <v>38</v>
      </c>
      <c r="AA1526" s="17">
        <f t="shared" si="173"/>
        <v>38</v>
      </c>
      <c r="AB1526" s="31" t="s">
        <v>401</v>
      </c>
    </row>
    <row r="1527" spans="2:28" x14ac:dyDescent="0.3">
      <c r="B1527" s="74" t="s">
        <v>843</v>
      </c>
      <c r="C1527" s="20" t="str">
        <f t="shared" si="167"/>
        <v>Freight Wagon (T) KFAF European Intermodal</v>
      </c>
      <c r="D1527" s="21" t="s">
        <v>4</v>
      </c>
      <c r="E1527" s="21" t="s">
        <v>402</v>
      </c>
      <c r="F1527" s="22" t="s">
        <v>628</v>
      </c>
      <c r="G1527" s="21" t="s">
        <v>349</v>
      </c>
      <c r="H1527" s="23"/>
      <c r="I1527" s="24"/>
      <c r="J1527" s="25" t="s">
        <v>31</v>
      </c>
      <c r="K1527" s="26">
        <v>5</v>
      </c>
      <c r="L1527" s="27" t="s">
        <v>812</v>
      </c>
      <c r="M1527" s="25">
        <v>0.93799999999999994</v>
      </c>
      <c r="N1527" s="43" t="s">
        <v>31</v>
      </c>
      <c r="O1527" s="25">
        <f t="shared" si="168"/>
        <v>0.93799999999999994</v>
      </c>
      <c r="P1527" s="25">
        <f t="shared" si="169"/>
        <v>0.93799999999999994</v>
      </c>
      <c r="Q1527" s="28">
        <v>20</v>
      </c>
      <c r="R1527" s="29">
        <v>4</v>
      </c>
      <c r="S1527" s="18">
        <f t="shared" si="170"/>
        <v>5</v>
      </c>
      <c r="T1527" s="28">
        <v>1.3440000000000001</v>
      </c>
      <c r="U1527" s="26" t="s">
        <v>31</v>
      </c>
      <c r="V1527" s="26" t="s">
        <v>31</v>
      </c>
      <c r="W1527" s="17" t="str">
        <f t="shared" si="171"/>
        <v>n/a</v>
      </c>
      <c r="X1527" s="30" t="s">
        <v>31</v>
      </c>
      <c r="Y1527" s="17" t="str">
        <f t="shared" si="172"/>
        <v>n/a</v>
      </c>
      <c r="Z1527" s="17">
        <v>38</v>
      </c>
      <c r="AA1527" s="17">
        <f t="shared" si="173"/>
        <v>38</v>
      </c>
      <c r="AB1527" s="31" t="s">
        <v>403</v>
      </c>
    </row>
    <row r="1528" spans="2:28" x14ac:dyDescent="0.3">
      <c r="B1528" s="74" t="s">
        <v>843</v>
      </c>
      <c r="C1528" s="20" t="str">
        <f t="shared" si="167"/>
        <v>Freight Wagon (T) KFAF Other</v>
      </c>
      <c r="D1528" s="21" t="s">
        <v>4</v>
      </c>
      <c r="E1528" s="21" t="s">
        <v>402</v>
      </c>
      <c r="F1528" s="22" t="s">
        <v>628</v>
      </c>
      <c r="G1528" s="21" t="s">
        <v>333</v>
      </c>
      <c r="H1528" s="23"/>
      <c r="I1528" s="24"/>
      <c r="J1528" s="25" t="s">
        <v>31</v>
      </c>
      <c r="K1528" s="26">
        <v>5</v>
      </c>
      <c r="L1528" s="27" t="s">
        <v>812</v>
      </c>
      <c r="M1528" s="25">
        <v>0.93799999999999994</v>
      </c>
      <c r="N1528" s="43" t="s">
        <v>31</v>
      </c>
      <c r="O1528" s="25">
        <f t="shared" si="168"/>
        <v>0.93799999999999994</v>
      </c>
      <c r="P1528" s="25">
        <f t="shared" si="169"/>
        <v>0.93799999999999994</v>
      </c>
      <c r="Q1528" s="28">
        <v>20.062608695652177</v>
      </c>
      <c r="R1528" s="29">
        <v>4</v>
      </c>
      <c r="S1528" s="18">
        <f t="shared" si="170"/>
        <v>5.0156521739130442</v>
      </c>
      <c r="T1528" s="28">
        <v>1.3440000000000001</v>
      </c>
      <c r="U1528" s="26" t="s">
        <v>31</v>
      </c>
      <c r="V1528" s="26" t="s">
        <v>31</v>
      </c>
      <c r="W1528" s="17" t="str">
        <f t="shared" si="171"/>
        <v>n/a</v>
      </c>
      <c r="X1528" s="30" t="s">
        <v>31</v>
      </c>
      <c r="Y1528" s="17" t="str">
        <f t="shared" si="172"/>
        <v>n/a</v>
      </c>
      <c r="Z1528" s="17">
        <v>25</v>
      </c>
      <c r="AA1528" s="17">
        <f t="shared" si="173"/>
        <v>25</v>
      </c>
      <c r="AB1528" s="31" t="s">
        <v>403</v>
      </c>
    </row>
    <row r="1529" spans="2:28" x14ac:dyDescent="0.3">
      <c r="B1529" s="74" t="s">
        <v>843</v>
      </c>
      <c r="C1529" s="20" t="str">
        <f t="shared" si="167"/>
        <v>Freight Wagon (T) KFAF Steel</v>
      </c>
      <c r="D1529" s="21" t="s">
        <v>4</v>
      </c>
      <c r="E1529" s="21" t="s">
        <v>402</v>
      </c>
      <c r="F1529" s="22" t="s">
        <v>628</v>
      </c>
      <c r="G1529" s="21" t="s">
        <v>342</v>
      </c>
      <c r="H1529" s="23"/>
      <c r="I1529" s="24"/>
      <c r="J1529" s="25" t="s">
        <v>31</v>
      </c>
      <c r="K1529" s="26">
        <v>5</v>
      </c>
      <c r="L1529" s="27" t="s">
        <v>812</v>
      </c>
      <c r="M1529" s="25">
        <v>0.93799999999999994</v>
      </c>
      <c r="N1529" s="43" t="s">
        <v>31</v>
      </c>
      <c r="O1529" s="25">
        <f t="shared" si="168"/>
        <v>0.93799999999999994</v>
      </c>
      <c r="P1529" s="25">
        <f t="shared" si="169"/>
        <v>0.93799999999999994</v>
      </c>
      <c r="Q1529" s="28">
        <v>20</v>
      </c>
      <c r="R1529" s="29">
        <v>4</v>
      </c>
      <c r="S1529" s="18">
        <f t="shared" si="170"/>
        <v>5</v>
      </c>
      <c r="T1529" s="28">
        <v>1.3440000000000001</v>
      </c>
      <c r="U1529" s="26" t="s">
        <v>31</v>
      </c>
      <c r="V1529" s="26" t="s">
        <v>31</v>
      </c>
      <c r="W1529" s="17" t="str">
        <f t="shared" si="171"/>
        <v>n/a</v>
      </c>
      <c r="X1529" s="30" t="s">
        <v>31</v>
      </c>
      <c r="Y1529" s="17" t="str">
        <f t="shared" si="172"/>
        <v>n/a</v>
      </c>
      <c r="Z1529" s="17">
        <v>25</v>
      </c>
      <c r="AA1529" s="17">
        <f t="shared" si="173"/>
        <v>25</v>
      </c>
      <c r="AB1529" s="31" t="s">
        <v>403</v>
      </c>
    </row>
    <row r="1530" spans="2:28" x14ac:dyDescent="0.3">
      <c r="B1530" s="74" t="s">
        <v>843</v>
      </c>
      <c r="C1530" s="20" t="str">
        <f t="shared" si="167"/>
        <v>Freight Wagon (L) KFAG Enterprise</v>
      </c>
      <c r="D1530" s="21" t="s">
        <v>4</v>
      </c>
      <c r="E1530" s="21" t="s">
        <v>399</v>
      </c>
      <c r="F1530" s="22" t="s">
        <v>629</v>
      </c>
      <c r="G1530" s="21" t="s">
        <v>338</v>
      </c>
      <c r="H1530" s="23"/>
      <c r="I1530" s="24"/>
      <c r="J1530" s="25" t="s">
        <v>31</v>
      </c>
      <c r="K1530" s="26">
        <v>5</v>
      </c>
      <c r="L1530" s="27" t="s">
        <v>812</v>
      </c>
      <c r="M1530" s="25">
        <v>0.93799999999999994</v>
      </c>
      <c r="N1530" s="43" t="s">
        <v>31</v>
      </c>
      <c r="O1530" s="25">
        <f t="shared" si="168"/>
        <v>0.93799999999999994</v>
      </c>
      <c r="P1530" s="25">
        <f t="shared" si="169"/>
        <v>0.93799999999999994</v>
      </c>
      <c r="Q1530" s="28">
        <v>27.575835475578405</v>
      </c>
      <c r="R1530" s="29">
        <v>4</v>
      </c>
      <c r="S1530" s="18">
        <f t="shared" si="170"/>
        <v>6.8939588688946012</v>
      </c>
      <c r="T1530" s="28">
        <v>1.764</v>
      </c>
      <c r="U1530" s="26" t="s">
        <v>31</v>
      </c>
      <c r="V1530" s="26" t="s">
        <v>31</v>
      </c>
      <c r="W1530" s="17" t="str">
        <f t="shared" si="171"/>
        <v>n/a</v>
      </c>
      <c r="X1530" s="30" t="s">
        <v>31</v>
      </c>
      <c r="Y1530" s="17" t="str">
        <f t="shared" si="172"/>
        <v>n/a</v>
      </c>
      <c r="Z1530" s="17">
        <v>27</v>
      </c>
      <c r="AA1530" s="17">
        <f t="shared" si="173"/>
        <v>27</v>
      </c>
      <c r="AB1530" s="31" t="s">
        <v>401</v>
      </c>
    </row>
    <row r="1531" spans="2:28" x14ac:dyDescent="0.3">
      <c r="B1531" s="74" t="s">
        <v>843</v>
      </c>
      <c r="C1531" s="20" t="str">
        <f t="shared" si="167"/>
        <v>Freight Wagon (T) KFAG Enterprise</v>
      </c>
      <c r="D1531" s="21" t="s">
        <v>4</v>
      </c>
      <c r="E1531" s="21" t="s">
        <v>402</v>
      </c>
      <c r="F1531" s="22" t="s">
        <v>629</v>
      </c>
      <c r="G1531" s="21" t="s">
        <v>338</v>
      </c>
      <c r="H1531" s="23"/>
      <c r="I1531" s="24"/>
      <c r="J1531" s="25" t="s">
        <v>31</v>
      </c>
      <c r="K1531" s="26">
        <v>5</v>
      </c>
      <c r="L1531" s="27" t="s">
        <v>812</v>
      </c>
      <c r="M1531" s="25">
        <v>0.93799999999999994</v>
      </c>
      <c r="N1531" s="43" t="s">
        <v>31</v>
      </c>
      <c r="O1531" s="25">
        <f t="shared" si="168"/>
        <v>0.93799999999999994</v>
      </c>
      <c r="P1531" s="25">
        <f t="shared" si="169"/>
        <v>0.93799999999999994</v>
      </c>
      <c r="Q1531" s="28">
        <v>20</v>
      </c>
      <c r="R1531" s="29">
        <v>4</v>
      </c>
      <c r="S1531" s="18">
        <f t="shared" si="170"/>
        <v>5</v>
      </c>
      <c r="T1531" s="28">
        <v>1.764</v>
      </c>
      <c r="U1531" s="26" t="s">
        <v>31</v>
      </c>
      <c r="V1531" s="26" t="s">
        <v>31</v>
      </c>
      <c r="W1531" s="17" t="str">
        <f t="shared" si="171"/>
        <v>n/a</v>
      </c>
      <c r="X1531" s="30" t="s">
        <v>31</v>
      </c>
      <c r="Y1531" s="17" t="str">
        <f t="shared" si="172"/>
        <v>n/a</v>
      </c>
      <c r="Z1531" s="17">
        <v>27</v>
      </c>
      <c r="AA1531" s="17">
        <f t="shared" si="173"/>
        <v>27</v>
      </c>
      <c r="AB1531" s="31" t="s">
        <v>403</v>
      </c>
    </row>
    <row r="1532" spans="2:28" x14ac:dyDescent="0.3">
      <c r="B1532" s="74" t="s">
        <v>843</v>
      </c>
      <c r="C1532" s="20" t="str">
        <f t="shared" si="167"/>
        <v>Freight Wagon (L) KFAG Other</v>
      </c>
      <c r="D1532" s="21" t="s">
        <v>4</v>
      </c>
      <c r="E1532" s="21" t="s">
        <v>399</v>
      </c>
      <c r="F1532" s="22" t="s">
        <v>629</v>
      </c>
      <c r="G1532" s="21" t="s">
        <v>333</v>
      </c>
      <c r="H1532" s="23"/>
      <c r="I1532" s="24"/>
      <c r="J1532" s="25" t="s">
        <v>31</v>
      </c>
      <c r="K1532" s="26">
        <v>5</v>
      </c>
      <c r="L1532" s="27" t="s">
        <v>812</v>
      </c>
      <c r="M1532" s="25">
        <v>0.93799999999999994</v>
      </c>
      <c r="N1532" s="43" t="s">
        <v>31</v>
      </c>
      <c r="O1532" s="25">
        <f t="shared" si="168"/>
        <v>0.93799999999999994</v>
      </c>
      <c r="P1532" s="25">
        <f t="shared" si="169"/>
        <v>0.93799999999999994</v>
      </c>
      <c r="Q1532" s="28">
        <v>28.144252123946842</v>
      </c>
      <c r="R1532" s="29">
        <v>4</v>
      </c>
      <c r="S1532" s="18">
        <f t="shared" si="170"/>
        <v>7.0360630309867105</v>
      </c>
      <c r="T1532" s="28">
        <v>1.764</v>
      </c>
      <c r="U1532" s="26" t="s">
        <v>31</v>
      </c>
      <c r="V1532" s="26" t="s">
        <v>31</v>
      </c>
      <c r="W1532" s="17" t="str">
        <f t="shared" si="171"/>
        <v>n/a</v>
      </c>
      <c r="X1532" s="30" t="s">
        <v>31</v>
      </c>
      <c r="Y1532" s="17" t="str">
        <f t="shared" si="172"/>
        <v>n/a</v>
      </c>
      <c r="Z1532" s="17">
        <v>25</v>
      </c>
      <c r="AA1532" s="17">
        <f t="shared" si="173"/>
        <v>25</v>
      </c>
      <c r="AB1532" s="31" t="s">
        <v>401</v>
      </c>
    </row>
    <row r="1533" spans="2:28" x14ac:dyDescent="0.3">
      <c r="B1533" s="74" t="s">
        <v>843</v>
      </c>
      <c r="C1533" s="20" t="str">
        <f t="shared" si="167"/>
        <v>Freight Wagon (T) KFAG Other</v>
      </c>
      <c r="D1533" s="21" t="s">
        <v>4</v>
      </c>
      <c r="E1533" s="21" t="s">
        <v>402</v>
      </c>
      <c r="F1533" s="22" t="s">
        <v>629</v>
      </c>
      <c r="G1533" s="21" t="s">
        <v>333</v>
      </c>
      <c r="H1533" s="23"/>
      <c r="I1533" s="24"/>
      <c r="J1533" s="25" t="s">
        <v>31</v>
      </c>
      <c r="K1533" s="26">
        <v>5</v>
      </c>
      <c r="L1533" s="27" t="s">
        <v>812</v>
      </c>
      <c r="M1533" s="25">
        <v>0.93799999999999994</v>
      </c>
      <c r="N1533" s="43" t="s">
        <v>31</v>
      </c>
      <c r="O1533" s="25">
        <f t="shared" si="168"/>
        <v>0.93799999999999994</v>
      </c>
      <c r="P1533" s="25">
        <f t="shared" si="169"/>
        <v>0.93799999999999994</v>
      </c>
      <c r="Q1533" s="28">
        <v>20</v>
      </c>
      <c r="R1533" s="29">
        <v>4</v>
      </c>
      <c r="S1533" s="18">
        <f t="shared" si="170"/>
        <v>5</v>
      </c>
      <c r="T1533" s="28">
        <v>1.764</v>
      </c>
      <c r="U1533" s="26" t="s">
        <v>31</v>
      </c>
      <c r="V1533" s="26" t="s">
        <v>31</v>
      </c>
      <c r="W1533" s="17" t="str">
        <f t="shared" si="171"/>
        <v>n/a</v>
      </c>
      <c r="X1533" s="30" t="s">
        <v>31</v>
      </c>
      <c r="Y1533" s="17" t="str">
        <f t="shared" si="172"/>
        <v>n/a</v>
      </c>
      <c r="Z1533" s="17">
        <v>25</v>
      </c>
      <c r="AA1533" s="17">
        <f t="shared" si="173"/>
        <v>25</v>
      </c>
      <c r="AB1533" s="31" t="s">
        <v>403</v>
      </c>
    </row>
    <row r="1534" spans="2:28" x14ac:dyDescent="0.3">
      <c r="B1534" s="74" t="s">
        <v>843</v>
      </c>
      <c r="C1534" s="20" t="str">
        <f t="shared" si="167"/>
        <v>Freight Wagon (L) KFAR Construction Materials</v>
      </c>
      <c r="D1534" s="21" t="s">
        <v>4</v>
      </c>
      <c r="E1534" s="21" t="s">
        <v>399</v>
      </c>
      <c r="F1534" s="22" t="s">
        <v>630</v>
      </c>
      <c r="G1534" s="21" t="s">
        <v>331</v>
      </c>
      <c r="H1534" s="23"/>
      <c r="I1534" s="24"/>
      <c r="J1534" s="25" t="s">
        <v>31</v>
      </c>
      <c r="K1534" s="26">
        <v>5</v>
      </c>
      <c r="L1534" s="27" t="s">
        <v>812</v>
      </c>
      <c r="M1534" s="25">
        <v>0.93799999999999994</v>
      </c>
      <c r="N1534" s="43" t="s">
        <v>31</v>
      </c>
      <c r="O1534" s="25">
        <f t="shared" si="168"/>
        <v>0.93799999999999994</v>
      </c>
      <c r="P1534" s="25">
        <f t="shared" si="169"/>
        <v>0.93799999999999994</v>
      </c>
      <c r="Q1534" s="28">
        <v>52</v>
      </c>
      <c r="R1534" s="29">
        <v>4</v>
      </c>
      <c r="S1534" s="18">
        <f t="shared" si="170"/>
        <v>13</v>
      </c>
      <c r="T1534" s="28">
        <v>1.3440000000000001</v>
      </c>
      <c r="U1534" s="26" t="s">
        <v>31</v>
      </c>
      <c r="V1534" s="26" t="s">
        <v>31</v>
      </c>
      <c r="W1534" s="17" t="str">
        <f t="shared" si="171"/>
        <v>n/a</v>
      </c>
      <c r="X1534" s="30" t="s">
        <v>31</v>
      </c>
      <c r="Y1534" s="17" t="str">
        <f t="shared" si="172"/>
        <v>n/a</v>
      </c>
      <c r="Z1534" s="17">
        <v>29</v>
      </c>
      <c r="AA1534" s="17">
        <f t="shared" si="173"/>
        <v>29</v>
      </c>
      <c r="AB1534" s="31" t="s">
        <v>401</v>
      </c>
    </row>
    <row r="1535" spans="2:28" x14ac:dyDescent="0.3">
      <c r="B1535" s="74" t="s">
        <v>843</v>
      </c>
      <c r="C1535" s="20" t="str">
        <f t="shared" si="167"/>
        <v>Freight Wagon (T) KFAR Construction Materials</v>
      </c>
      <c r="D1535" s="21" t="s">
        <v>4</v>
      </c>
      <c r="E1535" s="21" t="s">
        <v>402</v>
      </c>
      <c r="F1535" s="22" t="s">
        <v>630</v>
      </c>
      <c r="G1535" s="21" t="s">
        <v>331</v>
      </c>
      <c r="H1535" s="23"/>
      <c r="I1535" s="24"/>
      <c r="J1535" s="25" t="s">
        <v>31</v>
      </c>
      <c r="K1535" s="26">
        <v>5</v>
      </c>
      <c r="L1535" s="27" t="s">
        <v>812</v>
      </c>
      <c r="M1535" s="25">
        <v>0.93799999999999994</v>
      </c>
      <c r="N1535" s="43" t="s">
        <v>31</v>
      </c>
      <c r="O1535" s="25">
        <f t="shared" si="168"/>
        <v>0.93799999999999994</v>
      </c>
      <c r="P1535" s="25">
        <f t="shared" si="169"/>
        <v>0.93799999999999994</v>
      </c>
      <c r="Q1535" s="28">
        <v>20</v>
      </c>
      <c r="R1535" s="29">
        <v>4</v>
      </c>
      <c r="S1535" s="18">
        <f t="shared" si="170"/>
        <v>5</v>
      </c>
      <c r="T1535" s="28">
        <v>1.3440000000000001</v>
      </c>
      <c r="U1535" s="26" t="s">
        <v>31</v>
      </c>
      <c r="V1535" s="26" t="s">
        <v>31</v>
      </c>
      <c r="W1535" s="17" t="str">
        <f t="shared" si="171"/>
        <v>n/a</v>
      </c>
      <c r="X1535" s="30" t="s">
        <v>31</v>
      </c>
      <c r="Y1535" s="17" t="str">
        <f t="shared" si="172"/>
        <v>n/a</v>
      </c>
      <c r="Z1535" s="17">
        <v>29</v>
      </c>
      <c r="AA1535" s="17">
        <f t="shared" si="173"/>
        <v>29</v>
      </c>
      <c r="AB1535" s="31" t="s">
        <v>403</v>
      </c>
    </row>
    <row r="1536" spans="2:28" x14ac:dyDescent="0.3">
      <c r="B1536" s="74" t="s">
        <v>843</v>
      </c>
      <c r="C1536" s="20" t="str">
        <f t="shared" si="167"/>
        <v>Freight Wagon (L) KFAR Domestic Intermodal</v>
      </c>
      <c r="D1536" s="21" t="s">
        <v>4</v>
      </c>
      <c r="E1536" s="21" t="s">
        <v>399</v>
      </c>
      <c r="F1536" s="22" t="s">
        <v>630</v>
      </c>
      <c r="G1536" s="21" t="s">
        <v>332</v>
      </c>
      <c r="H1536" s="23"/>
      <c r="I1536" s="24"/>
      <c r="J1536" s="25" t="s">
        <v>31</v>
      </c>
      <c r="K1536" s="26">
        <v>5</v>
      </c>
      <c r="L1536" s="27" t="s">
        <v>812</v>
      </c>
      <c r="M1536" s="25">
        <v>0.93799999999999994</v>
      </c>
      <c r="N1536" s="43" t="s">
        <v>31</v>
      </c>
      <c r="O1536" s="25">
        <f t="shared" si="168"/>
        <v>0.93799999999999994</v>
      </c>
      <c r="P1536" s="25">
        <f t="shared" si="169"/>
        <v>0.93799999999999994</v>
      </c>
      <c r="Q1536" s="28">
        <v>45.013024933238853</v>
      </c>
      <c r="R1536" s="29">
        <v>4</v>
      </c>
      <c r="S1536" s="18">
        <f t="shared" si="170"/>
        <v>11.253256233309713</v>
      </c>
      <c r="T1536" s="28">
        <v>1.3440000000000001</v>
      </c>
      <c r="U1536" s="26" t="s">
        <v>31</v>
      </c>
      <c r="V1536" s="26" t="s">
        <v>31</v>
      </c>
      <c r="W1536" s="17" t="str">
        <f t="shared" si="171"/>
        <v>n/a</v>
      </c>
      <c r="X1536" s="30" t="s">
        <v>31</v>
      </c>
      <c r="Y1536" s="17" t="str">
        <f t="shared" si="172"/>
        <v>n/a</v>
      </c>
      <c r="Z1536" s="17">
        <v>33</v>
      </c>
      <c r="AA1536" s="17">
        <f t="shared" si="173"/>
        <v>33</v>
      </c>
      <c r="AB1536" s="31" t="s">
        <v>401</v>
      </c>
    </row>
    <row r="1537" spans="2:28" x14ac:dyDescent="0.3">
      <c r="B1537" s="74" t="s">
        <v>843</v>
      </c>
      <c r="C1537" s="20" t="str">
        <f t="shared" si="167"/>
        <v>Freight Wagon (T) KFAR Domestic Intermodal</v>
      </c>
      <c r="D1537" s="21" t="s">
        <v>4</v>
      </c>
      <c r="E1537" s="21" t="s">
        <v>402</v>
      </c>
      <c r="F1537" s="22" t="s">
        <v>630</v>
      </c>
      <c r="G1537" s="21" t="s">
        <v>332</v>
      </c>
      <c r="H1537" s="23"/>
      <c r="I1537" s="24"/>
      <c r="J1537" s="25" t="s">
        <v>31</v>
      </c>
      <c r="K1537" s="26">
        <v>5</v>
      </c>
      <c r="L1537" s="27" t="s">
        <v>812</v>
      </c>
      <c r="M1537" s="25">
        <v>0.93799999999999994</v>
      </c>
      <c r="N1537" s="43" t="s">
        <v>31</v>
      </c>
      <c r="O1537" s="25">
        <f t="shared" si="168"/>
        <v>0.93799999999999994</v>
      </c>
      <c r="P1537" s="25">
        <f t="shared" si="169"/>
        <v>0.93799999999999994</v>
      </c>
      <c r="Q1537" s="28">
        <v>19.992267037831027</v>
      </c>
      <c r="R1537" s="29">
        <v>4</v>
      </c>
      <c r="S1537" s="18">
        <f t="shared" si="170"/>
        <v>4.9980667594577568</v>
      </c>
      <c r="T1537" s="28">
        <v>1.3440000000000001</v>
      </c>
      <c r="U1537" s="26" t="s">
        <v>31</v>
      </c>
      <c r="V1537" s="26" t="s">
        <v>31</v>
      </c>
      <c r="W1537" s="17" t="str">
        <f t="shared" si="171"/>
        <v>n/a</v>
      </c>
      <c r="X1537" s="30" t="s">
        <v>31</v>
      </c>
      <c r="Y1537" s="17" t="str">
        <f t="shared" si="172"/>
        <v>n/a</v>
      </c>
      <c r="Z1537" s="17">
        <v>33</v>
      </c>
      <c r="AA1537" s="17">
        <f t="shared" si="173"/>
        <v>33</v>
      </c>
      <c r="AB1537" s="31" t="s">
        <v>403</v>
      </c>
    </row>
    <row r="1538" spans="2:28" x14ac:dyDescent="0.3">
      <c r="B1538" s="74" t="s">
        <v>843</v>
      </c>
      <c r="C1538" s="20" t="str">
        <f t="shared" si="167"/>
        <v>Freight Wagon (L) KFAR Domestic Waste</v>
      </c>
      <c r="D1538" s="21" t="s">
        <v>4</v>
      </c>
      <c r="E1538" s="21" t="s">
        <v>399</v>
      </c>
      <c r="F1538" s="22" t="s">
        <v>630</v>
      </c>
      <c r="G1538" s="21" t="s">
        <v>354</v>
      </c>
      <c r="H1538" s="23"/>
      <c r="I1538" s="24"/>
      <c r="J1538" s="25" t="s">
        <v>31</v>
      </c>
      <c r="K1538" s="26">
        <v>5</v>
      </c>
      <c r="L1538" s="27" t="s">
        <v>812</v>
      </c>
      <c r="M1538" s="25">
        <v>0.93799999999999994</v>
      </c>
      <c r="N1538" s="43" t="s">
        <v>31</v>
      </c>
      <c r="O1538" s="25">
        <f t="shared" si="168"/>
        <v>0.93799999999999994</v>
      </c>
      <c r="P1538" s="25">
        <f t="shared" si="169"/>
        <v>0.93799999999999994</v>
      </c>
      <c r="Q1538" s="28">
        <v>50.384938722564783</v>
      </c>
      <c r="R1538" s="29">
        <v>4</v>
      </c>
      <c r="S1538" s="18">
        <f t="shared" si="170"/>
        <v>12.596234680641196</v>
      </c>
      <c r="T1538" s="28">
        <v>1.3440000000000001</v>
      </c>
      <c r="U1538" s="26" t="s">
        <v>31</v>
      </c>
      <c r="V1538" s="26" t="s">
        <v>31</v>
      </c>
      <c r="W1538" s="17" t="str">
        <f t="shared" si="171"/>
        <v>n/a</v>
      </c>
      <c r="X1538" s="30" t="s">
        <v>31</v>
      </c>
      <c r="Y1538" s="17" t="str">
        <f t="shared" si="172"/>
        <v>n/a</v>
      </c>
      <c r="Z1538" s="17">
        <v>24</v>
      </c>
      <c r="AA1538" s="17">
        <f t="shared" si="173"/>
        <v>24</v>
      </c>
      <c r="AB1538" s="31" t="s">
        <v>401</v>
      </c>
    </row>
    <row r="1539" spans="2:28" x14ac:dyDescent="0.3">
      <c r="B1539" s="74" t="s">
        <v>843</v>
      </c>
      <c r="C1539" s="20" t="str">
        <f t="shared" si="167"/>
        <v>Freight Wagon (T) KFAR Domestic Waste</v>
      </c>
      <c r="D1539" s="21" t="s">
        <v>4</v>
      </c>
      <c r="E1539" s="21" t="s">
        <v>402</v>
      </c>
      <c r="F1539" s="22" t="s">
        <v>630</v>
      </c>
      <c r="G1539" s="21" t="s">
        <v>354</v>
      </c>
      <c r="H1539" s="23"/>
      <c r="I1539" s="24"/>
      <c r="J1539" s="25" t="s">
        <v>31</v>
      </c>
      <c r="K1539" s="26">
        <v>5</v>
      </c>
      <c r="L1539" s="27" t="s">
        <v>812</v>
      </c>
      <c r="M1539" s="25">
        <v>0.93799999999999994</v>
      </c>
      <c r="N1539" s="43" t="s">
        <v>31</v>
      </c>
      <c r="O1539" s="25">
        <f t="shared" si="168"/>
        <v>0.93799999999999994</v>
      </c>
      <c r="P1539" s="25">
        <f t="shared" si="169"/>
        <v>0.93799999999999994</v>
      </c>
      <c r="Q1539" s="28">
        <v>19.792757436560677</v>
      </c>
      <c r="R1539" s="29">
        <v>4</v>
      </c>
      <c r="S1539" s="18">
        <f t="shared" si="170"/>
        <v>4.9481893591401693</v>
      </c>
      <c r="T1539" s="28">
        <v>1.3440000000000001</v>
      </c>
      <c r="U1539" s="26" t="s">
        <v>31</v>
      </c>
      <c r="V1539" s="26" t="s">
        <v>31</v>
      </c>
      <c r="W1539" s="17" t="str">
        <f t="shared" si="171"/>
        <v>n/a</v>
      </c>
      <c r="X1539" s="30" t="s">
        <v>31</v>
      </c>
      <c r="Y1539" s="17" t="str">
        <f t="shared" si="172"/>
        <v>n/a</v>
      </c>
      <c r="Z1539" s="17">
        <v>24</v>
      </c>
      <c r="AA1539" s="17">
        <f t="shared" si="173"/>
        <v>24</v>
      </c>
      <c r="AB1539" s="31" t="s">
        <v>403</v>
      </c>
    </row>
    <row r="1540" spans="2:28" x14ac:dyDescent="0.3">
      <c r="B1540" s="74" t="s">
        <v>843</v>
      </c>
      <c r="C1540" s="20" t="str">
        <f t="shared" si="167"/>
        <v>Freight Wagon (T) KFAR Enterprise</v>
      </c>
      <c r="D1540" s="21" t="s">
        <v>4</v>
      </c>
      <c r="E1540" s="21" t="s">
        <v>402</v>
      </c>
      <c r="F1540" s="22" t="s">
        <v>630</v>
      </c>
      <c r="G1540" s="21" t="s">
        <v>338</v>
      </c>
      <c r="H1540" s="23"/>
      <c r="I1540" s="24"/>
      <c r="J1540" s="25" t="s">
        <v>31</v>
      </c>
      <c r="K1540" s="26">
        <v>5</v>
      </c>
      <c r="L1540" s="27" t="s">
        <v>812</v>
      </c>
      <c r="M1540" s="25">
        <v>0.93799999999999994</v>
      </c>
      <c r="N1540" s="43" t="s">
        <v>31</v>
      </c>
      <c r="O1540" s="25">
        <f t="shared" si="168"/>
        <v>0.93799999999999994</v>
      </c>
      <c r="P1540" s="25">
        <f t="shared" si="169"/>
        <v>0.93799999999999994</v>
      </c>
      <c r="Q1540" s="28">
        <v>20</v>
      </c>
      <c r="R1540" s="29">
        <v>4</v>
      </c>
      <c r="S1540" s="18">
        <f t="shared" si="170"/>
        <v>5</v>
      </c>
      <c r="T1540" s="28">
        <v>1.3440000000000001</v>
      </c>
      <c r="U1540" s="26" t="s">
        <v>31</v>
      </c>
      <c r="V1540" s="26" t="s">
        <v>31</v>
      </c>
      <c r="W1540" s="17" t="str">
        <f t="shared" si="171"/>
        <v>n/a</v>
      </c>
      <c r="X1540" s="30" t="s">
        <v>31</v>
      </c>
      <c r="Y1540" s="17" t="str">
        <f t="shared" si="172"/>
        <v>n/a</v>
      </c>
      <c r="Z1540" s="17">
        <v>27</v>
      </c>
      <c r="AA1540" s="17">
        <f t="shared" si="173"/>
        <v>27</v>
      </c>
      <c r="AB1540" s="31" t="s">
        <v>403</v>
      </c>
    </row>
    <row r="1541" spans="2:28" x14ac:dyDescent="0.3">
      <c r="B1541" s="74" t="s">
        <v>843</v>
      </c>
      <c r="C1541" s="20" t="str">
        <f t="shared" si="167"/>
        <v>Freight Wagon (T) KFAR Industrial Minerals</v>
      </c>
      <c r="D1541" s="21" t="s">
        <v>4</v>
      </c>
      <c r="E1541" s="21" t="s">
        <v>402</v>
      </c>
      <c r="F1541" s="22" t="s">
        <v>630</v>
      </c>
      <c r="G1541" s="21" t="s">
        <v>364</v>
      </c>
      <c r="H1541" s="23"/>
      <c r="I1541" s="24"/>
      <c r="J1541" s="25" t="s">
        <v>31</v>
      </c>
      <c r="K1541" s="26">
        <v>5</v>
      </c>
      <c r="L1541" s="27" t="s">
        <v>812</v>
      </c>
      <c r="M1541" s="25">
        <v>0.93799999999999994</v>
      </c>
      <c r="N1541" s="43" t="s">
        <v>31</v>
      </c>
      <c r="O1541" s="25">
        <f t="shared" si="168"/>
        <v>0.93799999999999994</v>
      </c>
      <c r="P1541" s="25">
        <f t="shared" si="169"/>
        <v>0.93799999999999994</v>
      </c>
      <c r="Q1541" s="28">
        <v>20</v>
      </c>
      <c r="R1541" s="29">
        <v>4</v>
      </c>
      <c r="S1541" s="18">
        <f t="shared" si="170"/>
        <v>5</v>
      </c>
      <c r="T1541" s="28">
        <v>1.3440000000000001</v>
      </c>
      <c r="U1541" s="26" t="s">
        <v>31</v>
      </c>
      <c r="V1541" s="26" t="s">
        <v>31</v>
      </c>
      <c r="W1541" s="17" t="str">
        <f t="shared" si="171"/>
        <v>n/a</v>
      </c>
      <c r="X1541" s="30" t="s">
        <v>31</v>
      </c>
      <c r="Y1541" s="17" t="str">
        <f t="shared" si="172"/>
        <v>n/a</v>
      </c>
      <c r="Z1541" s="17">
        <v>18</v>
      </c>
      <c r="AA1541" s="17">
        <f t="shared" si="173"/>
        <v>18</v>
      </c>
      <c r="AB1541" s="31" t="s">
        <v>403</v>
      </c>
    </row>
    <row r="1542" spans="2:28" x14ac:dyDescent="0.3">
      <c r="B1542" s="74" t="s">
        <v>843</v>
      </c>
      <c r="C1542" s="20" t="str">
        <f t="shared" si="167"/>
        <v>Freight Wagon (T) KFAR Other</v>
      </c>
      <c r="D1542" s="21" t="s">
        <v>4</v>
      </c>
      <c r="E1542" s="21" t="s">
        <v>402</v>
      </c>
      <c r="F1542" s="22" t="s">
        <v>630</v>
      </c>
      <c r="G1542" s="21" t="s">
        <v>333</v>
      </c>
      <c r="H1542" s="23"/>
      <c r="I1542" s="24"/>
      <c r="J1542" s="25" t="s">
        <v>31</v>
      </c>
      <c r="K1542" s="26">
        <v>5</v>
      </c>
      <c r="L1542" s="27" t="s">
        <v>812</v>
      </c>
      <c r="M1542" s="25">
        <v>0.93799999999999994</v>
      </c>
      <c r="N1542" s="43" t="s">
        <v>31</v>
      </c>
      <c r="O1542" s="25">
        <f t="shared" si="168"/>
        <v>0.93799999999999994</v>
      </c>
      <c r="P1542" s="25">
        <f t="shared" si="169"/>
        <v>0.93799999999999994</v>
      </c>
      <c r="Q1542" s="28">
        <v>20</v>
      </c>
      <c r="R1542" s="29">
        <v>4</v>
      </c>
      <c r="S1542" s="18">
        <f t="shared" si="170"/>
        <v>5</v>
      </c>
      <c r="T1542" s="28">
        <v>1.3440000000000001</v>
      </c>
      <c r="U1542" s="26" t="s">
        <v>31</v>
      </c>
      <c r="V1542" s="26" t="s">
        <v>31</v>
      </c>
      <c r="W1542" s="17" t="str">
        <f t="shared" si="171"/>
        <v>n/a</v>
      </c>
      <c r="X1542" s="30" t="s">
        <v>31</v>
      </c>
      <c r="Y1542" s="17" t="str">
        <f t="shared" si="172"/>
        <v>n/a</v>
      </c>
      <c r="Z1542" s="17">
        <v>25</v>
      </c>
      <c r="AA1542" s="17">
        <f t="shared" si="173"/>
        <v>25</v>
      </c>
      <c r="AB1542" s="31" t="s">
        <v>403</v>
      </c>
    </row>
    <row r="1543" spans="2:28" x14ac:dyDescent="0.3">
      <c r="B1543" s="74" t="s">
        <v>843</v>
      </c>
      <c r="C1543" s="20" t="str">
        <f t="shared" si="167"/>
        <v>Freight Wagon (T) KFAR Steel</v>
      </c>
      <c r="D1543" s="21" t="s">
        <v>4</v>
      </c>
      <c r="E1543" s="21" t="s">
        <v>402</v>
      </c>
      <c r="F1543" s="22" t="s">
        <v>630</v>
      </c>
      <c r="G1543" s="21" t="s">
        <v>342</v>
      </c>
      <c r="H1543" s="23"/>
      <c r="I1543" s="24"/>
      <c r="J1543" s="25" t="s">
        <v>31</v>
      </c>
      <c r="K1543" s="26">
        <v>5</v>
      </c>
      <c r="L1543" s="27" t="s">
        <v>812</v>
      </c>
      <c r="M1543" s="25">
        <v>0.93799999999999994</v>
      </c>
      <c r="N1543" s="43" t="s">
        <v>31</v>
      </c>
      <c r="O1543" s="25">
        <f t="shared" si="168"/>
        <v>0.93799999999999994</v>
      </c>
      <c r="P1543" s="25">
        <f t="shared" si="169"/>
        <v>0.93799999999999994</v>
      </c>
      <c r="Q1543" s="28">
        <v>20</v>
      </c>
      <c r="R1543" s="29">
        <v>4</v>
      </c>
      <c r="S1543" s="18">
        <f t="shared" si="170"/>
        <v>5</v>
      </c>
      <c r="T1543" s="28">
        <v>1.3440000000000001</v>
      </c>
      <c r="U1543" s="26" t="s">
        <v>31</v>
      </c>
      <c r="V1543" s="26" t="s">
        <v>31</v>
      </c>
      <c r="W1543" s="17" t="str">
        <f t="shared" si="171"/>
        <v>n/a</v>
      </c>
      <c r="X1543" s="30" t="s">
        <v>31</v>
      </c>
      <c r="Y1543" s="17" t="str">
        <f t="shared" si="172"/>
        <v>n/a</v>
      </c>
      <c r="Z1543" s="17">
        <v>25</v>
      </c>
      <c r="AA1543" s="17">
        <f t="shared" si="173"/>
        <v>25</v>
      </c>
      <c r="AB1543" s="31" t="s">
        <v>403</v>
      </c>
    </row>
    <row r="1544" spans="2:28" x14ac:dyDescent="0.3">
      <c r="B1544" s="74" t="s">
        <v>843</v>
      </c>
      <c r="C1544" s="20" t="str">
        <f t="shared" si="167"/>
        <v>Freight Wagon (L) KFAT Construction Materials</v>
      </c>
      <c r="D1544" s="21" t="s">
        <v>4</v>
      </c>
      <c r="E1544" s="21" t="s">
        <v>399</v>
      </c>
      <c r="F1544" s="22" t="s">
        <v>631</v>
      </c>
      <c r="G1544" s="21" t="s">
        <v>331</v>
      </c>
      <c r="H1544" s="23"/>
      <c r="I1544" s="24"/>
      <c r="J1544" s="25" t="s">
        <v>31</v>
      </c>
      <c r="K1544" s="26">
        <v>5</v>
      </c>
      <c r="L1544" s="27" t="s">
        <v>812</v>
      </c>
      <c r="M1544" s="25">
        <v>0.93799999999999994</v>
      </c>
      <c r="N1544" s="43" t="s">
        <v>31</v>
      </c>
      <c r="O1544" s="25">
        <f t="shared" si="168"/>
        <v>0.93799999999999994</v>
      </c>
      <c r="P1544" s="25">
        <f t="shared" si="169"/>
        <v>0.93799999999999994</v>
      </c>
      <c r="Q1544" s="28">
        <v>58</v>
      </c>
      <c r="R1544" s="29">
        <v>4</v>
      </c>
      <c r="S1544" s="18">
        <f t="shared" si="170"/>
        <v>14.5</v>
      </c>
      <c r="T1544" s="28">
        <v>1.3440000000000001</v>
      </c>
      <c r="U1544" s="26" t="s">
        <v>31</v>
      </c>
      <c r="V1544" s="26" t="s">
        <v>31</v>
      </c>
      <c r="W1544" s="17" t="str">
        <f t="shared" si="171"/>
        <v>n/a</v>
      </c>
      <c r="X1544" s="30" t="s">
        <v>31</v>
      </c>
      <c r="Y1544" s="17" t="str">
        <f t="shared" si="172"/>
        <v>n/a</v>
      </c>
      <c r="Z1544" s="17">
        <v>29</v>
      </c>
      <c r="AA1544" s="17">
        <f t="shared" si="173"/>
        <v>29</v>
      </c>
      <c r="AB1544" s="31" t="s">
        <v>401</v>
      </c>
    </row>
    <row r="1545" spans="2:28" x14ac:dyDescent="0.3">
      <c r="B1545" s="74" t="s">
        <v>843</v>
      </c>
      <c r="C1545" s="20" t="str">
        <f t="shared" si="167"/>
        <v>Freight Wagon (T) KFAT Construction Materials</v>
      </c>
      <c r="D1545" s="21" t="s">
        <v>4</v>
      </c>
      <c r="E1545" s="21" t="s">
        <v>402</v>
      </c>
      <c r="F1545" s="22" t="s">
        <v>631</v>
      </c>
      <c r="G1545" s="21" t="s">
        <v>331</v>
      </c>
      <c r="H1545" s="23"/>
      <c r="I1545" s="24"/>
      <c r="J1545" s="25" t="s">
        <v>31</v>
      </c>
      <c r="K1545" s="26">
        <v>5</v>
      </c>
      <c r="L1545" s="27" t="s">
        <v>812</v>
      </c>
      <c r="M1545" s="25">
        <v>0.93799999999999994</v>
      </c>
      <c r="N1545" s="43" t="s">
        <v>31</v>
      </c>
      <c r="O1545" s="25">
        <f t="shared" si="168"/>
        <v>0.93799999999999994</v>
      </c>
      <c r="P1545" s="25">
        <f t="shared" si="169"/>
        <v>0.93799999999999994</v>
      </c>
      <c r="Q1545" s="28">
        <v>26</v>
      </c>
      <c r="R1545" s="29">
        <v>4</v>
      </c>
      <c r="S1545" s="18">
        <f t="shared" si="170"/>
        <v>6.5</v>
      </c>
      <c r="T1545" s="28">
        <v>1.3440000000000001</v>
      </c>
      <c r="U1545" s="26" t="s">
        <v>31</v>
      </c>
      <c r="V1545" s="26" t="s">
        <v>31</v>
      </c>
      <c r="W1545" s="17" t="str">
        <f t="shared" si="171"/>
        <v>n/a</v>
      </c>
      <c r="X1545" s="30" t="s">
        <v>31</v>
      </c>
      <c r="Y1545" s="17" t="str">
        <f t="shared" si="172"/>
        <v>n/a</v>
      </c>
      <c r="Z1545" s="17">
        <v>29</v>
      </c>
      <c r="AA1545" s="17">
        <f t="shared" si="173"/>
        <v>29</v>
      </c>
      <c r="AB1545" s="31" t="s">
        <v>403</v>
      </c>
    </row>
    <row r="1546" spans="2:28" x14ac:dyDescent="0.3">
      <c r="B1546" s="74" t="s">
        <v>843</v>
      </c>
      <c r="C1546" s="20" t="str">
        <f t="shared" si="167"/>
        <v>Freight Wagon (L) KJAS Construction Materials</v>
      </c>
      <c r="D1546" s="21" t="s">
        <v>4</v>
      </c>
      <c r="E1546" s="21" t="s">
        <v>399</v>
      </c>
      <c r="F1546" s="22" t="s">
        <v>632</v>
      </c>
      <c r="G1546" s="21" t="s">
        <v>331</v>
      </c>
      <c r="H1546" s="23"/>
      <c r="I1546" s="24"/>
      <c r="J1546" s="25" t="s">
        <v>31</v>
      </c>
      <c r="K1546" s="26">
        <v>5</v>
      </c>
      <c r="L1546" s="27" t="s">
        <v>812</v>
      </c>
      <c r="M1546" s="25">
        <v>0.93799999999999994</v>
      </c>
      <c r="N1546" s="43" t="s">
        <v>31</v>
      </c>
      <c r="O1546" s="25">
        <f t="shared" si="168"/>
        <v>0.93799999999999994</v>
      </c>
      <c r="P1546" s="25">
        <f t="shared" si="169"/>
        <v>0.93799999999999994</v>
      </c>
      <c r="Q1546" s="28">
        <v>38.389728096676741</v>
      </c>
      <c r="R1546" s="29">
        <v>4</v>
      </c>
      <c r="S1546" s="18">
        <f t="shared" si="170"/>
        <v>9.5974320241691853</v>
      </c>
      <c r="T1546" s="28">
        <v>1.764</v>
      </c>
      <c r="U1546" s="26" t="s">
        <v>31</v>
      </c>
      <c r="V1546" s="26" t="s">
        <v>31</v>
      </c>
      <c r="W1546" s="17" t="str">
        <f t="shared" si="171"/>
        <v>n/a</v>
      </c>
      <c r="X1546" s="30" t="s">
        <v>31</v>
      </c>
      <c r="Y1546" s="17" t="str">
        <f t="shared" si="172"/>
        <v>n/a</v>
      </c>
      <c r="Z1546" s="17">
        <v>29</v>
      </c>
      <c r="AA1546" s="17">
        <f t="shared" si="173"/>
        <v>29</v>
      </c>
      <c r="AB1546" s="31" t="s">
        <v>401</v>
      </c>
    </row>
    <row r="1547" spans="2:28" x14ac:dyDescent="0.3">
      <c r="B1547" s="74" t="s">
        <v>843</v>
      </c>
      <c r="C1547" s="20" t="str">
        <f t="shared" ref="C1547:C1610" si="174">D1547&amp;" "&amp;E1547&amp;" "&amp;F1547&amp;IF(D1547="Freight"," "&amp;G1547,"")</f>
        <v>Freight Wagon (T) KJAS Construction Materials</v>
      </c>
      <c r="D1547" s="21" t="s">
        <v>4</v>
      </c>
      <c r="E1547" s="21" t="s">
        <v>402</v>
      </c>
      <c r="F1547" s="22" t="s">
        <v>632</v>
      </c>
      <c r="G1547" s="21" t="s">
        <v>331</v>
      </c>
      <c r="H1547" s="23"/>
      <c r="I1547" s="24"/>
      <c r="J1547" s="25" t="s">
        <v>31</v>
      </c>
      <c r="K1547" s="26">
        <v>5</v>
      </c>
      <c r="L1547" s="27" t="s">
        <v>812</v>
      </c>
      <c r="M1547" s="25">
        <v>0.93799999999999994</v>
      </c>
      <c r="N1547" s="43" t="s">
        <v>31</v>
      </c>
      <c r="O1547" s="25">
        <f t="shared" si="168"/>
        <v>0.93799999999999994</v>
      </c>
      <c r="P1547" s="25">
        <f t="shared" si="169"/>
        <v>0.93799999999999994</v>
      </c>
      <c r="Q1547" s="28">
        <v>39.220427562439646</v>
      </c>
      <c r="R1547" s="29">
        <v>4</v>
      </c>
      <c r="S1547" s="18">
        <f t="shared" si="170"/>
        <v>9.8051068906099115</v>
      </c>
      <c r="T1547" s="28">
        <v>1.764</v>
      </c>
      <c r="U1547" s="26" t="s">
        <v>31</v>
      </c>
      <c r="V1547" s="26" t="s">
        <v>31</v>
      </c>
      <c r="W1547" s="17" t="str">
        <f t="shared" si="171"/>
        <v>n/a</v>
      </c>
      <c r="X1547" s="30" t="s">
        <v>31</v>
      </c>
      <c r="Y1547" s="17" t="str">
        <f t="shared" si="172"/>
        <v>n/a</v>
      </c>
      <c r="Z1547" s="17">
        <v>29</v>
      </c>
      <c r="AA1547" s="17">
        <f t="shared" si="173"/>
        <v>29</v>
      </c>
      <c r="AB1547" s="31" t="s">
        <v>403</v>
      </c>
    </row>
    <row r="1548" spans="2:28" x14ac:dyDescent="0.3">
      <c r="B1548" s="74" t="s">
        <v>843</v>
      </c>
      <c r="C1548" s="20" t="str">
        <f t="shared" si="174"/>
        <v>Freight Wagon (L) KPAX Construction Materials</v>
      </c>
      <c r="D1548" s="21" t="s">
        <v>4</v>
      </c>
      <c r="E1548" s="21" t="s">
        <v>399</v>
      </c>
      <c r="F1548" s="22" t="s">
        <v>633</v>
      </c>
      <c r="G1548" s="21" t="s">
        <v>331</v>
      </c>
      <c r="H1548" s="23"/>
      <c r="I1548" s="24"/>
      <c r="J1548" s="25" t="s">
        <v>31</v>
      </c>
      <c r="K1548" s="26">
        <v>5</v>
      </c>
      <c r="L1548" s="27" t="s">
        <v>812</v>
      </c>
      <c r="M1548" s="25">
        <v>0.93799999999999994</v>
      </c>
      <c r="N1548" s="43" t="s">
        <v>31</v>
      </c>
      <c r="O1548" s="25">
        <f t="shared" si="168"/>
        <v>0.93799999999999994</v>
      </c>
      <c r="P1548" s="25">
        <f t="shared" si="169"/>
        <v>0.93799999999999994</v>
      </c>
      <c r="Q1548" s="28">
        <v>84.75133821146197</v>
      </c>
      <c r="R1548" s="29">
        <v>4</v>
      </c>
      <c r="S1548" s="18">
        <f t="shared" si="170"/>
        <v>21.187834552865493</v>
      </c>
      <c r="T1548" s="28">
        <v>1.3440000000000001</v>
      </c>
      <c r="U1548" s="26" t="s">
        <v>31</v>
      </c>
      <c r="V1548" s="26" t="s">
        <v>31</v>
      </c>
      <c r="W1548" s="17" t="str">
        <f t="shared" si="171"/>
        <v>n/a</v>
      </c>
      <c r="X1548" s="30" t="s">
        <v>31</v>
      </c>
      <c r="Y1548" s="17" t="str">
        <f t="shared" si="172"/>
        <v>n/a</v>
      </c>
      <c r="Z1548" s="17">
        <v>29</v>
      </c>
      <c r="AA1548" s="17">
        <f t="shared" si="173"/>
        <v>29</v>
      </c>
      <c r="AB1548" s="31" t="s">
        <v>401</v>
      </c>
    </row>
    <row r="1549" spans="2:28" x14ac:dyDescent="0.3">
      <c r="B1549" s="74" t="s">
        <v>843</v>
      </c>
      <c r="C1549" s="20" t="str">
        <f t="shared" si="174"/>
        <v>Freight Wagon (T) KPAX Construction Materials</v>
      </c>
      <c r="D1549" s="21" t="s">
        <v>4</v>
      </c>
      <c r="E1549" s="21" t="s">
        <v>402</v>
      </c>
      <c r="F1549" s="22" t="s">
        <v>633</v>
      </c>
      <c r="G1549" s="21" t="s">
        <v>331</v>
      </c>
      <c r="H1549" s="23"/>
      <c r="I1549" s="24"/>
      <c r="J1549" s="25" t="s">
        <v>31</v>
      </c>
      <c r="K1549" s="26">
        <v>5</v>
      </c>
      <c r="L1549" s="27" t="s">
        <v>812</v>
      </c>
      <c r="M1549" s="25">
        <v>0.93799999999999994</v>
      </c>
      <c r="N1549" s="43" t="s">
        <v>31</v>
      </c>
      <c r="O1549" s="25">
        <f t="shared" si="168"/>
        <v>0.93799999999999994</v>
      </c>
      <c r="P1549" s="25">
        <f t="shared" si="169"/>
        <v>0.93799999999999994</v>
      </c>
      <c r="Q1549" s="28">
        <v>23.428502249238573</v>
      </c>
      <c r="R1549" s="29">
        <v>4</v>
      </c>
      <c r="S1549" s="18">
        <f t="shared" si="170"/>
        <v>5.8571255623096432</v>
      </c>
      <c r="T1549" s="28">
        <v>1.3440000000000001</v>
      </c>
      <c r="U1549" s="26" t="s">
        <v>31</v>
      </c>
      <c r="V1549" s="26" t="s">
        <v>31</v>
      </c>
      <c r="W1549" s="17" t="str">
        <f t="shared" si="171"/>
        <v>n/a</v>
      </c>
      <c r="X1549" s="30" t="s">
        <v>31</v>
      </c>
      <c r="Y1549" s="17" t="str">
        <f t="shared" si="172"/>
        <v>n/a</v>
      </c>
      <c r="Z1549" s="17">
        <v>29</v>
      </c>
      <c r="AA1549" s="17">
        <f t="shared" si="173"/>
        <v>29</v>
      </c>
      <c r="AB1549" s="31" t="s">
        <v>403</v>
      </c>
    </row>
    <row r="1550" spans="2:28" x14ac:dyDescent="0.3">
      <c r="B1550" s="74" t="s">
        <v>843</v>
      </c>
      <c r="C1550" s="20" t="str">
        <f t="shared" si="174"/>
        <v>Freight Wagon (L) KPAX Enterprise</v>
      </c>
      <c r="D1550" s="21" t="s">
        <v>4</v>
      </c>
      <c r="E1550" s="21" t="s">
        <v>399</v>
      </c>
      <c r="F1550" s="22" t="s">
        <v>633</v>
      </c>
      <c r="G1550" s="21" t="s">
        <v>338</v>
      </c>
      <c r="H1550" s="23"/>
      <c r="I1550" s="24"/>
      <c r="J1550" s="25" t="s">
        <v>31</v>
      </c>
      <c r="K1550" s="26">
        <v>5</v>
      </c>
      <c r="L1550" s="27" t="s">
        <v>812</v>
      </c>
      <c r="M1550" s="25">
        <v>0.93799999999999994</v>
      </c>
      <c r="N1550" s="43" t="s">
        <v>31</v>
      </c>
      <c r="O1550" s="25">
        <f t="shared" si="168"/>
        <v>0.93799999999999994</v>
      </c>
      <c r="P1550" s="25">
        <f t="shared" si="169"/>
        <v>0.93799999999999994</v>
      </c>
      <c r="Q1550" s="28">
        <v>90</v>
      </c>
      <c r="R1550" s="29">
        <v>4</v>
      </c>
      <c r="S1550" s="18">
        <f t="shared" si="170"/>
        <v>22.5</v>
      </c>
      <c r="T1550" s="28">
        <v>1.3440000000000001</v>
      </c>
      <c r="U1550" s="26" t="s">
        <v>31</v>
      </c>
      <c r="V1550" s="26" t="s">
        <v>31</v>
      </c>
      <c r="W1550" s="17" t="str">
        <f t="shared" si="171"/>
        <v>n/a</v>
      </c>
      <c r="X1550" s="30" t="s">
        <v>31</v>
      </c>
      <c r="Y1550" s="17" t="str">
        <f t="shared" si="172"/>
        <v>n/a</v>
      </c>
      <c r="Z1550" s="17">
        <v>27</v>
      </c>
      <c r="AA1550" s="17">
        <f t="shared" si="173"/>
        <v>27</v>
      </c>
      <c r="AB1550" s="31" t="s">
        <v>401</v>
      </c>
    </row>
    <row r="1551" spans="2:28" x14ac:dyDescent="0.3">
      <c r="B1551" s="74" t="s">
        <v>843</v>
      </c>
      <c r="C1551" s="20" t="str">
        <f t="shared" si="174"/>
        <v>Freight Wagon (T) KPAX Enterprise</v>
      </c>
      <c r="D1551" s="21" t="s">
        <v>4</v>
      </c>
      <c r="E1551" s="21" t="s">
        <v>402</v>
      </c>
      <c r="F1551" s="22" t="s">
        <v>633</v>
      </c>
      <c r="G1551" s="21" t="s">
        <v>338</v>
      </c>
      <c r="H1551" s="23"/>
      <c r="I1551" s="24"/>
      <c r="J1551" s="25" t="s">
        <v>31</v>
      </c>
      <c r="K1551" s="26">
        <v>5</v>
      </c>
      <c r="L1551" s="27" t="s">
        <v>812</v>
      </c>
      <c r="M1551" s="25">
        <v>0.93799999999999994</v>
      </c>
      <c r="N1551" s="43" t="s">
        <v>31</v>
      </c>
      <c r="O1551" s="25">
        <f t="shared" si="168"/>
        <v>0.93799999999999994</v>
      </c>
      <c r="P1551" s="25">
        <f t="shared" si="169"/>
        <v>0.93799999999999994</v>
      </c>
      <c r="Q1551" s="28">
        <v>24</v>
      </c>
      <c r="R1551" s="29">
        <v>4</v>
      </c>
      <c r="S1551" s="18">
        <f t="shared" si="170"/>
        <v>6</v>
      </c>
      <c r="T1551" s="28">
        <v>1.3440000000000001</v>
      </c>
      <c r="U1551" s="26" t="s">
        <v>31</v>
      </c>
      <c r="V1551" s="26" t="s">
        <v>31</v>
      </c>
      <c r="W1551" s="17" t="str">
        <f t="shared" si="171"/>
        <v>n/a</v>
      </c>
      <c r="X1551" s="30" t="s">
        <v>31</v>
      </c>
      <c r="Y1551" s="17" t="str">
        <f t="shared" si="172"/>
        <v>n/a</v>
      </c>
      <c r="Z1551" s="17">
        <v>27</v>
      </c>
      <c r="AA1551" s="17">
        <f t="shared" si="173"/>
        <v>27</v>
      </c>
      <c r="AB1551" s="31" t="s">
        <v>403</v>
      </c>
    </row>
    <row r="1552" spans="2:28" x14ac:dyDescent="0.3">
      <c r="B1552" s="74" t="s">
        <v>843</v>
      </c>
      <c r="C1552" s="20" t="str">
        <f t="shared" si="174"/>
        <v>Freight Wagon (T) KPAX Other</v>
      </c>
      <c r="D1552" s="21" t="s">
        <v>4</v>
      </c>
      <c r="E1552" s="21" t="s">
        <v>402</v>
      </c>
      <c r="F1552" s="22" t="s">
        <v>633</v>
      </c>
      <c r="G1552" s="21" t="s">
        <v>333</v>
      </c>
      <c r="H1552" s="23"/>
      <c r="I1552" s="24"/>
      <c r="J1552" s="25" t="s">
        <v>31</v>
      </c>
      <c r="K1552" s="26">
        <v>5</v>
      </c>
      <c r="L1552" s="27" t="s">
        <v>812</v>
      </c>
      <c r="M1552" s="25">
        <v>0.93799999999999994</v>
      </c>
      <c r="N1552" s="43" t="s">
        <v>31</v>
      </c>
      <c r="O1552" s="25">
        <f t="shared" si="168"/>
        <v>0.93799999999999994</v>
      </c>
      <c r="P1552" s="25">
        <f t="shared" si="169"/>
        <v>0.93799999999999994</v>
      </c>
      <c r="Q1552" s="28">
        <v>24</v>
      </c>
      <c r="R1552" s="29">
        <v>4</v>
      </c>
      <c r="S1552" s="18">
        <f t="shared" si="170"/>
        <v>6</v>
      </c>
      <c r="T1552" s="28">
        <v>1.3440000000000001</v>
      </c>
      <c r="U1552" s="26" t="s">
        <v>31</v>
      </c>
      <c r="V1552" s="26" t="s">
        <v>31</v>
      </c>
      <c r="W1552" s="17" t="str">
        <f t="shared" si="171"/>
        <v>n/a</v>
      </c>
      <c r="X1552" s="30" t="s">
        <v>31</v>
      </c>
      <c r="Y1552" s="17" t="str">
        <f t="shared" si="172"/>
        <v>n/a</v>
      </c>
      <c r="Z1552" s="17">
        <v>25</v>
      </c>
      <c r="AA1552" s="17">
        <f t="shared" si="173"/>
        <v>25</v>
      </c>
      <c r="AB1552" s="31" t="s">
        <v>403</v>
      </c>
    </row>
    <row r="1553" spans="2:28" x14ac:dyDescent="0.3">
      <c r="B1553" s="74" t="s">
        <v>843</v>
      </c>
      <c r="C1553" s="20" t="str">
        <f t="shared" si="174"/>
        <v>Freight Wagon (L) KSAA Construction Materials</v>
      </c>
      <c r="D1553" s="21" t="s">
        <v>4</v>
      </c>
      <c r="E1553" s="21" t="s">
        <v>399</v>
      </c>
      <c r="F1553" s="22" t="s">
        <v>634</v>
      </c>
      <c r="G1553" s="21" t="s">
        <v>331</v>
      </c>
      <c r="H1553" s="23"/>
      <c r="I1553" s="24"/>
      <c r="J1553" s="25" t="s">
        <v>31</v>
      </c>
      <c r="K1553" s="26">
        <v>5</v>
      </c>
      <c r="L1553" s="27" t="s">
        <v>812</v>
      </c>
      <c r="M1553" s="25">
        <v>0.93799999999999994</v>
      </c>
      <c r="N1553" s="43" t="s">
        <v>31</v>
      </c>
      <c r="O1553" s="25">
        <f t="shared" si="168"/>
        <v>0.93799999999999994</v>
      </c>
      <c r="P1553" s="25">
        <f t="shared" si="169"/>
        <v>0.93799999999999994</v>
      </c>
      <c r="Q1553" s="28">
        <v>65.998622341036196</v>
      </c>
      <c r="R1553" s="29">
        <v>4</v>
      </c>
      <c r="S1553" s="18">
        <f t="shared" si="170"/>
        <v>16.499655585259049</v>
      </c>
      <c r="T1553" s="28">
        <v>1.3440000000000001</v>
      </c>
      <c r="U1553" s="26" t="s">
        <v>31</v>
      </c>
      <c r="V1553" s="26" t="s">
        <v>31</v>
      </c>
      <c r="W1553" s="17" t="str">
        <f t="shared" si="171"/>
        <v>n/a</v>
      </c>
      <c r="X1553" s="30" t="s">
        <v>31</v>
      </c>
      <c r="Y1553" s="17" t="str">
        <f t="shared" si="172"/>
        <v>n/a</v>
      </c>
      <c r="Z1553" s="17">
        <v>29</v>
      </c>
      <c r="AA1553" s="17">
        <f t="shared" si="173"/>
        <v>29</v>
      </c>
      <c r="AB1553" s="31" t="s">
        <v>401</v>
      </c>
    </row>
    <row r="1554" spans="2:28" x14ac:dyDescent="0.3">
      <c r="B1554" s="74" t="s">
        <v>843</v>
      </c>
      <c r="C1554" s="20" t="str">
        <f t="shared" si="174"/>
        <v>Freight Wagon (T) KSAA Construction Materials</v>
      </c>
      <c r="D1554" s="21" t="s">
        <v>4</v>
      </c>
      <c r="E1554" s="21" t="s">
        <v>402</v>
      </c>
      <c r="F1554" s="22" t="s">
        <v>634</v>
      </c>
      <c r="G1554" s="21" t="s">
        <v>331</v>
      </c>
      <c r="H1554" s="23"/>
      <c r="I1554" s="24"/>
      <c r="J1554" s="25" t="s">
        <v>31</v>
      </c>
      <c r="K1554" s="26">
        <v>5</v>
      </c>
      <c r="L1554" s="27" t="s">
        <v>812</v>
      </c>
      <c r="M1554" s="25">
        <v>0.93799999999999994</v>
      </c>
      <c r="N1554" s="43" t="s">
        <v>31</v>
      </c>
      <c r="O1554" s="25">
        <f t="shared" si="168"/>
        <v>0.93799999999999994</v>
      </c>
      <c r="P1554" s="25">
        <f t="shared" si="169"/>
        <v>0.93799999999999994</v>
      </c>
      <c r="Q1554" s="28">
        <v>31</v>
      </c>
      <c r="R1554" s="29">
        <v>4</v>
      </c>
      <c r="S1554" s="18">
        <f t="shared" si="170"/>
        <v>7.75</v>
      </c>
      <c r="T1554" s="28">
        <v>1.3440000000000001</v>
      </c>
      <c r="U1554" s="26" t="s">
        <v>31</v>
      </c>
      <c r="V1554" s="26" t="s">
        <v>31</v>
      </c>
      <c r="W1554" s="17" t="str">
        <f t="shared" si="171"/>
        <v>n/a</v>
      </c>
      <c r="X1554" s="30" t="s">
        <v>31</v>
      </c>
      <c r="Y1554" s="17" t="str">
        <f t="shared" si="172"/>
        <v>n/a</v>
      </c>
      <c r="Z1554" s="17">
        <v>29</v>
      </c>
      <c r="AA1554" s="17">
        <f t="shared" si="173"/>
        <v>29</v>
      </c>
      <c r="AB1554" s="31" t="s">
        <v>403</v>
      </c>
    </row>
    <row r="1555" spans="2:28" x14ac:dyDescent="0.3">
      <c r="B1555" s="74" t="s">
        <v>843</v>
      </c>
      <c r="C1555" s="20" t="str">
        <f t="shared" si="174"/>
        <v>Freight Wagon (T) KSAA Other</v>
      </c>
      <c r="D1555" s="21" t="s">
        <v>4</v>
      </c>
      <c r="E1555" s="21" t="s">
        <v>402</v>
      </c>
      <c r="F1555" s="22" t="s">
        <v>634</v>
      </c>
      <c r="G1555" s="21" t="s">
        <v>333</v>
      </c>
      <c r="H1555" s="23"/>
      <c r="I1555" s="24"/>
      <c r="J1555" s="25" t="s">
        <v>31</v>
      </c>
      <c r="K1555" s="26">
        <v>5</v>
      </c>
      <c r="L1555" s="27" t="s">
        <v>812</v>
      </c>
      <c r="M1555" s="25">
        <v>0.93799999999999994</v>
      </c>
      <c r="N1555" s="43" t="s">
        <v>31</v>
      </c>
      <c r="O1555" s="25">
        <f t="shared" si="168"/>
        <v>0.93799999999999994</v>
      </c>
      <c r="P1555" s="25">
        <f t="shared" si="169"/>
        <v>0.93799999999999994</v>
      </c>
      <c r="Q1555" s="28">
        <v>31</v>
      </c>
      <c r="R1555" s="29">
        <v>4</v>
      </c>
      <c r="S1555" s="18">
        <f t="shared" si="170"/>
        <v>7.75</v>
      </c>
      <c r="T1555" s="28">
        <v>1.3440000000000001</v>
      </c>
      <c r="U1555" s="26" t="s">
        <v>31</v>
      </c>
      <c r="V1555" s="26" t="s">
        <v>31</v>
      </c>
      <c r="W1555" s="17" t="str">
        <f t="shared" si="171"/>
        <v>n/a</v>
      </c>
      <c r="X1555" s="30" t="s">
        <v>31</v>
      </c>
      <c r="Y1555" s="17" t="str">
        <f t="shared" si="172"/>
        <v>n/a</v>
      </c>
      <c r="Z1555" s="17">
        <v>25</v>
      </c>
      <c r="AA1555" s="17">
        <f t="shared" si="173"/>
        <v>25</v>
      </c>
      <c r="AB1555" s="31" t="s">
        <v>403</v>
      </c>
    </row>
    <row r="1556" spans="2:28" x14ac:dyDescent="0.3">
      <c r="B1556" s="74" t="s">
        <v>843</v>
      </c>
      <c r="C1556" s="20" t="str">
        <f t="shared" si="174"/>
        <v>Freight Wagon (L) KTAA Domestic Intermodal</v>
      </c>
      <c r="D1556" s="21" t="s">
        <v>4</v>
      </c>
      <c r="E1556" s="21" t="s">
        <v>399</v>
      </c>
      <c r="F1556" s="22" t="s">
        <v>635</v>
      </c>
      <c r="G1556" s="21" t="s">
        <v>332</v>
      </c>
      <c r="H1556" s="23"/>
      <c r="I1556" s="24"/>
      <c r="J1556" s="25" t="s">
        <v>31</v>
      </c>
      <c r="K1556" s="26">
        <v>5</v>
      </c>
      <c r="L1556" s="27" t="s">
        <v>812</v>
      </c>
      <c r="M1556" s="25">
        <v>0.93799999999999994</v>
      </c>
      <c r="N1556" s="43" t="s">
        <v>31</v>
      </c>
      <c r="O1556" s="25">
        <f t="shared" si="168"/>
        <v>0.93799999999999994</v>
      </c>
      <c r="P1556" s="25">
        <f t="shared" si="169"/>
        <v>0.93799999999999994</v>
      </c>
      <c r="Q1556" s="28">
        <v>45.210511313059179</v>
      </c>
      <c r="R1556" s="29">
        <v>4</v>
      </c>
      <c r="S1556" s="18">
        <f t="shared" si="170"/>
        <v>11.302627828264795</v>
      </c>
      <c r="T1556" s="28">
        <v>1.3440000000000001</v>
      </c>
      <c r="U1556" s="26" t="s">
        <v>31</v>
      </c>
      <c r="V1556" s="26" t="s">
        <v>31</v>
      </c>
      <c r="W1556" s="17" t="str">
        <f t="shared" si="171"/>
        <v>n/a</v>
      </c>
      <c r="X1556" s="30" t="s">
        <v>31</v>
      </c>
      <c r="Y1556" s="17" t="str">
        <f t="shared" si="172"/>
        <v>n/a</v>
      </c>
      <c r="Z1556" s="17">
        <v>33</v>
      </c>
      <c r="AA1556" s="17">
        <f t="shared" si="173"/>
        <v>33</v>
      </c>
      <c r="AB1556" s="31" t="s">
        <v>401</v>
      </c>
    </row>
    <row r="1557" spans="2:28" x14ac:dyDescent="0.3">
      <c r="B1557" s="74" t="s">
        <v>843</v>
      </c>
      <c r="C1557" s="20" t="str">
        <f t="shared" si="174"/>
        <v>Freight Wagon (T) KTAA Domestic Intermodal</v>
      </c>
      <c r="D1557" s="21" t="s">
        <v>4</v>
      </c>
      <c r="E1557" s="21" t="s">
        <v>402</v>
      </c>
      <c r="F1557" s="22" t="s">
        <v>635</v>
      </c>
      <c r="G1557" s="21" t="s">
        <v>332</v>
      </c>
      <c r="H1557" s="23"/>
      <c r="I1557" s="24"/>
      <c r="J1557" s="25" t="s">
        <v>31</v>
      </c>
      <c r="K1557" s="26">
        <v>5</v>
      </c>
      <c r="L1557" s="27" t="s">
        <v>812</v>
      </c>
      <c r="M1557" s="25">
        <v>0.93799999999999994</v>
      </c>
      <c r="N1557" s="43" t="s">
        <v>31</v>
      </c>
      <c r="O1557" s="25">
        <f t="shared" si="168"/>
        <v>0.93799999999999994</v>
      </c>
      <c r="P1557" s="25">
        <f t="shared" si="169"/>
        <v>0.93799999999999994</v>
      </c>
      <c r="Q1557" s="28">
        <v>22.999774704390354</v>
      </c>
      <c r="R1557" s="29">
        <v>4</v>
      </c>
      <c r="S1557" s="18">
        <f t="shared" si="170"/>
        <v>5.7499436760975886</v>
      </c>
      <c r="T1557" s="28">
        <v>1.3440000000000001</v>
      </c>
      <c r="U1557" s="26" t="s">
        <v>31</v>
      </c>
      <c r="V1557" s="26" t="s">
        <v>31</v>
      </c>
      <c r="W1557" s="17" t="str">
        <f t="shared" si="171"/>
        <v>n/a</v>
      </c>
      <c r="X1557" s="30" t="s">
        <v>31</v>
      </c>
      <c r="Y1557" s="17" t="str">
        <f t="shared" si="172"/>
        <v>n/a</v>
      </c>
      <c r="Z1557" s="17">
        <v>33</v>
      </c>
      <c r="AA1557" s="17">
        <f t="shared" si="173"/>
        <v>33</v>
      </c>
      <c r="AB1557" s="31" t="s">
        <v>403</v>
      </c>
    </row>
    <row r="1558" spans="2:28" x14ac:dyDescent="0.3">
      <c r="B1558" s="74" t="s">
        <v>843</v>
      </c>
      <c r="C1558" s="20" t="str">
        <f t="shared" si="174"/>
        <v>Freight Wagon (L) KUAA Other</v>
      </c>
      <c r="D1558" s="21" t="s">
        <v>4</v>
      </c>
      <c r="E1558" s="21" t="s">
        <v>399</v>
      </c>
      <c r="F1558" s="22" t="s">
        <v>636</v>
      </c>
      <c r="G1558" s="21" t="s">
        <v>333</v>
      </c>
      <c r="H1558" s="23"/>
      <c r="I1558" s="24"/>
      <c r="J1558" s="25" t="s">
        <v>31</v>
      </c>
      <c r="K1558" s="26">
        <v>5</v>
      </c>
      <c r="L1558" s="27" t="s">
        <v>812</v>
      </c>
      <c r="M1558" s="25">
        <v>0.93799999999999994</v>
      </c>
      <c r="N1558" s="43" t="s">
        <v>31</v>
      </c>
      <c r="O1558" s="25">
        <f t="shared" si="168"/>
        <v>0.93799999999999994</v>
      </c>
      <c r="P1558" s="25">
        <f t="shared" si="169"/>
        <v>0.93799999999999994</v>
      </c>
      <c r="Q1558" s="28">
        <v>141</v>
      </c>
      <c r="R1558" s="29">
        <v>8</v>
      </c>
      <c r="S1558" s="18">
        <f t="shared" si="170"/>
        <v>17.625</v>
      </c>
      <c r="T1558" s="28">
        <v>1.3440000000000001</v>
      </c>
      <c r="U1558" s="26" t="s">
        <v>31</v>
      </c>
      <c r="V1558" s="26" t="s">
        <v>31</v>
      </c>
      <c r="W1558" s="17" t="str">
        <f t="shared" si="171"/>
        <v>n/a</v>
      </c>
      <c r="X1558" s="30" t="s">
        <v>31</v>
      </c>
      <c r="Y1558" s="17" t="str">
        <f t="shared" si="172"/>
        <v>n/a</v>
      </c>
      <c r="Z1558" s="17">
        <v>25</v>
      </c>
      <c r="AA1558" s="17">
        <f t="shared" si="173"/>
        <v>25</v>
      </c>
      <c r="AB1558" s="31" t="s">
        <v>401</v>
      </c>
    </row>
    <row r="1559" spans="2:28" x14ac:dyDescent="0.3">
      <c r="B1559" s="74" t="s">
        <v>843</v>
      </c>
      <c r="C1559" s="20" t="str">
        <f t="shared" si="174"/>
        <v>Freight Wagon (T) KUAA Other</v>
      </c>
      <c r="D1559" s="21" t="s">
        <v>4</v>
      </c>
      <c r="E1559" s="21" t="s">
        <v>402</v>
      </c>
      <c r="F1559" s="22" t="s">
        <v>636</v>
      </c>
      <c r="G1559" s="21" t="s">
        <v>333</v>
      </c>
      <c r="H1559" s="23"/>
      <c r="I1559" s="24"/>
      <c r="J1559" s="25" t="s">
        <v>31</v>
      </c>
      <c r="K1559" s="26">
        <v>5</v>
      </c>
      <c r="L1559" s="27" t="s">
        <v>812</v>
      </c>
      <c r="M1559" s="25">
        <v>0.93799999999999994</v>
      </c>
      <c r="N1559" s="43" t="s">
        <v>31</v>
      </c>
      <c r="O1559" s="25">
        <f t="shared" si="168"/>
        <v>0.93799999999999994</v>
      </c>
      <c r="P1559" s="25">
        <f t="shared" si="169"/>
        <v>0.93799999999999994</v>
      </c>
      <c r="Q1559" s="28">
        <v>66</v>
      </c>
      <c r="R1559" s="29">
        <v>8</v>
      </c>
      <c r="S1559" s="18">
        <f t="shared" si="170"/>
        <v>8.25</v>
      </c>
      <c r="T1559" s="28">
        <v>1.3440000000000001</v>
      </c>
      <c r="U1559" s="26" t="s">
        <v>31</v>
      </c>
      <c r="V1559" s="26" t="s">
        <v>31</v>
      </c>
      <c r="W1559" s="17" t="str">
        <f t="shared" si="171"/>
        <v>n/a</v>
      </c>
      <c r="X1559" s="30" t="s">
        <v>31</v>
      </c>
      <c r="Y1559" s="17" t="str">
        <f t="shared" si="172"/>
        <v>n/a</v>
      </c>
      <c r="Z1559" s="17">
        <v>25</v>
      </c>
      <c r="AA1559" s="17">
        <f t="shared" si="173"/>
        <v>25</v>
      </c>
      <c r="AB1559" s="31" t="s">
        <v>403</v>
      </c>
    </row>
    <row r="1560" spans="2:28" x14ac:dyDescent="0.3">
      <c r="B1560" s="74" t="s">
        <v>843</v>
      </c>
      <c r="C1560" s="20" t="str">
        <f t="shared" si="174"/>
        <v>Freight Wagon (L) KVAB Construction Materials</v>
      </c>
      <c r="D1560" s="21" t="s">
        <v>4</v>
      </c>
      <c r="E1560" s="21" t="s">
        <v>399</v>
      </c>
      <c r="F1560" s="22" t="s">
        <v>637</v>
      </c>
      <c r="G1560" s="21" t="s">
        <v>331</v>
      </c>
      <c r="H1560" s="23"/>
      <c r="I1560" s="24"/>
      <c r="J1560" s="25" t="s">
        <v>31</v>
      </c>
      <c r="K1560" s="26">
        <v>4</v>
      </c>
      <c r="L1560" s="27" t="s">
        <v>810</v>
      </c>
      <c r="M1560" s="25">
        <v>0.97799999999999998</v>
      </c>
      <c r="N1560" s="43" t="s">
        <v>31</v>
      </c>
      <c r="O1560" s="25">
        <f t="shared" si="168"/>
        <v>0.97799999999999998</v>
      </c>
      <c r="P1560" s="25">
        <f t="shared" si="169"/>
        <v>0.97799999999999998</v>
      </c>
      <c r="Q1560" s="28">
        <v>82.261568718186012</v>
      </c>
      <c r="R1560" s="29">
        <v>4</v>
      </c>
      <c r="S1560" s="18">
        <f t="shared" si="170"/>
        <v>20.565392179546503</v>
      </c>
      <c r="T1560" s="28">
        <v>1.202</v>
      </c>
      <c r="U1560" s="26" t="s">
        <v>31</v>
      </c>
      <c r="V1560" s="26" t="s">
        <v>31</v>
      </c>
      <c r="W1560" s="17" t="str">
        <f t="shared" si="171"/>
        <v>n/a</v>
      </c>
      <c r="X1560" s="30" t="s">
        <v>31</v>
      </c>
      <c r="Y1560" s="17" t="str">
        <f t="shared" si="172"/>
        <v>n/a</v>
      </c>
      <c r="Z1560" s="17">
        <v>29</v>
      </c>
      <c r="AA1560" s="17">
        <f t="shared" si="173"/>
        <v>29</v>
      </c>
      <c r="AB1560" s="31" t="s">
        <v>406</v>
      </c>
    </row>
    <row r="1561" spans="2:28" x14ac:dyDescent="0.3">
      <c r="B1561" s="74" t="s">
        <v>843</v>
      </c>
      <c r="C1561" s="20" t="str">
        <f t="shared" si="174"/>
        <v>Freight Wagon (T) KVAB Construction Materials</v>
      </c>
      <c r="D1561" s="21" t="s">
        <v>4</v>
      </c>
      <c r="E1561" s="21" t="s">
        <v>402</v>
      </c>
      <c r="F1561" s="22" t="s">
        <v>637</v>
      </c>
      <c r="G1561" s="21" t="s">
        <v>331</v>
      </c>
      <c r="H1561" s="23"/>
      <c r="I1561" s="24"/>
      <c r="J1561" s="25" t="s">
        <v>31</v>
      </c>
      <c r="K1561" s="26">
        <v>4</v>
      </c>
      <c r="L1561" s="27" t="s">
        <v>810</v>
      </c>
      <c r="M1561" s="25">
        <v>0.97799999999999998</v>
      </c>
      <c r="N1561" s="43" t="s">
        <v>31</v>
      </c>
      <c r="O1561" s="25">
        <f t="shared" si="168"/>
        <v>0.97799999999999998</v>
      </c>
      <c r="P1561" s="25">
        <f t="shared" si="169"/>
        <v>0.97799999999999998</v>
      </c>
      <c r="Q1561" s="28">
        <v>27</v>
      </c>
      <c r="R1561" s="29">
        <v>4</v>
      </c>
      <c r="S1561" s="18">
        <f t="shared" si="170"/>
        <v>6.75</v>
      </c>
      <c r="T1561" s="28">
        <v>1.202</v>
      </c>
      <c r="U1561" s="26" t="s">
        <v>31</v>
      </c>
      <c r="V1561" s="26" t="s">
        <v>31</v>
      </c>
      <c r="W1561" s="17" t="str">
        <f t="shared" si="171"/>
        <v>n/a</v>
      </c>
      <c r="X1561" s="30" t="s">
        <v>31</v>
      </c>
      <c r="Y1561" s="17" t="str">
        <f t="shared" si="172"/>
        <v>n/a</v>
      </c>
      <c r="Z1561" s="17">
        <v>29</v>
      </c>
      <c r="AA1561" s="17">
        <f t="shared" si="173"/>
        <v>29</v>
      </c>
      <c r="AB1561" s="31" t="s">
        <v>407</v>
      </c>
    </row>
    <row r="1562" spans="2:28" x14ac:dyDescent="0.3">
      <c r="B1562" s="74" t="s">
        <v>843</v>
      </c>
      <c r="C1562" s="20" t="str">
        <f t="shared" si="174"/>
        <v>Freight Wagon (L) KVAB Enterprise</v>
      </c>
      <c r="D1562" s="21" t="s">
        <v>4</v>
      </c>
      <c r="E1562" s="21" t="s">
        <v>399</v>
      </c>
      <c r="F1562" s="22" t="s">
        <v>637</v>
      </c>
      <c r="G1562" s="21" t="s">
        <v>338</v>
      </c>
      <c r="H1562" s="23"/>
      <c r="I1562" s="24"/>
      <c r="J1562" s="25" t="s">
        <v>31</v>
      </c>
      <c r="K1562" s="26">
        <v>4</v>
      </c>
      <c r="L1562" s="27" t="s">
        <v>810</v>
      </c>
      <c r="M1562" s="25">
        <v>0.97799999999999998</v>
      </c>
      <c r="N1562" s="43" t="s">
        <v>31</v>
      </c>
      <c r="O1562" s="25">
        <f t="shared" si="168"/>
        <v>0.97799999999999998</v>
      </c>
      <c r="P1562" s="25">
        <f t="shared" si="169"/>
        <v>0.97799999999999998</v>
      </c>
      <c r="Q1562" s="28">
        <v>85.028430629264605</v>
      </c>
      <c r="R1562" s="29">
        <v>4</v>
      </c>
      <c r="S1562" s="18">
        <f t="shared" si="170"/>
        <v>21.257107657316151</v>
      </c>
      <c r="T1562" s="28">
        <v>1.202</v>
      </c>
      <c r="U1562" s="26" t="s">
        <v>31</v>
      </c>
      <c r="V1562" s="26" t="s">
        <v>31</v>
      </c>
      <c r="W1562" s="17" t="str">
        <f t="shared" si="171"/>
        <v>n/a</v>
      </c>
      <c r="X1562" s="30" t="s">
        <v>31</v>
      </c>
      <c r="Y1562" s="17" t="str">
        <f t="shared" si="172"/>
        <v>n/a</v>
      </c>
      <c r="Z1562" s="17">
        <v>27</v>
      </c>
      <c r="AA1562" s="17">
        <f t="shared" si="173"/>
        <v>27</v>
      </c>
      <c r="AB1562" s="31" t="s">
        <v>406</v>
      </c>
    </row>
    <row r="1563" spans="2:28" x14ac:dyDescent="0.3">
      <c r="B1563" s="74" t="s">
        <v>843</v>
      </c>
      <c r="C1563" s="20" t="str">
        <f t="shared" si="174"/>
        <v>Freight Wagon (T) KVAB Enterprise</v>
      </c>
      <c r="D1563" s="21" t="s">
        <v>4</v>
      </c>
      <c r="E1563" s="21" t="s">
        <v>402</v>
      </c>
      <c r="F1563" s="22" t="s">
        <v>637</v>
      </c>
      <c r="G1563" s="21" t="s">
        <v>338</v>
      </c>
      <c r="H1563" s="23"/>
      <c r="I1563" s="24"/>
      <c r="J1563" s="25" t="s">
        <v>31</v>
      </c>
      <c r="K1563" s="26">
        <v>4</v>
      </c>
      <c r="L1563" s="27" t="s">
        <v>810</v>
      </c>
      <c r="M1563" s="25">
        <v>0.97799999999999998</v>
      </c>
      <c r="N1563" s="43" t="s">
        <v>31</v>
      </c>
      <c r="O1563" s="25">
        <f t="shared" si="168"/>
        <v>0.97799999999999998</v>
      </c>
      <c r="P1563" s="25">
        <f t="shared" si="169"/>
        <v>0.97799999999999998</v>
      </c>
      <c r="Q1563" s="28">
        <v>27</v>
      </c>
      <c r="R1563" s="29">
        <v>4</v>
      </c>
      <c r="S1563" s="18">
        <f t="shared" si="170"/>
        <v>6.75</v>
      </c>
      <c r="T1563" s="28">
        <v>1.202</v>
      </c>
      <c r="U1563" s="26" t="s">
        <v>31</v>
      </c>
      <c r="V1563" s="26" t="s">
        <v>31</v>
      </c>
      <c r="W1563" s="17" t="str">
        <f t="shared" si="171"/>
        <v>n/a</v>
      </c>
      <c r="X1563" s="30" t="s">
        <v>31</v>
      </c>
      <c r="Y1563" s="17" t="str">
        <f t="shared" si="172"/>
        <v>n/a</v>
      </c>
      <c r="Z1563" s="17">
        <v>27</v>
      </c>
      <c r="AA1563" s="17">
        <f t="shared" si="173"/>
        <v>27</v>
      </c>
      <c r="AB1563" s="31" t="s">
        <v>407</v>
      </c>
    </row>
    <row r="1564" spans="2:28" x14ac:dyDescent="0.3">
      <c r="B1564" s="74" t="s">
        <v>843</v>
      </c>
      <c r="C1564" s="20" t="str">
        <f t="shared" si="174"/>
        <v>Freight Wagon (L) KVAB Other</v>
      </c>
      <c r="D1564" s="21" t="s">
        <v>4</v>
      </c>
      <c r="E1564" s="21" t="s">
        <v>399</v>
      </c>
      <c r="F1564" s="22" t="s">
        <v>637</v>
      </c>
      <c r="G1564" s="21" t="s">
        <v>333</v>
      </c>
      <c r="H1564" s="23"/>
      <c r="I1564" s="24"/>
      <c r="J1564" s="25" t="s">
        <v>31</v>
      </c>
      <c r="K1564" s="26">
        <v>4</v>
      </c>
      <c r="L1564" s="27" t="s">
        <v>810</v>
      </c>
      <c r="M1564" s="25">
        <v>0.97799999999999998</v>
      </c>
      <c r="N1564" s="43" t="s">
        <v>31</v>
      </c>
      <c r="O1564" s="25">
        <f t="shared" si="168"/>
        <v>0.97799999999999998</v>
      </c>
      <c r="P1564" s="25">
        <f t="shared" si="169"/>
        <v>0.97799999999999998</v>
      </c>
      <c r="Q1564" s="28">
        <v>85.478260869565219</v>
      </c>
      <c r="R1564" s="29">
        <v>4</v>
      </c>
      <c r="S1564" s="18">
        <f t="shared" si="170"/>
        <v>21.369565217391305</v>
      </c>
      <c r="T1564" s="28">
        <v>1.202</v>
      </c>
      <c r="U1564" s="26" t="s">
        <v>31</v>
      </c>
      <c r="V1564" s="26" t="s">
        <v>31</v>
      </c>
      <c r="W1564" s="17" t="str">
        <f t="shared" si="171"/>
        <v>n/a</v>
      </c>
      <c r="X1564" s="30" t="s">
        <v>31</v>
      </c>
      <c r="Y1564" s="17" t="str">
        <f t="shared" si="172"/>
        <v>n/a</v>
      </c>
      <c r="Z1564" s="17">
        <v>25</v>
      </c>
      <c r="AA1564" s="17">
        <f t="shared" si="173"/>
        <v>25</v>
      </c>
      <c r="AB1564" s="31" t="s">
        <v>406</v>
      </c>
    </row>
    <row r="1565" spans="2:28" x14ac:dyDescent="0.3">
      <c r="B1565" s="74" t="s">
        <v>843</v>
      </c>
      <c r="C1565" s="20" t="str">
        <f t="shared" si="174"/>
        <v>Freight Wagon (T) KVAB Other</v>
      </c>
      <c r="D1565" s="21" t="s">
        <v>4</v>
      </c>
      <c r="E1565" s="21" t="s">
        <v>402</v>
      </c>
      <c r="F1565" s="22" t="s">
        <v>637</v>
      </c>
      <c r="G1565" s="21" t="s">
        <v>333</v>
      </c>
      <c r="H1565" s="23"/>
      <c r="I1565" s="24"/>
      <c r="J1565" s="25" t="s">
        <v>31</v>
      </c>
      <c r="K1565" s="26">
        <v>4</v>
      </c>
      <c r="L1565" s="27" t="s">
        <v>810</v>
      </c>
      <c r="M1565" s="25">
        <v>0.97799999999999998</v>
      </c>
      <c r="N1565" s="43" t="s">
        <v>31</v>
      </c>
      <c r="O1565" s="25">
        <f t="shared" si="168"/>
        <v>0.97799999999999998</v>
      </c>
      <c r="P1565" s="25">
        <f t="shared" si="169"/>
        <v>0.97799999999999998</v>
      </c>
      <c r="Q1565" s="28">
        <v>27</v>
      </c>
      <c r="R1565" s="29">
        <v>4</v>
      </c>
      <c r="S1565" s="18">
        <f t="shared" si="170"/>
        <v>6.75</v>
      </c>
      <c r="T1565" s="28">
        <v>1.202</v>
      </c>
      <c r="U1565" s="26" t="s">
        <v>31</v>
      </c>
      <c r="V1565" s="26" t="s">
        <v>31</v>
      </c>
      <c r="W1565" s="17" t="str">
        <f t="shared" si="171"/>
        <v>n/a</v>
      </c>
      <c r="X1565" s="30" t="s">
        <v>31</v>
      </c>
      <c r="Y1565" s="17" t="str">
        <f t="shared" si="172"/>
        <v>n/a</v>
      </c>
      <c r="Z1565" s="17">
        <v>25</v>
      </c>
      <c r="AA1565" s="17">
        <f t="shared" si="173"/>
        <v>25</v>
      </c>
      <c r="AB1565" s="31" t="s">
        <v>407</v>
      </c>
    </row>
    <row r="1566" spans="2:28" x14ac:dyDescent="0.3">
      <c r="B1566" s="74" t="s">
        <v>843</v>
      </c>
      <c r="C1566" s="20" t="str">
        <f t="shared" si="174"/>
        <v>Freight Wagon (L) KVAB Steel</v>
      </c>
      <c r="D1566" s="21" t="s">
        <v>4</v>
      </c>
      <c r="E1566" s="21" t="s">
        <v>399</v>
      </c>
      <c r="F1566" s="22" t="s">
        <v>637</v>
      </c>
      <c r="G1566" s="21" t="s">
        <v>342</v>
      </c>
      <c r="H1566" s="23"/>
      <c r="I1566" s="24"/>
      <c r="J1566" s="25" t="s">
        <v>31</v>
      </c>
      <c r="K1566" s="26">
        <v>4</v>
      </c>
      <c r="L1566" s="27" t="s">
        <v>810</v>
      </c>
      <c r="M1566" s="25">
        <v>0.97799999999999998</v>
      </c>
      <c r="N1566" s="43" t="s">
        <v>31</v>
      </c>
      <c r="O1566" s="25">
        <f t="shared" si="168"/>
        <v>0.97799999999999998</v>
      </c>
      <c r="P1566" s="25">
        <f t="shared" si="169"/>
        <v>0.97799999999999998</v>
      </c>
      <c r="Q1566" s="28">
        <v>85.961062832135042</v>
      </c>
      <c r="R1566" s="29">
        <v>4</v>
      </c>
      <c r="S1566" s="18">
        <f t="shared" si="170"/>
        <v>21.49026570803376</v>
      </c>
      <c r="T1566" s="28">
        <v>1.202</v>
      </c>
      <c r="U1566" s="26" t="s">
        <v>31</v>
      </c>
      <c r="V1566" s="26" t="s">
        <v>31</v>
      </c>
      <c r="W1566" s="17" t="str">
        <f t="shared" si="171"/>
        <v>n/a</v>
      </c>
      <c r="X1566" s="30" t="s">
        <v>31</v>
      </c>
      <c r="Y1566" s="17" t="str">
        <f t="shared" si="172"/>
        <v>n/a</v>
      </c>
      <c r="Z1566" s="17">
        <v>25</v>
      </c>
      <c r="AA1566" s="17">
        <f t="shared" si="173"/>
        <v>25</v>
      </c>
      <c r="AB1566" s="31" t="s">
        <v>406</v>
      </c>
    </row>
    <row r="1567" spans="2:28" x14ac:dyDescent="0.3">
      <c r="B1567" s="74" t="s">
        <v>843</v>
      </c>
      <c r="C1567" s="20" t="str">
        <f t="shared" si="174"/>
        <v>Freight Wagon (T) KVAB Steel</v>
      </c>
      <c r="D1567" s="21" t="s">
        <v>4</v>
      </c>
      <c r="E1567" s="21" t="s">
        <v>402</v>
      </c>
      <c r="F1567" s="22" t="s">
        <v>637</v>
      </c>
      <c r="G1567" s="21" t="s">
        <v>342</v>
      </c>
      <c r="H1567" s="23"/>
      <c r="I1567" s="24"/>
      <c r="J1567" s="25" t="s">
        <v>31</v>
      </c>
      <c r="K1567" s="26">
        <v>4</v>
      </c>
      <c r="L1567" s="27" t="s">
        <v>810</v>
      </c>
      <c r="M1567" s="25">
        <v>0.97799999999999998</v>
      </c>
      <c r="N1567" s="43" t="s">
        <v>31</v>
      </c>
      <c r="O1567" s="25">
        <f t="shared" si="168"/>
        <v>0.97799999999999998</v>
      </c>
      <c r="P1567" s="25">
        <f t="shared" si="169"/>
        <v>0.97799999999999998</v>
      </c>
      <c r="Q1567" s="28">
        <v>27</v>
      </c>
      <c r="R1567" s="29">
        <v>4</v>
      </c>
      <c r="S1567" s="18">
        <f t="shared" si="170"/>
        <v>6.75</v>
      </c>
      <c r="T1567" s="28">
        <v>1.202</v>
      </c>
      <c r="U1567" s="26" t="s">
        <v>31</v>
      </c>
      <c r="V1567" s="26" t="s">
        <v>31</v>
      </c>
      <c r="W1567" s="17" t="str">
        <f t="shared" si="171"/>
        <v>n/a</v>
      </c>
      <c r="X1567" s="30" t="s">
        <v>31</v>
      </c>
      <c r="Y1567" s="17" t="str">
        <f t="shared" si="172"/>
        <v>n/a</v>
      </c>
      <c r="Z1567" s="17">
        <v>25</v>
      </c>
      <c r="AA1567" s="17">
        <f t="shared" si="173"/>
        <v>25</v>
      </c>
      <c r="AB1567" s="31" t="s">
        <v>407</v>
      </c>
    </row>
    <row r="1568" spans="2:28" x14ac:dyDescent="0.3">
      <c r="B1568" s="74" t="s">
        <v>843</v>
      </c>
      <c r="C1568" s="20" t="str">
        <f t="shared" si="174"/>
        <v>Freight Wagon (L) KWAW Other</v>
      </c>
      <c r="D1568" s="21" t="s">
        <v>4</v>
      </c>
      <c r="E1568" s="21" t="s">
        <v>399</v>
      </c>
      <c r="F1568" s="22" t="s">
        <v>638</v>
      </c>
      <c r="G1568" s="21" t="s">
        <v>333</v>
      </c>
      <c r="H1568" s="23"/>
      <c r="I1568" s="24"/>
      <c r="J1568" s="25" t="s">
        <v>31</v>
      </c>
      <c r="K1568" s="26">
        <v>3</v>
      </c>
      <c r="L1568" s="27" t="s">
        <v>808</v>
      </c>
      <c r="M1568" s="25">
        <v>1.018</v>
      </c>
      <c r="N1568" s="43" t="s">
        <v>31</v>
      </c>
      <c r="O1568" s="25">
        <f t="shared" si="168"/>
        <v>1.018</v>
      </c>
      <c r="P1568" s="25">
        <f t="shared" si="169"/>
        <v>1.018</v>
      </c>
      <c r="Q1568" s="28">
        <v>36.062404287901991</v>
      </c>
      <c r="R1568" s="29">
        <v>4</v>
      </c>
      <c r="S1568" s="18">
        <f t="shared" si="170"/>
        <v>9.0156010719754978</v>
      </c>
      <c r="T1568" s="28">
        <v>1.2649999999999999</v>
      </c>
      <c r="U1568" s="26" t="s">
        <v>31</v>
      </c>
      <c r="V1568" s="26" t="s">
        <v>31</v>
      </c>
      <c r="W1568" s="17" t="str">
        <f t="shared" si="171"/>
        <v>n/a</v>
      </c>
      <c r="X1568" s="30" t="s">
        <v>31</v>
      </c>
      <c r="Y1568" s="17" t="str">
        <f t="shared" si="172"/>
        <v>n/a</v>
      </c>
      <c r="Z1568" s="17">
        <v>25</v>
      </c>
      <c r="AA1568" s="17">
        <f t="shared" si="173"/>
        <v>25</v>
      </c>
      <c r="AB1568" s="31" t="s">
        <v>520</v>
      </c>
    </row>
    <row r="1569" spans="2:28" x14ac:dyDescent="0.3">
      <c r="B1569" s="74" t="s">
        <v>843</v>
      </c>
      <c r="C1569" s="20" t="str">
        <f t="shared" si="174"/>
        <v>Freight Wagon (T) KWAW Other</v>
      </c>
      <c r="D1569" s="21" t="s">
        <v>4</v>
      </c>
      <c r="E1569" s="21" t="s">
        <v>402</v>
      </c>
      <c r="F1569" s="22" t="s">
        <v>638</v>
      </c>
      <c r="G1569" s="21" t="s">
        <v>333</v>
      </c>
      <c r="H1569" s="23"/>
      <c r="I1569" s="24"/>
      <c r="J1569" s="25" t="s">
        <v>31</v>
      </c>
      <c r="K1569" s="26">
        <v>3</v>
      </c>
      <c r="L1569" s="27" t="s">
        <v>808</v>
      </c>
      <c r="M1569" s="25">
        <v>1.018</v>
      </c>
      <c r="N1569" s="43" t="s">
        <v>31</v>
      </c>
      <c r="O1569" s="25">
        <f t="shared" si="168"/>
        <v>1.018</v>
      </c>
      <c r="P1569" s="25">
        <f t="shared" si="169"/>
        <v>1.018</v>
      </c>
      <c r="Q1569" s="28">
        <v>29</v>
      </c>
      <c r="R1569" s="29">
        <v>4</v>
      </c>
      <c r="S1569" s="18">
        <f t="shared" si="170"/>
        <v>7.25</v>
      </c>
      <c r="T1569" s="28">
        <v>1.2649999999999999</v>
      </c>
      <c r="U1569" s="26" t="s">
        <v>31</v>
      </c>
      <c r="V1569" s="26" t="s">
        <v>31</v>
      </c>
      <c r="W1569" s="17" t="str">
        <f t="shared" si="171"/>
        <v>n/a</v>
      </c>
      <c r="X1569" s="30" t="s">
        <v>31</v>
      </c>
      <c r="Y1569" s="17" t="str">
        <f t="shared" si="172"/>
        <v>n/a</v>
      </c>
      <c r="Z1569" s="17">
        <v>25</v>
      </c>
      <c r="AA1569" s="17">
        <f t="shared" si="173"/>
        <v>25</v>
      </c>
      <c r="AB1569" s="31" t="s">
        <v>471</v>
      </c>
    </row>
    <row r="1570" spans="2:28" x14ac:dyDescent="0.3">
      <c r="B1570" s="74" t="s">
        <v>843</v>
      </c>
      <c r="C1570" s="20" t="str">
        <f t="shared" si="174"/>
        <v>Freight Wagon (L) KWBW Enterprise</v>
      </c>
      <c r="D1570" s="21" t="s">
        <v>4</v>
      </c>
      <c r="E1570" s="21" t="s">
        <v>399</v>
      </c>
      <c r="F1570" s="22" t="s">
        <v>639</v>
      </c>
      <c r="G1570" s="21" t="s">
        <v>338</v>
      </c>
      <c r="H1570" s="23"/>
      <c r="I1570" s="24"/>
      <c r="J1570" s="25" t="s">
        <v>31</v>
      </c>
      <c r="K1570" s="26">
        <v>3</v>
      </c>
      <c r="L1570" s="27" t="s">
        <v>808</v>
      </c>
      <c r="M1570" s="25">
        <v>1.018</v>
      </c>
      <c r="N1570" s="43" t="s">
        <v>31</v>
      </c>
      <c r="O1570" s="25">
        <f t="shared" si="168"/>
        <v>1.018</v>
      </c>
      <c r="P1570" s="25">
        <f t="shared" si="169"/>
        <v>1.018</v>
      </c>
      <c r="Q1570" s="28">
        <v>65</v>
      </c>
      <c r="R1570" s="29">
        <v>4</v>
      </c>
      <c r="S1570" s="18">
        <f t="shared" si="170"/>
        <v>16.25</v>
      </c>
      <c r="T1570" s="28">
        <v>1.2649999999999999</v>
      </c>
      <c r="U1570" s="26" t="s">
        <v>31</v>
      </c>
      <c r="V1570" s="26" t="s">
        <v>31</v>
      </c>
      <c r="W1570" s="17" t="str">
        <f t="shared" si="171"/>
        <v>n/a</v>
      </c>
      <c r="X1570" s="30" t="s">
        <v>31</v>
      </c>
      <c r="Y1570" s="17" t="str">
        <f t="shared" si="172"/>
        <v>n/a</v>
      </c>
      <c r="Z1570" s="17">
        <v>27</v>
      </c>
      <c r="AA1570" s="17">
        <f t="shared" si="173"/>
        <v>27</v>
      </c>
      <c r="AB1570" s="31" t="s">
        <v>520</v>
      </c>
    </row>
    <row r="1571" spans="2:28" x14ac:dyDescent="0.3">
      <c r="B1571" s="74" t="s">
        <v>843</v>
      </c>
      <c r="C1571" s="20" t="str">
        <f t="shared" si="174"/>
        <v>Freight Wagon (T) KWBW Enterprise</v>
      </c>
      <c r="D1571" s="21" t="s">
        <v>4</v>
      </c>
      <c r="E1571" s="21" t="s">
        <v>402</v>
      </c>
      <c r="F1571" s="22" t="s">
        <v>639</v>
      </c>
      <c r="G1571" s="21" t="s">
        <v>338</v>
      </c>
      <c r="H1571" s="23"/>
      <c r="I1571" s="24"/>
      <c r="J1571" s="25" t="s">
        <v>31</v>
      </c>
      <c r="K1571" s="26">
        <v>3</v>
      </c>
      <c r="L1571" s="27" t="s">
        <v>808</v>
      </c>
      <c r="M1571" s="25">
        <v>1.018</v>
      </c>
      <c r="N1571" s="43" t="s">
        <v>31</v>
      </c>
      <c r="O1571" s="25">
        <f t="shared" ref="O1571:O1634" si="175">IF(N1571="n/a",M1571,N1571)</f>
        <v>1.018</v>
      </c>
      <c r="P1571" s="25">
        <f t="shared" ref="P1571:P1634" si="176">IF($D1571="Passenger",J1571,O1571)</f>
        <v>1.018</v>
      </c>
      <c r="Q1571" s="28">
        <v>29</v>
      </c>
      <c r="R1571" s="29">
        <v>4</v>
      </c>
      <c r="S1571" s="18">
        <f t="shared" ref="S1571:S1634" si="177">Q1571/R1571</f>
        <v>7.25</v>
      </c>
      <c r="T1571" s="28">
        <v>1.2649999999999999</v>
      </c>
      <c r="U1571" s="26" t="s">
        <v>31</v>
      </c>
      <c r="V1571" s="26" t="s">
        <v>31</v>
      </c>
      <c r="W1571" s="17" t="str">
        <f t="shared" ref="W1571:W1634" si="178">IF($D1571="Passenger",0.021*(MIN(U1571,V1571)^1.71),"n/a")</f>
        <v>n/a</v>
      </c>
      <c r="X1571" s="30" t="s">
        <v>31</v>
      </c>
      <c r="Y1571" s="17" t="str">
        <f t="shared" ref="Y1571:Y1634" si="179">IF($D1571="Passenger",IF(X1571=0,W1571,X1571),"n/a")</f>
        <v>n/a</v>
      </c>
      <c r="Z1571" s="17">
        <v>27</v>
      </c>
      <c r="AA1571" s="17">
        <f t="shared" si="173"/>
        <v>27</v>
      </c>
      <c r="AB1571" s="31" t="s">
        <v>471</v>
      </c>
    </row>
    <row r="1572" spans="2:28" x14ac:dyDescent="0.3">
      <c r="B1572" s="74" t="s">
        <v>843</v>
      </c>
      <c r="C1572" s="20" t="str">
        <f t="shared" si="174"/>
        <v>Freight Wagon (L) KWBW Other</v>
      </c>
      <c r="D1572" s="21" t="s">
        <v>4</v>
      </c>
      <c r="E1572" s="21" t="s">
        <v>399</v>
      </c>
      <c r="F1572" s="22" t="s">
        <v>639</v>
      </c>
      <c r="G1572" s="21" t="s">
        <v>333</v>
      </c>
      <c r="H1572" s="23"/>
      <c r="I1572" s="24"/>
      <c r="J1572" s="25" t="s">
        <v>31</v>
      </c>
      <c r="K1572" s="26">
        <v>3</v>
      </c>
      <c r="L1572" s="27" t="s">
        <v>808</v>
      </c>
      <c r="M1572" s="25">
        <v>1.018</v>
      </c>
      <c r="N1572" s="43" t="s">
        <v>31</v>
      </c>
      <c r="O1572" s="25">
        <f t="shared" si="175"/>
        <v>1.018</v>
      </c>
      <c r="P1572" s="25">
        <f t="shared" si="176"/>
        <v>1.018</v>
      </c>
      <c r="Q1572" s="28">
        <v>38.290358361774743</v>
      </c>
      <c r="R1572" s="29">
        <v>4</v>
      </c>
      <c r="S1572" s="18">
        <f t="shared" si="177"/>
        <v>9.5725895904436857</v>
      </c>
      <c r="T1572" s="28">
        <v>1.2649999999999999</v>
      </c>
      <c r="U1572" s="26" t="s">
        <v>31</v>
      </c>
      <c r="V1572" s="26" t="s">
        <v>31</v>
      </c>
      <c r="W1572" s="17" t="str">
        <f t="shared" si="178"/>
        <v>n/a</v>
      </c>
      <c r="X1572" s="30" t="s">
        <v>31</v>
      </c>
      <c r="Y1572" s="17" t="str">
        <f t="shared" si="179"/>
        <v>n/a</v>
      </c>
      <c r="Z1572" s="17">
        <v>25</v>
      </c>
      <c r="AA1572" s="17">
        <f t="shared" si="173"/>
        <v>25</v>
      </c>
      <c r="AB1572" s="31" t="s">
        <v>520</v>
      </c>
    </row>
    <row r="1573" spans="2:28" x14ac:dyDescent="0.3">
      <c r="B1573" s="74" t="s">
        <v>843</v>
      </c>
      <c r="C1573" s="20" t="str">
        <f t="shared" si="174"/>
        <v>Freight Wagon (T) KWBW Other</v>
      </c>
      <c r="D1573" s="21" t="s">
        <v>4</v>
      </c>
      <c r="E1573" s="21" t="s">
        <v>402</v>
      </c>
      <c r="F1573" s="22" t="s">
        <v>639</v>
      </c>
      <c r="G1573" s="21" t="s">
        <v>333</v>
      </c>
      <c r="H1573" s="23"/>
      <c r="I1573" s="24"/>
      <c r="J1573" s="25" t="s">
        <v>31</v>
      </c>
      <c r="K1573" s="26">
        <v>3</v>
      </c>
      <c r="L1573" s="27" t="s">
        <v>808</v>
      </c>
      <c r="M1573" s="25">
        <v>1.018</v>
      </c>
      <c r="N1573" s="43" t="s">
        <v>31</v>
      </c>
      <c r="O1573" s="25">
        <f t="shared" si="175"/>
        <v>1.018</v>
      </c>
      <c r="P1573" s="25">
        <f t="shared" si="176"/>
        <v>1.018</v>
      </c>
      <c r="Q1573" s="28">
        <v>29</v>
      </c>
      <c r="R1573" s="29">
        <v>4</v>
      </c>
      <c r="S1573" s="18">
        <f t="shared" si="177"/>
        <v>7.25</v>
      </c>
      <c r="T1573" s="28">
        <v>1.2649999999999999</v>
      </c>
      <c r="U1573" s="26" t="s">
        <v>31</v>
      </c>
      <c r="V1573" s="26" t="s">
        <v>31</v>
      </c>
      <c r="W1573" s="17" t="str">
        <f t="shared" si="178"/>
        <v>n/a</v>
      </c>
      <c r="X1573" s="30" t="s">
        <v>31</v>
      </c>
      <c r="Y1573" s="17" t="str">
        <f t="shared" si="179"/>
        <v>n/a</v>
      </c>
      <c r="Z1573" s="17">
        <v>25</v>
      </c>
      <c r="AA1573" s="17">
        <f t="shared" si="173"/>
        <v>25</v>
      </c>
      <c r="AB1573" s="31" t="s">
        <v>471</v>
      </c>
    </row>
    <row r="1574" spans="2:28" x14ac:dyDescent="0.3">
      <c r="B1574" s="74" t="s">
        <v>843</v>
      </c>
      <c r="C1574" s="20" t="str">
        <f t="shared" si="174"/>
        <v>Freight Wagon (L) KXAC Other</v>
      </c>
      <c r="D1574" s="21" t="s">
        <v>4</v>
      </c>
      <c r="E1574" s="21" t="s">
        <v>399</v>
      </c>
      <c r="F1574" s="22" t="s">
        <v>640</v>
      </c>
      <c r="G1574" s="21" t="s">
        <v>333</v>
      </c>
      <c r="H1574" s="23"/>
      <c r="I1574" s="24"/>
      <c r="J1574" s="25" t="s">
        <v>31</v>
      </c>
      <c r="K1574" s="26">
        <v>5</v>
      </c>
      <c r="L1574" s="27" t="s">
        <v>812</v>
      </c>
      <c r="M1574" s="25">
        <v>0.93799999999999994</v>
      </c>
      <c r="N1574" s="43" t="s">
        <v>31</v>
      </c>
      <c r="O1574" s="25">
        <f t="shared" si="175"/>
        <v>0.93799999999999994</v>
      </c>
      <c r="P1574" s="25">
        <f t="shared" si="176"/>
        <v>0.93799999999999994</v>
      </c>
      <c r="Q1574" s="28">
        <v>148.75769230769231</v>
      </c>
      <c r="R1574" s="29">
        <v>8</v>
      </c>
      <c r="S1574" s="18">
        <f t="shared" si="177"/>
        <v>18.594711538461539</v>
      </c>
      <c r="T1574" s="28">
        <v>1.4750000000000001</v>
      </c>
      <c r="U1574" s="26" t="s">
        <v>31</v>
      </c>
      <c r="V1574" s="26" t="s">
        <v>31</v>
      </c>
      <c r="W1574" s="17" t="str">
        <f t="shared" si="178"/>
        <v>n/a</v>
      </c>
      <c r="X1574" s="30" t="s">
        <v>31</v>
      </c>
      <c r="Y1574" s="17" t="str">
        <f t="shared" si="179"/>
        <v>n/a</v>
      </c>
      <c r="Z1574" s="17">
        <v>25</v>
      </c>
      <c r="AA1574" s="17">
        <f t="shared" si="173"/>
        <v>25</v>
      </c>
      <c r="AB1574" s="31" t="s">
        <v>401</v>
      </c>
    </row>
    <row r="1575" spans="2:28" x14ac:dyDescent="0.3">
      <c r="B1575" s="74" t="s">
        <v>843</v>
      </c>
      <c r="C1575" s="20" t="str">
        <f t="shared" si="174"/>
        <v>Freight Wagon (T) KXAC Other</v>
      </c>
      <c r="D1575" s="21" t="s">
        <v>4</v>
      </c>
      <c r="E1575" s="21" t="s">
        <v>402</v>
      </c>
      <c r="F1575" s="22" t="s">
        <v>640</v>
      </c>
      <c r="G1575" s="21" t="s">
        <v>333</v>
      </c>
      <c r="H1575" s="23"/>
      <c r="I1575" s="24"/>
      <c r="J1575" s="25" t="s">
        <v>31</v>
      </c>
      <c r="K1575" s="26">
        <v>5</v>
      </c>
      <c r="L1575" s="27" t="s">
        <v>812</v>
      </c>
      <c r="M1575" s="25">
        <v>0.93799999999999994</v>
      </c>
      <c r="N1575" s="43" t="s">
        <v>31</v>
      </c>
      <c r="O1575" s="25">
        <f t="shared" si="175"/>
        <v>0.93799999999999994</v>
      </c>
      <c r="P1575" s="25">
        <f t="shared" si="176"/>
        <v>0.93799999999999994</v>
      </c>
      <c r="Q1575" s="28">
        <v>54</v>
      </c>
      <c r="R1575" s="29">
        <v>8</v>
      </c>
      <c r="S1575" s="18">
        <f t="shared" si="177"/>
        <v>6.75</v>
      </c>
      <c r="T1575" s="28">
        <v>1.4750000000000001</v>
      </c>
      <c r="U1575" s="26" t="s">
        <v>31</v>
      </c>
      <c r="V1575" s="26" t="s">
        <v>31</v>
      </c>
      <c r="W1575" s="17" t="str">
        <f t="shared" si="178"/>
        <v>n/a</v>
      </c>
      <c r="X1575" s="30" t="s">
        <v>31</v>
      </c>
      <c r="Y1575" s="17" t="str">
        <f t="shared" si="179"/>
        <v>n/a</v>
      </c>
      <c r="Z1575" s="17">
        <v>25</v>
      </c>
      <c r="AA1575" s="17">
        <f t="shared" si="173"/>
        <v>25</v>
      </c>
      <c r="AB1575" s="31" t="s">
        <v>403</v>
      </c>
    </row>
    <row r="1576" spans="2:28" x14ac:dyDescent="0.3">
      <c r="B1576" s="74" t="s">
        <v>843</v>
      </c>
      <c r="C1576" s="20" t="str">
        <f t="shared" si="174"/>
        <v>Freight Wagon (L) MBAB Coal ESI</v>
      </c>
      <c r="D1576" s="21" t="s">
        <v>4</v>
      </c>
      <c r="E1576" s="21" t="s">
        <v>399</v>
      </c>
      <c r="F1576" s="22" t="s">
        <v>641</v>
      </c>
      <c r="G1576" s="21" t="s">
        <v>336</v>
      </c>
      <c r="H1576" s="23"/>
      <c r="I1576" s="24"/>
      <c r="J1576" s="25" t="s">
        <v>31</v>
      </c>
      <c r="K1576" s="26">
        <v>4</v>
      </c>
      <c r="L1576" s="27" t="s">
        <v>810</v>
      </c>
      <c r="M1576" s="25">
        <v>0.97799999999999998</v>
      </c>
      <c r="N1576" s="43" t="s">
        <v>31</v>
      </c>
      <c r="O1576" s="25">
        <f t="shared" si="175"/>
        <v>0.97799999999999998</v>
      </c>
      <c r="P1576" s="25">
        <f t="shared" si="176"/>
        <v>0.97799999999999998</v>
      </c>
      <c r="Q1576" s="28">
        <v>90.582894914339676</v>
      </c>
      <c r="R1576" s="29">
        <v>4</v>
      </c>
      <c r="S1576" s="18">
        <f t="shared" si="177"/>
        <v>22.645723728584919</v>
      </c>
      <c r="T1576" s="28">
        <v>2.0619999999999998</v>
      </c>
      <c r="U1576" s="26" t="s">
        <v>31</v>
      </c>
      <c r="V1576" s="26" t="s">
        <v>31</v>
      </c>
      <c r="W1576" s="17" t="str">
        <f t="shared" si="178"/>
        <v>n/a</v>
      </c>
      <c r="X1576" s="30" t="s">
        <v>31</v>
      </c>
      <c r="Y1576" s="17" t="str">
        <f t="shared" si="179"/>
        <v>n/a</v>
      </c>
      <c r="Z1576" s="17">
        <v>24</v>
      </c>
      <c r="AA1576" s="17">
        <f t="shared" si="173"/>
        <v>24</v>
      </c>
      <c r="AB1576" s="31" t="s">
        <v>406</v>
      </c>
    </row>
    <row r="1577" spans="2:28" x14ac:dyDescent="0.3">
      <c r="B1577" s="74" t="s">
        <v>843</v>
      </c>
      <c r="C1577" s="20" t="str">
        <f t="shared" si="174"/>
        <v>Freight Wagon (T) MBAB Coal ESI</v>
      </c>
      <c r="D1577" s="21" t="s">
        <v>4</v>
      </c>
      <c r="E1577" s="21" t="s">
        <v>402</v>
      </c>
      <c r="F1577" s="22" t="s">
        <v>641</v>
      </c>
      <c r="G1577" s="21" t="s">
        <v>336</v>
      </c>
      <c r="H1577" s="23"/>
      <c r="I1577" s="24"/>
      <c r="J1577" s="25" t="s">
        <v>31</v>
      </c>
      <c r="K1577" s="26">
        <v>4</v>
      </c>
      <c r="L1577" s="27" t="s">
        <v>810</v>
      </c>
      <c r="M1577" s="25">
        <v>0.97799999999999998</v>
      </c>
      <c r="N1577" s="43" t="s">
        <v>31</v>
      </c>
      <c r="O1577" s="25">
        <f t="shared" si="175"/>
        <v>0.97799999999999998</v>
      </c>
      <c r="P1577" s="25">
        <f t="shared" si="176"/>
        <v>0.97799999999999998</v>
      </c>
      <c r="Q1577" s="28">
        <v>30</v>
      </c>
      <c r="R1577" s="29">
        <v>4</v>
      </c>
      <c r="S1577" s="18">
        <f t="shared" si="177"/>
        <v>7.5</v>
      </c>
      <c r="T1577" s="28">
        <v>2.0619999999999998</v>
      </c>
      <c r="U1577" s="26" t="s">
        <v>31</v>
      </c>
      <c r="V1577" s="26" t="s">
        <v>31</v>
      </c>
      <c r="W1577" s="17" t="str">
        <f t="shared" si="178"/>
        <v>n/a</v>
      </c>
      <c r="X1577" s="30" t="s">
        <v>31</v>
      </c>
      <c r="Y1577" s="17" t="str">
        <f t="shared" si="179"/>
        <v>n/a</v>
      </c>
      <c r="Z1577" s="17">
        <v>24</v>
      </c>
      <c r="AA1577" s="17">
        <f t="shared" si="173"/>
        <v>24</v>
      </c>
      <c r="AB1577" s="31" t="s">
        <v>407</v>
      </c>
    </row>
    <row r="1578" spans="2:28" x14ac:dyDescent="0.3">
      <c r="B1578" s="74" t="s">
        <v>843</v>
      </c>
      <c r="C1578" s="20" t="str">
        <f t="shared" si="174"/>
        <v>Freight Wagon (L) MBAB Coal Other</v>
      </c>
      <c r="D1578" s="21" t="s">
        <v>4</v>
      </c>
      <c r="E1578" s="21" t="s">
        <v>399</v>
      </c>
      <c r="F1578" s="22" t="s">
        <v>641</v>
      </c>
      <c r="G1578" s="21" t="s">
        <v>358</v>
      </c>
      <c r="H1578" s="23"/>
      <c r="I1578" s="24"/>
      <c r="J1578" s="25" t="s">
        <v>31</v>
      </c>
      <c r="K1578" s="26">
        <v>4</v>
      </c>
      <c r="L1578" s="27" t="s">
        <v>810</v>
      </c>
      <c r="M1578" s="25">
        <v>0.97799999999999998</v>
      </c>
      <c r="N1578" s="43" t="s">
        <v>31</v>
      </c>
      <c r="O1578" s="25">
        <f t="shared" si="175"/>
        <v>0.97799999999999998</v>
      </c>
      <c r="P1578" s="25">
        <f t="shared" si="176"/>
        <v>0.97799999999999998</v>
      </c>
      <c r="Q1578" s="28">
        <v>86.770831810807266</v>
      </c>
      <c r="R1578" s="29">
        <v>4</v>
      </c>
      <c r="S1578" s="18">
        <f t="shared" si="177"/>
        <v>21.692707952701817</v>
      </c>
      <c r="T1578" s="28">
        <v>2.0619999999999998</v>
      </c>
      <c r="U1578" s="26" t="s">
        <v>31</v>
      </c>
      <c r="V1578" s="26" t="s">
        <v>31</v>
      </c>
      <c r="W1578" s="17" t="str">
        <f t="shared" si="178"/>
        <v>n/a</v>
      </c>
      <c r="X1578" s="30" t="s">
        <v>31</v>
      </c>
      <c r="Y1578" s="17" t="str">
        <f t="shared" si="179"/>
        <v>n/a</v>
      </c>
      <c r="Z1578" s="17">
        <v>25</v>
      </c>
      <c r="AA1578" s="17">
        <f t="shared" si="173"/>
        <v>25</v>
      </c>
      <c r="AB1578" s="31" t="s">
        <v>406</v>
      </c>
    </row>
    <row r="1579" spans="2:28" x14ac:dyDescent="0.3">
      <c r="B1579" s="74" t="s">
        <v>843</v>
      </c>
      <c r="C1579" s="20" t="str">
        <f t="shared" si="174"/>
        <v>Freight Wagon (T) MBAB Coal Other</v>
      </c>
      <c r="D1579" s="21" t="s">
        <v>4</v>
      </c>
      <c r="E1579" s="21" t="s">
        <v>402</v>
      </c>
      <c r="F1579" s="22" t="s">
        <v>641</v>
      </c>
      <c r="G1579" s="21" t="s">
        <v>358</v>
      </c>
      <c r="H1579" s="23"/>
      <c r="I1579" s="24"/>
      <c r="J1579" s="25" t="s">
        <v>31</v>
      </c>
      <c r="K1579" s="26">
        <v>4</v>
      </c>
      <c r="L1579" s="27" t="s">
        <v>810</v>
      </c>
      <c r="M1579" s="25">
        <v>0.97799999999999998</v>
      </c>
      <c r="N1579" s="43" t="s">
        <v>31</v>
      </c>
      <c r="O1579" s="25">
        <f t="shared" si="175"/>
        <v>0.97799999999999998</v>
      </c>
      <c r="P1579" s="25">
        <f t="shared" si="176"/>
        <v>0.97799999999999998</v>
      </c>
      <c r="Q1579" s="28">
        <v>30</v>
      </c>
      <c r="R1579" s="29">
        <v>4</v>
      </c>
      <c r="S1579" s="18">
        <f t="shared" si="177"/>
        <v>7.5</v>
      </c>
      <c r="T1579" s="28">
        <v>2.0619999999999998</v>
      </c>
      <c r="U1579" s="26" t="s">
        <v>31</v>
      </c>
      <c r="V1579" s="26" t="s">
        <v>31</v>
      </c>
      <c r="W1579" s="17" t="str">
        <f t="shared" si="178"/>
        <v>n/a</v>
      </c>
      <c r="X1579" s="30" t="s">
        <v>31</v>
      </c>
      <c r="Y1579" s="17" t="str">
        <f t="shared" si="179"/>
        <v>n/a</v>
      </c>
      <c r="Z1579" s="17">
        <v>25</v>
      </c>
      <c r="AA1579" s="17">
        <f t="shared" si="173"/>
        <v>25</v>
      </c>
      <c r="AB1579" s="31" t="s">
        <v>407</v>
      </c>
    </row>
    <row r="1580" spans="2:28" x14ac:dyDescent="0.3">
      <c r="B1580" s="74" t="s">
        <v>843</v>
      </c>
      <c r="C1580" s="20" t="str">
        <f t="shared" si="174"/>
        <v>Freight Wagon (L) MBAB Construction Materials</v>
      </c>
      <c r="D1580" s="21" t="s">
        <v>4</v>
      </c>
      <c r="E1580" s="21" t="s">
        <v>399</v>
      </c>
      <c r="F1580" s="22" t="s">
        <v>641</v>
      </c>
      <c r="G1580" s="21" t="s">
        <v>331</v>
      </c>
      <c r="H1580" s="23"/>
      <c r="I1580" s="24"/>
      <c r="J1580" s="25" t="s">
        <v>31</v>
      </c>
      <c r="K1580" s="26">
        <v>4</v>
      </c>
      <c r="L1580" s="27" t="s">
        <v>810</v>
      </c>
      <c r="M1580" s="25">
        <v>0.97799999999999998</v>
      </c>
      <c r="N1580" s="43" t="s">
        <v>31</v>
      </c>
      <c r="O1580" s="25">
        <f t="shared" si="175"/>
        <v>0.97799999999999998</v>
      </c>
      <c r="P1580" s="25">
        <f t="shared" si="176"/>
        <v>0.97799999999999998</v>
      </c>
      <c r="Q1580" s="28">
        <v>87.098847955731742</v>
      </c>
      <c r="R1580" s="29">
        <v>4</v>
      </c>
      <c r="S1580" s="18">
        <f t="shared" si="177"/>
        <v>21.774711988932935</v>
      </c>
      <c r="T1580" s="28">
        <v>2.0619999999999998</v>
      </c>
      <c r="U1580" s="26" t="s">
        <v>31</v>
      </c>
      <c r="V1580" s="26" t="s">
        <v>31</v>
      </c>
      <c r="W1580" s="17" t="str">
        <f t="shared" si="178"/>
        <v>n/a</v>
      </c>
      <c r="X1580" s="30" t="s">
        <v>31</v>
      </c>
      <c r="Y1580" s="17" t="str">
        <f t="shared" si="179"/>
        <v>n/a</v>
      </c>
      <c r="Z1580" s="17">
        <v>29</v>
      </c>
      <c r="AA1580" s="17">
        <f t="shared" si="173"/>
        <v>29</v>
      </c>
      <c r="AB1580" s="31" t="s">
        <v>406</v>
      </c>
    </row>
    <row r="1581" spans="2:28" x14ac:dyDescent="0.3">
      <c r="B1581" s="74" t="s">
        <v>843</v>
      </c>
      <c r="C1581" s="20" t="str">
        <f t="shared" si="174"/>
        <v>Freight Wagon (T) MBAB Construction Materials</v>
      </c>
      <c r="D1581" s="21" t="s">
        <v>4</v>
      </c>
      <c r="E1581" s="21" t="s">
        <v>402</v>
      </c>
      <c r="F1581" s="22" t="s">
        <v>641</v>
      </c>
      <c r="G1581" s="21" t="s">
        <v>331</v>
      </c>
      <c r="H1581" s="23"/>
      <c r="I1581" s="24"/>
      <c r="J1581" s="25" t="s">
        <v>31</v>
      </c>
      <c r="K1581" s="26">
        <v>4</v>
      </c>
      <c r="L1581" s="27" t="s">
        <v>810</v>
      </c>
      <c r="M1581" s="25">
        <v>0.97799999999999998</v>
      </c>
      <c r="N1581" s="43" t="s">
        <v>31</v>
      </c>
      <c r="O1581" s="25">
        <f t="shared" si="175"/>
        <v>0.97799999999999998</v>
      </c>
      <c r="P1581" s="25">
        <f t="shared" si="176"/>
        <v>0.97799999999999998</v>
      </c>
      <c r="Q1581" s="28">
        <v>30</v>
      </c>
      <c r="R1581" s="29">
        <v>4</v>
      </c>
      <c r="S1581" s="18">
        <f t="shared" si="177"/>
        <v>7.5</v>
      </c>
      <c r="T1581" s="28">
        <v>2.0619999999999998</v>
      </c>
      <c r="U1581" s="26" t="s">
        <v>31</v>
      </c>
      <c r="V1581" s="26" t="s">
        <v>31</v>
      </c>
      <c r="W1581" s="17" t="str">
        <f t="shared" si="178"/>
        <v>n/a</v>
      </c>
      <c r="X1581" s="30" t="s">
        <v>31</v>
      </c>
      <c r="Y1581" s="17" t="str">
        <f t="shared" si="179"/>
        <v>n/a</v>
      </c>
      <c r="Z1581" s="17">
        <v>29</v>
      </c>
      <c r="AA1581" s="17">
        <f t="shared" si="173"/>
        <v>29</v>
      </c>
      <c r="AB1581" s="31" t="s">
        <v>407</v>
      </c>
    </row>
    <row r="1582" spans="2:28" x14ac:dyDescent="0.3">
      <c r="B1582" s="74" t="s">
        <v>843</v>
      </c>
      <c r="C1582" s="20" t="str">
        <f t="shared" si="174"/>
        <v>Freight Wagon (L) MBAB Domestic Waste</v>
      </c>
      <c r="D1582" s="21" t="s">
        <v>4</v>
      </c>
      <c r="E1582" s="21" t="s">
        <v>399</v>
      </c>
      <c r="F1582" s="22" t="s">
        <v>641</v>
      </c>
      <c r="G1582" s="21" t="s">
        <v>354</v>
      </c>
      <c r="H1582" s="23"/>
      <c r="I1582" s="24"/>
      <c r="J1582" s="25" t="s">
        <v>31</v>
      </c>
      <c r="K1582" s="26">
        <v>4</v>
      </c>
      <c r="L1582" s="27" t="s">
        <v>810</v>
      </c>
      <c r="M1582" s="25">
        <v>0.97799999999999998</v>
      </c>
      <c r="N1582" s="43" t="s">
        <v>31</v>
      </c>
      <c r="O1582" s="25">
        <f t="shared" si="175"/>
        <v>0.97799999999999998</v>
      </c>
      <c r="P1582" s="25">
        <f t="shared" si="176"/>
        <v>0.97799999999999998</v>
      </c>
      <c r="Q1582" s="28">
        <v>90.532499999999999</v>
      </c>
      <c r="R1582" s="29">
        <v>4</v>
      </c>
      <c r="S1582" s="18">
        <f t="shared" si="177"/>
        <v>22.633125</v>
      </c>
      <c r="T1582" s="28">
        <v>2.0619999999999998</v>
      </c>
      <c r="U1582" s="26" t="s">
        <v>31</v>
      </c>
      <c r="V1582" s="26" t="s">
        <v>31</v>
      </c>
      <c r="W1582" s="17" t="str">
        <f t="shared" si="178"/>
        <v>n/a</v>
      </c>
      <c r="X1582" s="30" t="s">
        <v>31</v>
      </c>
      <c r="Y1582" s="17" t="str">
        <f t="shared" si="179"/>
        <v>n/a</v>
      </c>
      <c r="Z1582" s="17">
        <v>24</v>
      </c>
      <c r="AA1582" s="17">
        <f t="shared" si="173"/>
        <v>24</v>
      </c>
      <c r="AB1582" s="31" t="s">
        <v>406</v>
      </c>
    </row>
    <row r="1583" spans="2:28" x14ac:dyDescent="0.3">
      <c r="B1583" s="74" t="s">
        <v>843</v>
      </c>
      <c r="C1583" s="20" t="str">
        <f t="shared" si="174"/>
        <v>Freight Wagon (T) MBAB Domestic Waste</v>
      </c>
      <c r="D1583" s="21" t="s">
        <v>4</v>
      </c>
      <c r="E1583" s="21" t="s">
        <v>402</v>
      </c>
      <c r="F1583" s="22" t="s">
        <v>641</v>
      </c>
      <c r="G1583" s="21" t="s">
        <v>354</v>
      </c>
      <c r="H1583" s="23"/>
      <c r="I1583" s="24"/>
      <c r="J1583" s="25" t="s">
        <v>31</v>
      </c>
      <c r="K1583" s="26">
        <v>4</v>
      </c>
      <c r="L1583" s="27" t="s">
        <v>810</v>
      </c>
      <c r="M1583" s="25">
        <v>0.97799999999999998</v>
      </c>
      <c r="N1583" s="43" t="s">
        <v>31</v>
      </c>
      <c r="O1583" s="25">
        <f t="shared" si="175"/>
        <v>0.97799999999999998</v>
      </c>
      <c r="P1583" s="25">
        <f t="shared" si="176"/>
        <v>0.97799999999999998</v>
      </c>
      <c r="Q1583" s="28">
        <v>30</v>
      </c>
      <c r="R1583" s="29">
        <v>4</v>
      </c>
      <c r="S1583" s="18">
        <f t="shared" si="177"/>
        <v>7.5</v>
      </c>
      <c r="T1583" s="28">
        <v>2.0619999999999998</v>
      </c>
      <c r="U1583" s="26" t="s">
        <v>31</v>
      </c>
      <c r="V1583" s="26" t="s">
        <v>31</v>
      </c>
      <c r="W1583" s="17" t="str">
        <f t="shared" si="178"/>
        <v>n/a</v>
      </c>
      <c r="X1583" s="30" t="s">
        <v>31</v>
      </c>
      <c r="Y1583" s="17" t="str">
        <f t="shared" si="179"/>
        <v>n/a</v>
      </c>
      <c r="Z1583" s="17">
        <v>24</v>
      </c>
      <c r="AA1583" s="17">
        <f t="shared" si="173"/>
        <v>24</v>
      </c>
      <c r="AB1583" s="31" t="s">
        <v>407</v>
      </c>
    </row>
    <row r="1584" spans="2:28" x14ac:dyDescent="0.3">
      <c r="B1584" s="74" t="s">
        <v>843</v>
      </c>
      <c r="C1584" s="20" t="str">
        <f t="shared" si="174"/>
        <v>Freight Wagon (T) MBAB Enterprise</v>
      </c>
      <c r="D1584" s="21" t="s">
        <v>4</v>
      </c>
      <c r="E1584" s="21" t="s">
        <v>402</v>
      </c>
      <c r="F1584" s="22" t="s">
        <v>641</v>
      </c>
      <c r="G1584" s="21" t="s">
        <v>338</v>
      </c>
      <c r="H1584" s="23"/>
      <c r="I1584" s="24"/>
      <c r="J1584" s="25" t="s">
        <v>31</v>
      </c>
      <c r="K1584" s="26">
        <v>4</v>
      </c>
      <c r="L1584" s="27" t="s">
        <v>810</v>
      </c>
      <c r="M1584" s="25">
        <v>0.97799999999999998</v>
      </c>
      <c r="N1584" s="43" t="s">
        <v>31</v>
      </c>
      <c r="O1584" s="25">
        <f t="shared" si="175"/>
        <v>0.97799999999999998</v>
      </c>
      <c r="P1584" s="25">
        <f t="shared" si="176"/>
        <v>0.97799999999999998</v>
      </c>
      <c r="Q1584" s="28">
        <v>30</v>
      </c>
      <c r="R1584" s="29">
        <v>4</v>
      </c>
      <c r="S1584" s="18">
        <f t="shared" si="177"/>
        <v>7.5</v>
      </c>
      <c r="T1584" s="28">
        <v>2.0619999999999998</v>
      </c>
      <c r="U1584" s="26" t="s">
        <v>31</v>
      </c>
      <c r="V1584" s="26" t="s">
        <v>31</v>
      </c>
      <c r="W1584" s="17" t="str">
        <f t="shared" si="178"/>
        <v>n/a</v>
      </c>
      <c r="X1584" s="30" t="s">
        <v>31</v>
      </c>
      <c r="Y1584" s="17" t="str">
        <f t="shared" si="179"/>
        <v>n/a</v>
      </c>
      <c r="Z1584" s="17">
        <v>27</v>
      </c>
      <c r="AA1584" s="17">
        <f t="shared" ref="AA1584:AA1647" si="180">IF($D1584="Passenger",Y1584,Z1584)</f>
        <v>27</v>
      </c>
      <c r="AB1584" s="31" t="s">
        <v>407</v>
      </c>
    </row>
    <row r="1585" spans="2:28" x14ac:dyDescent="0.3">
      <c r="B1585" s="74" t="s">
        <v>843</v>
      </c>
      <c r="C1585" s="20" t="str">
        <f t="shared" si="174"/>
        <v>Freight Wagon (L) MBAB Industrial Minerals</v>
      </c>
      <c r="D1585" s="21" t="s">
        <v>4</v>
      </c>
      <c r="E1585" s="21" t="s">
        <v>399</v>
      </c>
      <c r="F1585" s="22" t="s">
        <v>641</v>
      </c>
      <c r="G1585" s="21" t="s">
        <v>364</v>
      </c>
      <c r="H1585" s="23"/>
      <c r="I1585" s="24"/>
      <c r="J1585" s="25" t="s">
        <v>31</v>
      </c>
      <c r="K1585" s="26">
        <v>4</v>
      </c>
      <c r="L1585" s="27" t="s">
        <v>810</v>
      </c>
      <c r="M1585" s="25">
        <v>0.97799999999999998</v>
      </c>
      <c r="N1585" s="43" t="s">
        <v>31</v>
      </c>
      <c r="O1585" s="25">
        <f t="shared" si="175"/>
        <v>0.97799999999999998</v>
      </c>
      <c r="P1585" s="25">
        <f t="shared" si="176"/>
        <v>0.97799999999999998</v>
      </c>
      <c r="Q1585" s="28">
        <v>87.480073655136138</v>
      </c>
      <c r="R1585" s="29">
        <v>4</v>
      </c>
      <c r="S1585" s="18">
        <f t="shared" si="177"/>
        <v>21.870018413784035</v>
      </c>
      <c r="T1585" s="28">
        <v>2.0619999999999998</v>
      </c>
      <c r="U1585" s="26" t="s">
        <v>31</v>
      </c>
      <c r="V1585" s="26" t="s">
        <v>31</v>
      </c>
      <c r="W1585" s="17" t="str">
        <f t="shared" si="178"/>
        <v>n/a</v>
      </c>
      <c r="X1585" s="30" t="s">
        <v>31</v>
      </c>
      <c r="Y1585" s="17" t="str">
        <f t="shared" si="179"/>
        <v>n/a</v>
      </c>
      <c r="Z1585" s="17">
        <v>18</v>
      </c>
      <c r="AA1585" s="17">
        <f t="shared" si="180"/>
        <v>18</v>
      </c>
      <c r="AB1585" s="31" t="s">
        <v>406</v>
      </c>
    </row>
    <row r="1586" spans="2:28" x14ac:dyDescent="0.3">
      <c r="B1586" s="74" t="s">
        <v>843</v>
      </c>
      <c r="C1586" s="20" t="str">
        <f t="shared" si="174"/>
        <v>Freight Wagon (T) MBAB Industrial Minerals</v>
      </c>
      <c r="D1586" s="21" t="s">
        <v>4</v>
      </c>
      <c r="E1586" s="21" t="s">
        <v>402</v>
      </c>
      <c r="F1586" s="22" t="s">
        <v>641</v>
      </c>
      <c r="G1586" s="21" t="s">
        <v>364</v>
      </c>
      <c r="H1586" s="23"/>
      <c r="I1586" s="24"/>
      <c r="J1586" s="25" t="s">
        <v>31</v>
      </c>
      <c r="K1586" s="26">
        <v>4</v>
      </c>
      <c r="L1586" s="27" t="s">
        <v>810</v>
      </c>
      <c r="M1586" s="25">
        <v>0.97799999999999998</v>
      </c>
      <c r="N1586" s="43" t="s">
        <v>31</v>
      </c>
      <c r="O1586" s="25">
        <f t="shared" si="175"/>
        <v>0.97799999999999998</v>
      </c>
      <c r="P1586" s="25">
        <f t="shared" si="176"/>
        <v>0.97799999999999998</v>
      </c>
      <c r="Q1586" s="28">
        <v>30</v>
      </c>
      <c r="R1586" s="29">
        <v>4</v>
      </c>
      <c r="S1586" s="18">
        <f t="shared" si="177"/>
        <v>7.5</v>
      </c>
      <c r="T1586" s="28">
        <v>2.0619999999999998</v>
      </c>
      <c r="U1586" s="26" t="s">
        <v>31</v>
      </c>
      <c r="V1586" s="26" t="s">
        <v>31</v>
      </c>
      <c r="W1586" s="17" t="str">
        <f t="shared" si="178"/>
        <v>n/a</v>
      </c>
      <c r="X1586" s="30" t="s">
        <v>31</v>
      </c>
      <c r="Y1586" s="17" t="str">
        <f t="shared" si="179"/>
        <v>n/a</v>
      </c>
      <c r="Z1586" s="17">
        <v>18</v>
      </c>
      <c r="AA1586" s="17">
        <f t="shared" si="180"/>
        <v>18</v>
      </c>
      <c r="AB1586" s="31" t="s">
        <v>407</v>
      </c>
    </row>
    <row r="1587" spans="2:28" x14ac:dyDescent="0.3">
      <c r="B1587" s="74" t="s">
        <v>843</v>
      </c>
      <c r="C1587" s="20" t="str">
        <f t="shared" si="174"/>
        <v>Freight Wagon (T) MBAB Other</v>
      </c>
      <c r="D1587" s="21" t="s">
        <v>4</v>
      </c>
      <c r="E1587" s="21" t="s">
        <v>402</v>
      </c>
      <c r="F1587" s="22" t="s">
        <v>641</v>
      </c>
      <c r="G1587" s="21" t="s">
        <v>333</v>
      </c>
      <c r="H1587" s="23"/>
      <c r="I1587" s="24"/>
      <c r="J1587" s="25" t="s">
        <v>31</v>
      </c>
      <c r="K1587" s="26">
        <v>4</v>
      </c>
      <c r="L1587" s="27" t="s">
        <v>810</v>
      </c>
      <c r="M1587" s="25">
        <v>0.97799999999999998</v>
      </c>
      <c r="N1587" s="43" t="s">
        <v>31</v>
      </c>
      <c r="O1587" s="25">
        <f t="shared" si="175"/>
        <v>0.97799999999999998</v>
      </c>
      <c r="P1587" s="25">
        <f t="shared" si="176"/>
        <v>0.97799999999999998</v>
      </c>
      <c r="Q1587" s="28">
        <v>30</v>
      </c>
      <c r="R1587" s="29">
        <v>4</v>
      </c>
      <c r="S1587" s="18">
        <f t="shared" si="177"/>
        <v>7.5</v>
      </c>
      <c r="T1587" s="28">
        <v>2.0619999999999998</v>
      </c>
      <c r="U1587" s="26" t="s">
        <v>31</v>
      </c>
      <c r="V1587" s="26" t="s">
        <v>31</v>
      </c>
      <c r="W1587" s="17" t="str">
        <f t="shared" si="178"/>
        <v>n/a</v>
      </c>
      <c r="X1587" s="30" t="s">
        <v>31</v>
      </c>
      <c r="Y1587" s="17" t="str">
        <f t="shared" si="179"/>
        <v>n/a</v>
      </c>
      <c r="Z1587" s="17">
        <v>25</v>
      </c>
      <c r="AA1587" s="17">
        <f t="shared" si="180"/>
        <v>25</v>
      </c>
      <c r="AB1587" s="31" t="s">
        <v>407</v>
      </c>
    </row>
    <row r="1588" spans="2:28" x14ac:dyDescent="0.3">
      <c r="B1588" s="74" t="s">
        <v>843</v>
      </c>
      <c r="C1588" s="20" t="str">
        <f t="shared" si="174"/>
        <v>Freight Wagon (L) MBAB Steel</v>
      </c>
      <c r="D1588" s="21" t="s">
        <v>4</v>
      </c>
      <c r="E1588" s="21" t="s">
        <v>399</v>
      </c>
      <c r="F1588" s="22" t="s">
        <v>641</v>
      </c>
      <c r="G1588" s="21" t="s">
        <v>342</v>
      </c>
      <c r="H1588" s="23"/>
      <c r="I1588" s="24"/>
      <c r="J1588" s="25" t="s">
        <v>31</v>
      </c>
      <c r="K1588" s="26">
        <v>4</v>
      </c>
      <c r="L1588" s="27" t="s">
        <v>810</v>
      </c>
      <c r="M1588" s="25">
        <v>0.97799999999999998</v>
      </c>
      <c r="N1588" s="43" t="s">
        <v>31</v>
      </c>
      <c r="O1588" s="25">
        <f t="shared" si="175"/>
        <v>0.97799999999999998</v>
      </c>
      <c r="P1588" s="25">
        <f t="shared" si="176"/>
        <v>0.97799999999999998</v>
      </c>
      <c r="Q1588" s="28">
        <v>83.2712693869573</v>
      </c>
      <c r="R1588" s="29">
        <v>4</v>
      </c>
      <c r="S1588" s="18">
        <f t="shared" si="177"/>
        <v>20.817817346739325</v>
      </c>
      <c r="T1588" s="28">
        <v>2.0619999999999998</v>
      </c>
      <c r="U1588" s="26" t="s">
        <v>31</v>
      </c>
      <c r="V1588" s="26" t="s">
        <v>31</v>
      </c>
      <c r="W1588" s="17" t="str">
        <f t="shared" si="178"/>
        <v>n/a</v>
      </c>
      <c r="X1588" s="30" t="s">
        <v>31</v>
      </c>
      <c r="Y1588" s="17" t="str">
        <f t="shared" si="179"/>
        <v>n/a</v>
      </c>
      <c r="Z1588" s="17">
        <v>25</v>
      </c>
      <c r="AA1588" s="17">
        <f t="shared" si="180"/>
        <v>25</v>
      </c>
      <c r="AB1588" s="31" t="s">
        <v>406</v>
      </c>
    </row>
    <row r="1589" spans="2:28" x14ac:dyDescent="0.3">
      <c r="B1589" s="74" t="s">
        <v>843</v>
      </c>
      <c r="C1589" s="20" t="str">
        <f t="shared" si="174"/>
        <v>Freight Wagon (T) MBAB Steel</v>
      </c>
      <c r="D1589" s="21" t="s">
        <v>4</v>
      </c>
      <c r="E1589" s="21" t="s">
        <v>402</v>
      </c>
      <c r="F1589" s="22" t="s">
        <v>641</v>
      </c>
      <c r="G1589" s="21" t="s">
        <v>342</v>
      </c>
      <c r="H1589" s="23"/>
      <c r="I1589" s="24"/>
      <c r="J1589" s="25" t="s">
        <v>31</v>
      </c>
      <c r="K1589" s="26">
        <v>4</v>
      </c>
      <c r="L1589" s="27" t="s">
        <v>810</v>
      </c>
      <c r="M1589" s="25">
        <v>0.97799999999999998</v>
      </c>
      <c r="N1589" s="43" t="s">
        <v>31</v>
      </c>
      <c r="O1589" s="25">
        <f t="shared" si="175"/>
        <v>0.97799999999999998</v>
      </c>
      <c r="P1589" s="25">
        <f t="shared" si="176"/>
        <v>0.97799999999999998</v>
      </c>
      <c r="Q1589" s="28">
        <v>30</v>
      </c>
      <c r="R1589" s="29">
        <v>4</v>
      </c>
      <c r="S1589" s="18">
        <f t="shared" si="177"/>
        <v>7.5</v>
      </c>
      <c r="T1589" s="28">
        <v>2.0619999999999998</v>
      </c>
      <c r="U1589" s="26" t="s">
        <v>31</v>
      </c>
      <c r="V1589" s="26" t="s">
        <v>31</v>
      </c>
      <c r="W1589" s="17" t="str">
        <f t="shared" si="178"/>
        <v>n/a</v>
      </c>
      <c r="X1589" s="30" t="s">
        <v>31</v>
      </c>
      <c r="Y1589" s="17" t="str">
        <f t="shared" si="179"/>
        <v>n/a</v>
      </c>
      <c r="Z1589" s="17">
        <v>25</v>
      </c>
      <c r="AA1589" s="17">
        <f t="shared" si="180"/>
        <v>25</v>
      </c>
      <c r="AB1589" s="31" t="s">
        <v>407</v>
      </c>
    </row>
    <row r="1590" spans="2:28" x14ac:dyDescent="0.3">
      <c r="B1590" s="74" t="s">
        <v>843</v>
      </c>
      <c r="C1590" s="20" t="str">
        <f t="shared" si="174"/>
        <v>Freight Wagon (L) MBAC Coal ESI</v>
      </c>
      <c r="D1590" s="21" t="s">
        <v>4</v>
      </c>
      <c r="E1590" s="21" t="s">
        <v>399</v>
      </c>
      <c r="F1590" s="22" t="s">
        <v>642</v>
      </c>
      <c r="G1590" s="21" t="s">
        <v>336</v>
      </c>
      <c r="H1590" s="23"/>
      <c r="I1590" s="24"/>
      <c r="J1590" s="25" t="s">
        <v>31</v>
      </c>
      <c r="K1590" s="26">
        <v>4</v>
      </c>
      <c r="L1590" s="27" t="s">
        <v>810</v>
      </c>
      <c r="M1590" s="25">
        <v>0.97799999999999998</v>
      </c>
      <c r="N1590" s="43" t="s">
        <v>31</v>
      </c>
      <c r="O1590" s="25">
        <f t="shared" si="175"/>
        <v>0.97799999999999998</v>
      </c>
      <c r="P1590" s="25">
        <f t="shared" si="176"/>
        <v>0.97799999999999998</v>
      </c>
      <c r="Q1590" s="28">
        <v>90.768404083825885</v>
      </c>
      <c r="R1590" s="29">
        <v>4</v>
      </c>
      <c r="S1590" s="18">
        <f t="shared" si="177"/>
        <v>22.692101020956471</v>
      </c>
      <c r="T1590" s="28">
        <v>2.0619999999999998</v>
      </c>
      <c r="U1590" s="26" t="s">
        <v>31</v>
      </c>
      <c r="V1590" s="26" t="s">
        <v>31</v>
      </c>
      <c r="W1590" s="17" t="str">
        <f t="shared" si="178"/>
        <v>n/a</v>
      </c>
      <c r="X1590" s="30" t="s">
        <v>31</v>
      </c>
      <c r="Y1590" s="17" t="str">
        <f t="shared" si="179"/>
        <v>n/a</v>
      </c>
      <c r="Z1590" s="17">
        <v>24</v>
      </c>
      <c r="AA1590" s="17">
        <f t="shared" si="180"/>
        <v>24</v>
      </c>
      <c r="AB1590" s="31" t="s">
        <v>406</v>
      </c>
    </row>
    <row r="1591" spans="2:28" x14ac:dyDescent="0.3">
      <c r="B1591" s="74" t="s">
        <v>843</v>
      </c>
      <c r="C1591" s="20" t="str">
        <f t="shared" si="174"/>
        <v>Freight Wagon (T) MBAC Coal ESI</v>
      </c>
      <c r="D1591" s="21" t="s">
        <v>4</v>
      </c>
      <c r="E1591" s="21" t="s">
        <v>402</v>
      </c>
      <c r="F1591" s="22" t="s">
        <v>642</v>
      </c>
      <c r="G1591" s="21" t="s">
        <v>336</v>
      </c>
      <c r="H1591" s="23"/>
      <c r="I1591" s="24"/>
      <c r="J1591" s="25" t="s">
        <v>31</v>
      </c>
      <c r="K1591" s="26">
        <v>4</v>
      </c>
      <c r="L1591" s="27" t="s">
        <v>810</v>
      </c>
      <c r="M1591" s="25">
        <v>0.97799999999999998</v>
      </c>
      <c r="N1591" s="43" t="s">
        <v>31</v>
      </c>
      <c r="O1591" s="25">
        <f t="shared" si="175"/>
        <v>0.97799999999999998</v>
      </c>
      <c r="P1591" s="25">
        <f t="shared" si="176"/>
        <v>0.97799999999999998</v>
      </c>
      <c r="Q1591" s="28">
        <v>30</v>
      </c>
      <c r="R1591" s="29">
        <v>4</v>
      </c>
      <c r="S1591" s="18">
        <f t="shared" si="177"/>
        <v>7.5</v>
      </c>
      <c r="T1591" s="28">
        <v>2.0619999999999998</v>
      </c>
      <c r="U1591" s="26" t="s">
        <v>31</v>
      </c>
      <c r="V1591" s="26" t="s">
        <v>31</v>
      </c>
      <c r="W1591" s="17" t="str">
        <f t="shared" si="178"/>
        <v>n/a</v>
      </c>
      <c r="X1591" s="30" t="s">
        <v>31</v>
      </c>
      <c r="Y1591" s="17" t="str">
        <f t="shared" si="179"/>
        <v>n/a</v>
      </c>
      <c r="Z1591" s="17">
        <v>24</v>
      </c>
      <c r="AA1591" s="17">
        <f t="shared" si="180"/>
        <v>24</v>
      </c>
      <c r="AB1591" s="31" t="s">
        <v>407</v>
      </c>
    </row>
    <row r="1592" spans="2:28" x14ac:dyDescent="0.3">
      <c r="B1592" s="74" t="s">
        <v>843</v>
      </c>
      <c r="C1592" s="20" t="str">
        <f t="shared" si="174"/>
        <v>Freight Wagon (L) MBAC Coal Other</v>
      </c>
      <c r="D1592" s="21" t="s">
        <v>4</v>
      </c>
      <c r="E1592" s="21" t="s">
        <v>399</v>
      </c>
      <c r="F1592" s="22" t="s">
        <v>642</v>
      </c>
      <c r="G1592" s="21" t="s">
        <v>358</v>
      </c>
      <c r="H1592" s="23"/>
      <c r="I1592" s="24"/>
      <c r="J1592" s="25" t="s">
        <v>31</v>
      </c>
      <c r="K1592" s="26">
        <v>4</v>
      </c>
      <c r="L1592" s="27" t="s">
        <v>810</v>
      </c>
      <c r="M1592" s="25">
        <v>0.97799999999999998</v>
      </c>
      <c r="N1592" s="43" t="s">
        <v>31</v>
      </c>
      <c r="O1592" s="25">
        <f t="shared" si="175"/>
        <v>0.97799999999999998</v>
      </c>
      <c r="P1592" s="25">
        <f t="shared" si="176"/>
        <v>0.97799999999999998</v>
      </c>
      <c r="Q1592" s="28">
        <v>87.486575575522366</v>
      </c>
      <c r="R1592" s="29">
        <v>4</v>
      </c>
      <c r="S1592" s="18">
        <f t="shared" si="177"/>
        <v>21.871643893880591</v>
      </c>
      <c r="T1592" s="28">
        <v>2.0619999999999998</v>
      </c>
      <c r="U1592" s="26" t="s">
        <v>31</v>
      </c>
      <c r="V1592" s="26" t="s">
        <v>31</v>
      </c>
      <c r="W1592" s="17" t="str">
        <f t="shared" si="178"/>
        <v>n/a</v>
      </c>
      <c r="X1592" s="30" t="s">
        <v>31</v>
      </c>
      <c r="Y1592" s="17" t="str">
        <f t="shared" si="179"/>
        <v>n/a</v>
      </c>
      <c r="Z1592" s="17">
        <v>25</v>
      </c>
      <c r="AA1592" s="17">
        <f t="shared" si="180"/>
        <v>25</v>
      </c>
      <c r="AB1592" s="31" t="s">
        <v>406</v>
      </c>
    </row>
    <row r="1593" spans="2:28" x14ac:dyDescent="0.3">
      <c r="B1593" s="74" t="s">
        <v>843</v>
      </c>
      <c r="C1593" s="20" t="str">
        <f t="shared" si="174"/>
        <v>Freight Wagon (T) MBAC Coal Other</v>
      </c>
      <c r="D1593" s="21" t="s">
        <v>4</v>
      </c>
      <c r="E1593" s="21" t="s">
        <v>402</v>
      </c>
      <c r="F1593" s="22" t="s">
        <v>642</v>
      </c>
      <c r="G1593" s="21" t="s">
        <v>358</v>
      </c>
      <c r="H1593" s="23"/>
      <c r="I1593" s="24"/>
      <c r="J1593" s="25" t="s">
        <v>31</v>
      </c>
      <c r="K1593" s="26">
        <v>4</v>
      </c>
      <c r="L1593" s="27" t="s">
        <v>810</v>
      </c>
      <c r="M1593" s="25">
        <v>0.97799999999999998</v>
      </c>
      <c r="N1593" s="43" t="s">
        <v>31</v>
      </c>
      <c r="O1593" s="25">
        <f t="shared" si="175"/>
        <v>0.97799999999999998</v>
      </c>
      <c r="P1593" s="25">
        <f t="shared" si="176"/>
        <v>0.97799999999999998</v>
      </c>
      <c r="Q1593" s="28">
        <v>30</v>
      </c>
      <c r="R1593" s="29">
        <v>4</v>
      </c>
      <c r="S1593" s="18">
        <f t="shared" si="177"/>
        <v>7.5</v>
      </c>
      <c r="T1593" s="28">
        <v>2.0619999999999998</v>
      </c>
      <c r="U1593" s="26" t="s">
        <v>31</v>
      </c>
      <c r="V1593" s="26" t="s">
        <v>31</v>
      </c>
      <c r="W1593" s="17" t="str">
        <f t="shared" si="178"/>
        <v>n/a</v>
      </c>
      <c r="X1593" s="30" t="s">
        <v>31</v>
      </c>
      <c r="Y1593" s="17" t="str">
        <f t="shared" si="179"/>
        <v>n/a</v>
      </c>
      <c r="Z1593" s="17">
        <v>25</v>
      </c>
      <c r="AA1593" s="17">
        <f t="shared" si="180"/>
        <v>25</v>
      </c>
      <c r="AB1593" s="31" t="s">
        <v>407</v>
      </c>
    </row>
    <row r="1594" spans="2:28" x14ac:dyDescent="0.3">
      <c r="B1594" s="74" t="s">
        <v>843</v>
      </c>
      <c r="C1594" s="20" t="str">
        <f t="shared" si="174"/>
        <v>Freight Wagon (L) MBAC Construction Materials</v>
      </c>
      <c r="D1594" s="21" t="s">
        <v>4</v>
      </c>
      <c r="E1594" s="21" t="s">
        <v>399</v>
      </c>
      <c r="F1594" s="22" t="s">
        <v>642</v>
      </c>
      <c r="G1594" s="21" t="s">
        <v>331</v>
      </c>
      <c r="H1594" s="23"/>
      <c r="I1594" s="24"/>
      <c r="J1594" s="25" t="s">
        <v>31</v>
      </c>
      <c r="K1594" s="26">
        <v>4</v>
      </c>
      <c r="L1594" s="27" t="s">
        <v>810</v>
      </c>
      <c r="M1594" s="25">
        <v>0.97799999999999998</v>
      </c>
      <c r="N1594" s="43" t="s">
        <v>31</v>
      </c>
      <c r="O1594" s="25">
        <f t="shared" si="175"/>
        <v>0.97799999999999998</v>
      </c>
      <c r="P1594" s="25">
        <f t="shared" si="176"/>
        <v>0.97799999999999998</v>
      </c>
      <c r="Q1594" s="28">
        <v>87.293243200951395</v>
      </c>
      <c r="R1594" s="29">
        <v>4</v>
      </c>
      <c r="S1594" s="18">
        <f t="shared" si="177"/>
        <v>21.823310800237849</v>
      </c>
      <c r="T1594" s="28">
        <v>2.0619999999999998</v>
      </c>
      <c r="U1594" s="26" t="s">
        <v>31</v>
      </c>
      <c r="V1594" s="26" t="s">
        <v>31</v>
      </c>
      <c r="W1594" s="17" t="str">
        <f t="shared" si="178"/>
        <v>n/a</v>
      </c>
      <c r="X1594" s="30" t="s">
        <v>31</v>
      </c>
      <c r="Y1594" s="17" t="str">
        <f t="shared" si="179"/>
        <v>n/a</v>
      </c>
      <c r="Z1594" s="17">
        <v>29</v>
      </c>
      <c r="AA1594" s="17">
        <f t="shared" si="180"/>
        <v>29</v>
      </c>
      <c r="AB1594" s="31" t="s">
        <v>406</v>
      </c>
    </row>
    <row r="1595" spans="2:28" x14ac:dyDescent="0.3">
      <c r="B1595" s="74" t="s">
        <v>843</v>
      </c>
      <c r="C1595" s="20" t="str">
        <f t="shared" si="174"/>
        <v>Freight Wagon (T) MBAC Construction Materials</v>
      </c>
      <c r="D1595" s="21" t="s">
        <v>4</v>
      </c>
      <c r="E1595" s="21" t="s">
        <v>402</v>
      </c>
      <c r="F1595" s="22" t="s">
        <v>642</v>
      </c>
      <c r="G1595" s="21" t="s">
        <v>331</v>
      </c>
      <c r="H1595" s="23"/>
      <c r="I1595" s="24"/>
      <c r="J1595" s="25" t="s">
        <v>31</v>
      </c>
      <c r="K1595" s="26">
        <v>4</v>
      </c>
      <c r="L1595" s="27" t="s">
        <v>810</v>
      </c>
      <c r="M1595" s="25">
        <v>0.97799999999999998</v>
      </c>
      <c r="N1595" s="43" t="s">
        <v>31</v>
      </c>
      <c r="O1595" s="25">
        <f t="shared" si="175"/>
        <v>0.97799999999999998</v>
      </c>
      <c r="P1595" s="25">
        <f t="shared" si="176"/>
        <v>0.97799999999999998</v>
      </c>
      <c r="Q1595" s="28">
        <v>30</v>
      </c>
      <c r="R1595" s="29">
        <v>4</v>
      </c>
      <c r="S1595" s="18">
        <f t="shared" si="177"/>
        <v>7.5</v>
      </c>
      <c r="T1595" s="28">
        <v>2.0619999999999998</v>
      </c>
      <c r="U1595" s="26" t="s">
        <v>31</v>
      </c>
      <c r="V1595" s="26" t="s">
        <v>31</v>
      </c>
      <c r="W1595" s="17" t="str">
        <f t="shared" si="178"/>
        <v>n/a</v>
      </c>
      <c r="X1595" s="30" t="s">
        <v>31</v>
      </c>
      <c r="Y1595" s="17" t="str">
        <f t="shared" si="179"/>
        <v>n/a</v>
      </c>
      <c r="Z1595" s="17">
        <v>29</v>
      </c>
      <c r="AA1595" s="17">
        <f t="shared" si="180"/>
        <v>29</v>
      </c>
      <c r="AB1595" s="31" t="s">
        <v>407</v>
      </c>
    </row>
    <row r="1596" spans="2:28" x14ac:dyDescent="0.3">
      <c r="B1596" s="74" t="s">
        <v>843</v>
      </c>
      <c r="C1596" s="20" t="str">
        <f t="shared" si="174"/>
        <v>Freight Wagon (L) MBAC Domestic Waste</v>
      </c>
      <c r="D1596" s="21" t="s">
        <v>4</v>
      </c>
      <c r="E1596" s="21" t="s">
        <v>399</v>
      </c>
      <c r="F1596" s="21" t="s">
        <v>642</v>
      </c>
      <c r="G1596" s="21" t="s">
        <v>354</v>
      </c>
      <c r="H1596" s="23"/>
      <c r="I1596" s="24"/>
      <c r="J1596" s="25" t="s">
        <v>31</v>
      </c>
      <c r="K1596" s="26">
        <v>4</v>
      </c>
      <c r="L1596" s="27" t="s">
        <v>810</v>
      </c>
      <c r="M1596" s="25">
        <v>0.97799999999999998</v>
      </c>
      <c r="N1596" s="43" t="s">
        <v>31</v>
      </c>
      <c r="O1596" s="25">
        <f t="shared" si="175"/>
        <v>0.97799999999999998</v>
      </c>
      <c r="P1596" s="25">
        <f t="shared" si="176"/>
        <v>0.97799999999999998</v>
      </c>
      <c r="Q1596" s="28">
        <v>75.040000000000006</v>
      </c>
      <c r="R1596" s="29">
        <v>4</v>
      </c>
      <c r="S1596" s="18">
        <f t="shared" si="177"/>
        <v>18.760000000000002</v>
      </c>
      <c r="T1596" s="28">
        <v>2.0619999999999998</v>
      </c>
      <c r="U1596" s="26" t="s">
        <v>31</v>
      </c>
      <c r="V1596" s="26" t="s">
        <v>31</v>
      </c>
      <c r="W1596" s="17" t="str">
        <f t="shared" si="178"/>
        <v>n/a</v>
      </c>
      <c r="X1596" s="30" t="s">
        <v>31</v>
      </c>
      <c r="Y1596" s="17" t="str">
        <f t="shared" si="179"/>
        <v>n/a</v>
      </c>
      <c r="Z1596" s="17">
        <v>24</v>
      </c>
      <c r="AA1596" s="17">
        <f t="shared" si="180"/>
        <v>24</v>
      </c>
      <c r="AB1596" s="31" t="s">
        <v>406</v>
      </c>
    </row>
    <row r="1597" spans="2:28" x14ac:dyDescent="0.3">
      <c r="B1597" s="74" t="s">
        <v>843</v>
      </c>
      <c r="C1597" s="20" t="str">
        <f t="shared" si="174"/>
        <v>Freight Wagon (T) MBAC Domestic Waste</v>
      </c>
      <c r="D1597" s="21" t="s">
        <v>4</v>
      </c>
      <c r="E1597" s="21" t="s">
        <v>402</v>
      </c>
      <c r="F1597" s="21" t="s">
        <v>642</v>
      </c>
      <c r="G1597" s="21" t="s">
        <v>354</v>
      </c>
      <c r="H1597" s="23"/>
      <c r="I1597" s="24"/>
      <c r="J1597" s="25" t="s">
        <v>31</v>
      </c>
      <c r="K1597" s="26">
        <v>4</v>
      </c>
      <c r="L1597" s="27" t="s">
        <v>810</v>
      </c>
      <c r="M1597" s="25">
        <v>0.97799999999999998</v>
      </c>
      <c r="N1597" s="43" t="s">
        <v>31</v>
      </c>
      <c r="O1597" s="25">
        <f t="shared" si="175"/>
        <v>0.97799999999999998</v>
      </c>
      <c r="P1597" s="25">
        <f t="shared" si="176"/>
        <v>0.97799999999999998</v>
      </c>
      <c r="Q1597" s="28">
        <v>30</v>
      </c>
      <c r="R1597" s="29">
        <v>4</v>
      </c>
      <c r="S1597" s="18">
        <f t="shared" si="177"/>
        <v>7.5</v>
      </c>
      <c r="T1597" s="28">
        <v>2.0619999999999998</v>
      </c>
      <c r="U1597" s="26" t="s">
        <v>31</v>
      </c>
      <c r="V1597" s="26" t="s">
        <v>31</v>
      </c>
      <c r="W1597" s="17" t="str">
        <f t="shared" si="178"/>
        <v>n/a</v>
      </c>
      <c r="X1597" s="30" t="s">
        <v>31</v>
      </c>
      <c r="Y1597" s="17" t="str">
        <f t="shared" si="179"/>
        <v>n/a</v>
      </c>
      <c r="Z1597" s="17">
        <v>24</v>
      </c>
      <c r="AA1597" s="17">
        <f t="shared" si="180"/>
        <v>24</v>
      </c>
      <c r="AB1597" s="31" t="s">
        <v>407</v>
      </c>
    </row>
    <row r="1598" spans="2:28" x14ac:dyDescent="0.3">
      <c r="B1598" s="74" t="s">
        <v>843</v>
      </c>
      <c r="C1598" s="20" t="str">
        <f t="shared" si="174"/>
        <v>Freight Wagon (T) MBAC Enterprise</v>
      </c>
      <c r="D1598" s="21" t="s">
        <v>4</v>
      </c>
      <c r="E1598" s="21" t="s">
        <v>402</v>
      </c>
      <c r="F1598" s="22" t="s">
        <v>642</v>
      </c>
      <c r="G1598" s="21" t="s">
        <v>338</v>
      </c>
      <c r="H1598" s="23"/>
      <c r="I1598" s="24"/>
      <c r="J1598" s="25" t="s">
        <v>31</v>
      </c>
      <c r="K1598" s="26">
        <v>4</v>
      </c>
      <c r="L1598" s="27" t="s">
        <v>810</v>
      </c>
      <c r="M1598" s="25">
        <v>0.97799999999999998</v>
      </c>
      <c r="N1598" s="43" t="s">
        <v>31</v>
      </c>
      <c r="O1598" s="25">
        <f t="shared" si="175"/>
        <v>0.97799999999999998</v>
      </c>
      <c r="P1598" s="25">
        <f t="shared" si="176"/>
        <v>0.97799999999999998</v>
      </c>
      <c r="Q1598" s="28">
        <v>30</v>
      </c>
      <c r="R1598" s="29">
        <v>4</v>
      </c>
      <c r="S1598" s="18">
        <f t="shared" si="177"/>
        <v>7.5</v>
      </c>
      <c r="T1598" s="28">
        <v>2.0619999999999998</v>
      </c>
      <c r="U1598" s="26" t="s">
        <v>31</v>
      </c>
      <c r="V1598" s="26" t="s">
        <v>31</v>
      </c>
      <c r="W1598" s="17" t="str">
        <f t="shared" si="178"/>
        <v>n/a</v>
      </c>
      <c r="X1598" s="30" t="s">
        <v>31</v>
      </c>
      <c r="Y1598" s="17" t="str">
        <f t="shared" si="179"/>
        <v>n/a</v>
      </c>
      <c r="Z1598" s="17">
        <v>27</v>
      </c>
      <c r="AA1598" s="17">
        <f t="shared" si="180"/>
        <v>27</v>
      </c>
      <c r="AB1598" s="31" t="s">
        <v>407</v>
      </c>
    </row>
    <row r="1599" spans="2:28" x14ac:dyDescent="0.3">
      <c r="B1599" s="74" t="s">
        <v>843</v>
      </c>
      <c r="C1599" s="20" t="str">
        <f t="shared" si="174"/>
        <v>Freight Wagon (L) MBAC Industrial Minerals</v>
      </c>
      <c r="D1599" s="21" t="s">
        <v>4</v>
      </c>
      <c r="E1599" s="21" t="s">
        <v>399</v>
      </c>
      <c r="F1599" s="22" t="s">
        <v>642</v>
      </c>
      <c r="G1599" s="21" t="s">
        <v>364</v>
      </c>
      <c r="H1599" s="23"/>
      <c r="I1599" s="24"/>
      <c r="J1599" s="25" t="s">
        <v>31</v>
      </c>
      <c r="K1599" s="26">
        <v>4</v>
      </c>
      <c r="L1599" s="27" t="s">
        <v>810</v>
      </c>
      <c r="M1599" s="25">
        <v>0.97799999999999998</v>
      </c>
      <c r="N1599" s="43" t="s">
        <v>31</v>
      </c>
      <c r="O1599" s="25">
        <f t="shared" si="175"/>
        <v>0.97799999999999998</v>
      </c>
      <c r="P1599" s="25">
        <f t="shared" si="176"/>
        <v>0.97799999999999998</v>
      </c>
      <c r="Q1599" s="28">
        <v>81.223527109023294</v>
      </c>
      <c r="R1599" s="29">
        <v>4</v>
      </c>
      <c r="S1599" s="18">
        <f t="shared" si="177"/>
        <v>20.305881777255824</v>
      </c>
      <c r="T1599" s="28">
        <v>2.0619999999999998</v>
      </c>
      <c r="U1599" s="26" t="s">
        <v>31</v>
      </c>
      <c r="V1599" s="26" t="s">
        <v>31</v>
      </c>
      <c r="W1599" s="17" t="str">
        <f t="shared" si="178"/>
        <v>n/a</v>
      </c>
      <c r="X1599" s="30" t="s">
        <v>31</v>
      </c>
      <c r="Y1599" s="17" t="str">
        <f t="shared" si="179"/>
        <v>n/a</v>
      </c>
      <c r="Z1599" s="17">
        <v>18</v>
      </c>
      <c r="AA1599" s="17">
        <f t="shared" si="180"/>
        <v>18</v>
      </c>
      <c r="AB1599" s="31" t="s">
        <v>406</v>
      </c>
    </row>
    <row r="1600" spans="2:28" x14ac:dyDescent="0.3">
      <c r="B1600" s="74" t="s">
        <v>843</v>
      </c>
      <c r="C1600" s="20" t="str">
        <f t="shared" si="174"/>
        <v>Freight Wagon (T) MBAC Industrial Minerals</v>
      </c>
      <c r="D1600" s="21" t="s">
        <v>4</v>
      </c>
      <c r="E1600" s="21" t="s">
        <v>402</v>
      </c>
      <c r="F1600" s="22" t="s">
        <v>642</v>
      </c>
      <c r="G1600" s="21" t="s">
        <v>364</v>
      </c>
      <c r="H1600" s="23"/>
      <c r="I1600" s="24"/>
      <c r="J1600" s="25" t="s">
        <v>31</v>
      </c>
      <c r="K1600" s="26">
        <v>4</v>
      </c>
      <c r="L1600" s="27" t="s">
        <v>810</v>
      </c>
      <c r="M1600" s="25">
        <v>0.97799999999999998</v>
      </c>
      <c r="N1600" s="43" t="s">
        <v>31</v>
      </c>
      <c r="O1600" s="25">
        <f t="shared" si="175"/>
        <v>0.97799999999999998</v>
      </c>
      <c r="P1600" s="25">
        <f t="shared" si="176"/>
        <v>0.97799999999999998</v>
      </c>
      <c r="Q1600" s="28">
        <v>30</v>
      </c>
      <c r="R1600" s="29">
        <v>4</v>
      </c>
      <c r="S1600" s="18">
        <f t="shared" si="177"/>
        <v>7.5</v>
      </c>
      <c r="T1600" s="28">
        <v>2.0619999999999998</v>
      </c>
      <c r="U1600" s="26" t="s">
        <v>31</v>
      </c>
      <c r="V1600" s="26" t="s">
        <v>31</v>
      </c>
      <c r="W1600" s="17" t="str">
        <f t="shared" si="178"/>
        <v>n/a</v>
      </c>
      <c r="X1600" s="30" t="s">
        <v>31</v>
      </c>
      <c r="Y1600" s="17" t="str">
        <f t="shared" si="179"/>
        <v>n/a</v>
      </c>
      <c r="Z1600" s="17">
        <v>18</v>
      </c>
      <c r="AA1600" s="17">
        <f t="shared" si="180"/>
        <v>18</v>
      </c>
      <c r="AB1600" s="31" t="s">
        <v>407</v>
      </c>
    </row>
    <row r="1601" spans="2:28" x14ac:dyDescent="0.3">
      <c r="B1601" s="74" t="s">
        <v>843</v>
      </c>
      <c r="C1601" s="20" t="str">
        <f t="shared" si="174"/>
        <v>Freight Wagon (T) MBAC Other</v>
      </c>
      <c r="D1601" s="21" t="s">
        <v>4</v>
      </c>
      <c r="E1601" s="21" t="s">
        <v>402</v>
      </c>
      <c r="F1601" s="22" t="s">
        <v>642</v>
      </c>
      <c r="G1601" s="21" t="s">
        <v>333</v>
      </c>
      <c r="H1601" s="23"/>
      <c r="I1601" s="24"/>
      <c r="J1601" s="25" t="s">
        <v>31</v>
      </c>
      <c r="K1601" s="26">
        <v>4</v>
      </c>
      <c r="L1601" s="27" t="s">
        <v>810</v>
      </c>
      <c r="M1601" s="25">
        <v>0.97799999999999998</v>
      </c>
      <c r="N1601" s="43" t="s">
        <v>31</v>
      </c>
      <c r="O1601" s="25">
        <f t="shared" si="175"/>
        <v>0.97799999999999998</v>
      </c>
      <c r="P1601" s="25">
        <f t="shared" si="176"/>
        <v>0.97799999999999998</v>
      </c>
      <c r="Q1601" s="28">
        <v>30</v>
      </c>
      <c r="R1601" s="29">
        <v>4</v>
      </c>
      <c r="S1601" s="18">
        <f t="shared" si="177"/>
        <v>7.5</v>
      </c>
      <c r="T1601" s="28">
        <v>2.0619999999999998</v>
      </c>
      <c r="U1601" s="26" t="s">
        <v>31</v>
      </c>
      <c r="V1601" s="26" t="s">
        <v>31</v>
      </c>
      <c r="W1601" s="17" t="str">
        <f t="shared" si="178"/>
        <v>n/a</v>
      </c>
      <c r="X1601" s="30" t="s">
        <v>31</v>
      </c>
      <c r="Y1601" s="17" t="str">
        <f t="shared" si="179"/>
        <v>n/a</v>
      </c>
      <c r="Z1601" s="17">
        <v>25</v>
      </c>
      <c r="AA1601" s="17">
        <f t="shared" si="180"/>
        <v>25</v>
      </c>
      <c r="AB1601" s="31" t="s">
        <v>407</v>
      </c>
    </row>
    <row r="1602" spans="2:28" x14ac:dyDescent="0.3">
      <c r="B1602" s="74" t="s">
        <v>843</v>
      </c>
      <c r="C1602" s="20" t="str">
        <f t="shared" si="174"/>
        <v>Freight Wagon (L) MBAC Steel</v>
      </c>
      <c r="D1602" s="21" t="s">
        <v>4</v>
      </c>
      <c r="E1602" s="21" t="s">
        <v>399</v>
      </c>
      <c r="F1602" s="22" t="s">
        <v>642</v>
      </c>
      <c r="G1602" s="21" t="s">
        <v>342</v>
      </c>
      <c r="H1602" s="23"/>
      <c r="I1602" s="24"/>
      <c r="J1602" s="25" t="s">
        <v>31</v>
      </c>
      <c r="K1602" s="26">
        <v>4</v>
      </c>
      <c r="L1602" s="27" t="s">
        <v>810</v>
      </c>
      <c r="M1602" s="25">
        <v>0.97799999999999998</v>
      </c>
      <c r="N1602" s="43" t="s">
        <v>31</v>
      </c>
      <c r="O1602" s="25">
        <f t="shared" si="175"/>
        <v>0.97799999999999998</v>
      </c>
      <c r="P1602" s="25">
        <f t="shared" si="176"/>
        <v>0.97799999999999998</v>
      </c>
      <c r="Q1602" s="28">
        <v>83.161531512403883</v>
      </c>
      <c r="R1602" s="29">
        <v>4</v>
      </c>
      <c r="S1602" s="18">
        <f t="shared" si="177"/>
        <v>20.790382878100971</v>
      </c>
      <c r="T1602" s="28">
        <v>2.0619999999999998</v>
      </c>
      <c r="U1602" s="26" t="s">
        <v>31</v>
      </c>
      <c r="V1602" s="26" t="s">
        <v>31</v>
      </c>
      <c r="W1602" s="17" t="str">
        <f t="shared" si="178"/>
        <v>n/a</v>
      </c>
      <c r="X1602" s="30" t="s">
        <v>31</v>
      </c>
      <c r="Y1602" s="17" t="str">
        <f t="shared" si="179"/>
        <v>n/a</v>
      </c>
      <c r="Z1602" s="17">
        <v>25</v>
      </c>
      <c r="AA1602" s="17">
        <f t="shared" si="180"/>
        <v>25</v>
      </c>
      <c r="AB1602" s="31" t="s">
        <v>406</v>
      </c>
    </row>
    <row r="1603" spans="2:28" x14ac:dyDescent="0.3">
      <c r="B1603" s="74" t="s">
        <v>843</v>
      </c>
      <c r="C1603" s="20" t="str">
        <f t="shared" si="174"/>
        <v>Freight Wagon (T) MBAC Steel</v>
      </c>
      <c r="D1603" s="21" t="s">
        <v>4</v>
      </c>
      <c r="E1603" s="21" t="s">
        <v>402</v>
      </c>
      <c r="F1603" s="22" t="s">
        <v>642</v>
      </c>
      <c r="G1603" s="21" t="s">
        <v>342</v>
      </c>
      <c r="H1603" s="23"/>
      <c r="I1603" s="24"/>
      <c r="J1603" s="25" t="s">
        <v>31</v>
      </c>
      <c r="K1603" s="26">
        <v>4</v>
      </c>
      <c r="L1603" s="27" t="s">
        <v>810</v>
      </c>
      <c r="M1603" s="25">
        <v>0.97799999999999998</v>
      </c>
      <c r="N1603" s="43" t="s">
        <v>31</v>
      </c>
      <c r="O1603" s="25">
        <f t="shared" si="175"/>
        <v>0.97799999999999998</v>
      </c>
      <c r="P1603" s="25">
        <f t="shared" si="176"/>
        <v>0.97799999999999998</v>
      </c>
      <c r="Q1603" s="28">
        <v>30</v>
      </c>
      <c r="R1603" s="29">
        <v>4</v>
      </c>
      <c r="S1603" s="18">
        <f t="shared" si="177"/>
        <v>7.5</v>
      </c>
      <c r="T1603" s="28">
        <v>2.0619999999999998</v>
      </c>
      <c r="U1603" s="26" t="s">
        <v>31</v>
      </c>
      <c r="V1603" s="26" t="s">
        <v>31</v>
      </c>
      <c r="W1603" s="17" t="str">
        <f t="shared" si="178"/>
        <v>n/a</v>
      </c>
      <c r="X1603" s="30" t="s">
        <v>31</v>
      </c>
      <c r="Y1603" s="17" t="str">
        <f t="shared" si="179"/>
        <v>n/a</v>
      </c>
      <c r="Z1603" s="17">
        <v>25</v>
      </c>
      <c r="AA1603" s="17">
        <f t="shared" si="180"/>
        <v>25</v>
      </c>
      <c r="AB1603" s="31" t="s">
        <v>407</v>
      </c>
    </row>
    <row r="1604" spans="2:28" x14ac:dyDescent="0.3">
      <c r="B1604" s="74" t="s">
        <v>843</v>
      </c>
      <c r="C1604" s="20" t="str">
        <f t="shared" si="174"/>
        <v>Freight Wagon (L) MCAA Construction Materials</v>
      </c>
      <c r="D1604" s="21" t="s">
        <v>4</v>
      </c>
      <c r="E1604" s="21" t="s">
        <v>399</v>
      </c>
      <c r="F1604" s="22" t="s">
        <v>643</v>
      </c>
      <c r="G1604" s="21" t="s">
        <v>331</v>
      </c>
      <c r="H1604" s="23"/>
      <c r="I1604" s="24"/>
      <c r="J1604" s="25" t="s">
        <v>31</v>
      </c>
      <c r="K1604" s="26">
        <v>4</v>
      </c>
      <c r="L1604" s="27" t="s">
        <v>810</v>
      </c>
      <c r="M1604" s="25">
        <v>0.97799999999999998</v>
      </c>
      <c r="N1604" s="43" t="s">
        <v>31</v>
      </c>
      <c r="O1604" s="25">
        <f t="shared" si="175"/>
        <v>0.97799999999999998</v>
      </c>
      <c r="P1604" s="25">
        <f t="shared" si="176"/>
        <v>0.97799999999999998</v>
      </c>
      <c r="Q1604" s="28">
        <v>90.5</v>
      </c>
      <c r="R1604" s="29">
        <v>4</v>
      </c>
      <c r="S1604" s="18">
        <f t="shared" si="177"/>
        <v>22.625</v>
      </c>
      <c r="T1604" s="28">
        <v>2.0619999999999998</v>
      </c>
      <c r="U1604" s="26" t="s">
        <v>31</v>
      </c>
      <c r="V1604" s="26" t="s">
        <v>31</v>
      </c>
      <c r="W1604" s="17" t="str">
        <f t="shared" si="178"/>
        <v>n/a</v>
      </c>
      <c r="X1604" s="30" t="s">
        <v>31</v>
      </c>
      <c r="Y1604" s="17" t="str">
        <f t="shared" si="179"/>
        <v>n/a</v>
      </c>
      <c r="Z1604" s="17">
        <v>29</v>
      </c>
      <c r="AA1604" s="17">
        <f t="shared" si="180"/>
        <v>29</v>
      </c>
      <c r="AB1604" s="31" t="s">
        <v>406</v>
      </c>
    </row>
    <row r="1605" spans="2:28" x14ac:dyDescent="0.3">
      <c r="B1605" s="74" t="s">
        <v>843</v>
      </c>
      <c r="C1605" s="20" t="str">
        <f t="shared" si="174"/>
        <v>Freight Wagon (T) MCAA Construction Materials</v>
      </c>
      <c r="D1605" s="21" t="s">
        <v>4</v>
      </c>
      <c r="E1605" s="21" t="s">
        <v>402</v>
      </c>
      <c r="F1605" s="22" t="s">
        <v>643</v>
      </c>
      <c r="G1605" s="21" t="s">
        <v>331</v>
      </c>
      <c r="H1605" s="23"/>
      <c r="I1605" s="24"/>
      <c r="J1605" s="25" t="s">
        <v>31</v>
      </c>
      <c r="K1605" s="26">
        <v>4</v>
      </c>
      <c r="L1605" s="27" t="s">
        <v>810</v>
      </c>
      <c r="M1605" s="25">
        <v>0.97799999999999998</v>
      </c>
      <c r="N1605" s="43" t="s">
        <v>31</v>
      </c>
      <c r="O1605" s="25">
        <f t="shared" si="175"/>
        <v>0.97799999999999998</v>
      </c>
      <c r="P1605" s="25">
        <f t="shared" si="176"/>
        <v>0.97799999999999998</v>
      </c>
      <c r="Q1605" s="28">
        <v>29.190889370932759</v>
      </c>
      <c r="R1605" s="29">
        <v>4</v>
      </c>
      <c r="S1605" s="18">
        <f t="shared" si="177"/>
        <v>7.2977223427331896</v>
      </c>
      <c r="T1605" s="28">
        <v>2.0619999999999998</v>
      </c>
      <c r="U1605" s="26" t="s">
        <v>31</v>
      </c>
      <c r="V1605" s="26" t="s">
        <v>31</v>
      </c>
      <c r="W1605" s="17" t="str">
        <f t="shared" si="178"/>
        <v>n/a</v>
      </c>
      <c r="X1605" s="30" t="s">
        <v>31</v>
      </c>
      <c r="Y1605" s="17" t="str">
        <f t="shared" si="179"/>
        <v>n/a</v>
      </c>
      <c r="Z1605" s="17">
        <v>29</v>
      </c>
      <c r="AA1605" s="17">
        <f t="shared" si="180"/>
        <v>29</v>
      </c>
      <c r="AB1605" s="31" t="s">
        <v>407</v>
      </c>
    </row>
    <row r="1606" spans="2:28" x14ac:dyDescent="0.3">
      <c r="B1606" s="74" t="s">
        <v>843</v>
      </c>
      <c r="C1606" s="20" t="str">
        <f t="shared" si="174"/>
        <v>Freight Wagon (T) MCAA Enterprise</v>
      </c>
      <c r="D1606" s="21" t="s">
        <v>4</v>
      </c>
      <c r="E1606" s="21" t="s">
        <v>402</v>
      </c>
      <c r="F1606" s="22" t="s">
        <v>643</v>
      </c>
      <c r="G1606" s="21" t="s">
        <v>338</v>
      </c>
      <c r="H1606" s="23"/>
      <c r="I1606" s="24"/>
      <c r="J1606" s="25" t="s">
        <v>31</v>
      </c>
      <c r="K1606" s="26">
        <v>4</v>
      </c>
      <c r="L1606" s="27" t="s">
        <v>810</v>
      </c>
      <c r="M1606" s="25">
        <v>0.97799999999999998</v>
      </c>
      <c r="N1606" s="43" t="s">
        <v>31</v>
      </c>
      <c r="O1606" s="25">
        <f t="shared" si="175"/>
        <v>0.97799999999999998</v>
      </c>
      <c r="P1606" s="25">
        <f t="shared" si="176"/>
        <v>0.97799999999999998</v>
      </c>
      <c r="Q1606" s="28">
        <v>28.470319634703195</v>
      </c>
      <c r="R1606" s="29">
        <v>4</v>
      </c>
      <c r="S1606" s="18">
        <f t="shared" si="177"/>
        <v>7.1175799086757987</v>
      </c>
      <c r="T1606" s="28">
        <v>2.0619999999999998</v>
      </c>
      <c r="U1606" s="26" t="s">
        <v>31</v>
      </c>
      <c r="V1606" s="26" t="s">
        <v>31</v>
      </c>
      <c r="W1606" s="17" t="str">
        <f t="shared" si="178"/>
        <v>n/a</v>
      </c>
      <c r="X1606" s="30" t="s">
        <v>31</v>
      </c>
      <c r="Y1606" s="17" t="str">
        <f t="shared" si="179"/>
        <v>n/a</v>
      </c>
      <c r="Z1606" s="17">
        <v>27</v>
      </c>
      <c r="AA1606" s="17">
        <f t="shared" si="180"/>
        <v>27</v>
      </c>
      <c r="AB1606" s="31" t="s">
        <v>407</v>
      </c>
    </row>
    <row r="1607" spans="2:28" x14ac:dyDescent="0.3">
      <c r="B1607" s="74" t="s">
        <v>843</v>
      </c>
      <c r="C1607" s="20" t="str">
        <f t="shared" si="174"/>
        <v>Freight Wagon (T) MCAA Other</v>
      </c>
      <c r="D1607" s="21" t="s">
        <v>4</v>
      </c>
      <c r="E1607" s="21" t="s">
        <v>402</v>
      </c>
      <c r="F1607" s="22" t="s">
        <v>643</v>
      </c>
      <c r="G1607" s="21" t="s">
        <v>333</v>
      </c>
      <c r="H1607" s="23"/>
      <c r="I1607" s="24"/>
      <c r="J1607" s="25" t="s">
        <v>31</v>
      </c>
      <c r="K1607" s="26">
        <v>4</v>
      </c>
      <c r="L1607" s="27" t="s">
        <v>810</v>
      </c>
      <c r="M1607" s="25">
        <v>0.97799999999999998</v>
      </c>
      <c r="N1607" s="43" t="s">
        <v>31</v>
      </c>
      <c r="O1607" s="25">
        <f t="shared" si="175"/>
        <v>0.97799999999999998</v>
      </c>
      <c r="P1607" s="25">
        <f t="shared" si="176"/>
        <v>0.97799999999999998</v>
      </c>
      <c r="Q1607" s="28">
        <v>28.5</v>
      </c>
      <c r="R1607" s="29">
        <v>4</v>
      </c>
      <c r="S1607" s="18">
        <f t="shared" si="177"/>
        <v>7.125</v>
      </c>
      <c r="T1607" s="28">
        <v>2.0619999999999998</v>
      </c>
      <c r="U1607" s="26" t="s">
        <v>31</v>
      </c>
      <c r="V1607" s="26" t="s">
        <v>31</v>
      </c>
      <c r="W1607" s="17" t="str">
        <f t="shared" si="178"/>
        <v>n/a</v>
      </c>
      <c r="X1607" s="30" t="s">
        <v>31</v>
      </c>
      <c r="Y1607" s="17" t="str">
        <f t="shared" si="179"/>
        <v>n/a</v>
      </c>
      <c r="Z1607" s="17">
        <v>25</v>
      </c>
      <c r="AA1607" s="17">
        <f t="shared" si="180"/>
        <v>25</v>
      </c>
      <c r="AB1607" s="31" t="s">
        <v>407</v>
      </c>
    </row>
    <row r="1608" spans="2:28" x14ac:dyDescent="0.3">
      <c r="B1608" s="74" t="s">
        <v>843</v>
      </c>
      <c r="C1608" s="20" t="str">
        <f t="shared" si="174"/>
        <v>Freight Wagon (T) MDAA Enterprise</v>
      </c>
      <c r="D1608" s="21" t="s">
        <v>4</v>
      </c>
      <c r="E1608" s="21" t="s">
        <v>402</v>
      </c>
      <c r="F1608" s="22" t="s">
        <v>644</v>
      </c>
      <c r="G1608" s="21" t="s">
        <v>338</v>
      </c>
      <c r="H1608" s="23"/>
      <c r="I1608" s="24"/>
      <c r="J1608" s="25" t="s">
        <v>31</v>
      </c>
      <c r="K1608" s="26">
        <v>4</v>
      </c>
      <c r="L1608" s="27" t="s">
        <v>810</v>
      </c>
      <c r="M1608" s="25">
        <v>0.97799999999999998</v>
      </c>
      <c r="N1608" s="43" t="s">
        <v>31</v>
      </c>
      <c r="O1608" s="25">
        <f t="shared" si="175"/>
        <v>0.97799999999999998</v>
      </c>
      <c r="P1608" s="25">
        <f t="shared" si="176"/>
        <v>0.97799999999999998</v>
      </c>
      <c r="Q1608" s="28">
        <v>28</v>
      </c>
      <c r="R1608" s="29">
        <v>4</v>
      </c>
      <c r="S1608" s="18">
        <f t="shared" si="177"/>
        <v>7</v>
      </c>
      <c r="T1608" s="28">
        <v>2.0619999999999998</v>
      </c>
      <c r="U1608" s="26" t="s">
        <v>31</v>
      </c>
      <c r="V1608" s="26" t="s">
        <v>31</v>
      </c>
      <c r="W1608" s="17" t="str">
        <f t="shared" si="178"/>
        <v>n/a</v>
      </c>
      <c r="X1608" s="30" t="s">
        <v>31</v>
      </c>
      <c r="Y1608" s="17" t="str">
        <f t="shared" si="179"/>
        <v>n/a</v>
      </c>
      <c r="Z1608" s="17">
        <v>27</v>
      </c>
      <c r="AA1608" s="17">
        <f t="shared" si="180"/>
        <v>27</v>
      </c>
      <c r="AB1608" s="31" t="s">
        <v>407</v>
      </c>
    </row>
    <row r="1609" spans="2:28" x14ac:dyDescent="0.3">
      <c r="B1609" s="74" t="s">
        <v>843</v>
      </c>
      <c r="C1609" s="20" t="str">
        <f t="shared" si="174"/>
        <v>Freight Wagon (T) MDAA Other</v>
      </c>
      <c r="D1609" s="21" t="s">
        <v>4</v>
      </c>
      <c r="E1609" s="21" t="s">
        <v>402</v>
      </c>
      <c r="F1609" s="22" t="s">
        <v>644</v>
      </c>
      <c r="G1609" s="21" t="s">
        <v>333</v>
      </c>
      <c r="H1609" s="23"/>
      <c r="I1609" s="24"/>
      <c r="J1609" s="25" t="s">
        <v>31</v>
      </c>
      <c r="K1609" s="26">
        <v>4</v>
      </c>
      <c r="L1609" s="27" t="s">
        <v>810</v>
      </c>
      <c r="M1609" s="25">
        <v>0.97799999999999998</v>
      </c>
      <c r="N1609" s="43" t="s">
        <v>31</v>
      </c>
      <c r="O1609" s="25">
        <f t="shared" si="175"/>
        <v>0.97799999999999998</v>
      </c>
      <c r="P1609" s="25">
        <f t="shared" si="176"/>
        <v>0.97799999999999998</v>
      </c>
      <c r="Q1609" s="28">
        <v>28</v>
      </c>
      <c r="R1609" s="29">
        <v>4</v>
      </c>
      <c r="S1609" s="18">
        <f t="shared" si="177"/>
        <v>7</v>
      </c>
      <c r="T1609" s="28">
        <v>2.0619999999999998</v>
      </c>
      <c r="U1609" s="26" t="s">
        <v>31</v>
      </c>
      <c r="V1609" s="26" t="s">
        <v>31</v>
      </c>
      <c r="W1609" s="17" t="str">
        <f t="shared" si="178"/>
        <v>n/a</v>
      </c>
      <c r="X1609" s="30" t="s">
        <v>31</v>
      </c>
      <c r="Y1609" s="17" t="str">
        <f t="shared" si="179"/>
        <v>n/a</v>
      </c>
      <c r="Z1609" s="17">
        <v>25</v>
      </c>
      <c r="AA1609" s="17">
        <f t="shared" si="180"/>
        <v>25</v>
      </c>
      <c r="AB1609" s="31" t="s">
        <v>407</v>
      </c>
    </row>
    <row r="1610" spans="2:28" x14ac:dyDescent="0.3">
      <c r="B1610" s="74" t="s">
        <v>843</v>
      </c>
      <c r="C1610" s="20" t="str">
        <f t="shared" si="174"/>
        <v>Freight Wagon (L) MEAA Coal ESI</v>
      </c>
      <c r="D1610" s="21" t="s">
        <v>4</v>
      </c>
      <c r="E1610" s="21" t="s">
        <v>399</v>
      </c>
      <c r="F1610" s="22" t="s">
        <v>645</v>
      </c>
      <c r="G1610" s="21" t="s">
        <v>336</v>
      </c>
      <c r="H1610" s="23"/>
      <c r="I1610" s="24"/>
      <c r="J1610" s="25" t="s">
        <v>31</v>
      </c>
      <c r="K1610" s="26">
        <v>2</v>
      </c>
      <c r="L1610" s="27" t="s">
        <v>806</v>
      </c>
      <c r="M1610" s="25">
        <v>1.0580000000000001</v>
      </c>
      <c r="N1610" s="43" t="s">
        <v>31</v>
      </c>
      <c r="O1610" s="25">
        <f t="shared" si="175"/>
        <v>1.0580000000000001</v>
      </c>
      <c r="P1610" s="25">
        <f t="shared" si="176"/>
        <v>1.0580000000000001</v>
      </c>
      <c r="Q1610" s="28">
        <v>42.00889284735544</v>
      </c>
      <c r="R1610" s="29">
        <v>2</v>
      </c>
      <c r="S1610" s="18">
        <f t="shared" si="177"/>
        <v>21.00444642367772</v>
      </c>
      <c r="T1610" s="28">
        <v>1.6140000000000001</v>
      </c>
      <c r="U1610" s="26" t="s">
        <v>31</v>
      </c>
      <c r="V1610" s="26" t="s">
        <v>31</v>
      </c>
      <c r="W1610" s="17" t="str">
        <f t="shared" si="178"/>
        <v>n/a</v>
      </c>
      <c r="X1610" s="30" t="s">
        <v>31</v>
      </c>
      <c r="Y1610" s="17" t="str">
        <f t="shared" si="179"/>
        <v>n/a</v>
      </c>
      <c r="Z1610" s="17">
        <v>24</v>
      </c>
      <c r="AA1610" s="17">
        <f t="shared" si="180"/>
        <v>24</v>
      </c>
      <c r="AB1610" s="31" t="s">
        <v>439</v>
      </c>
    </row>
    <row r="1611" spans="2:28" x14ac:dyDescent="0.3">
      <c r="B1611" s="74" t="s">
        <v>843</v>
      </c>
      <c r="C1611" s="20" t="str">
        <f t="shared" ref="C1611:C1674" si="181">D1611&amp;" "&amp;E1611&amp;" "&amp;F1611&amp;IF(D1611="Freight"," "&amp;G1611,"")</f>
        <v>Freight Wagon (T) MEAA Coal ESI</v>
      </c>
      <c r="D1611" s="21" t="s">
        <v>4</v>
      </c>
      <c r="E1611" s="21" t="s">
        <v>402</v>
      </c>
      <c r="F1611" s="22" t="s">
        <v>645</v>
      </c>
      <c r="G1611" s="21" t="s">
        <v>336</v>
      </c>
      <c r="H1611" s="23"/>
      <c r="I1611" s="24"/>
      <c r="J1611" s="25" t="s">
        <v>31</v>
      </c>
      <c r="K1611" s="26">
        <v>2</v>
      </c>
      <c r="L1611" s="27" t="s">
        <v>806</v>
      </c>
      <c r="M1611" s="25">
        <v>1.0580000000000001</v>
      </c>
      <c r="N1611" s="43" t="s">
        <v>31</v>
      </c>
      <c r="O1611" s="25">
        <f t="shared" si="175"/>
        <v>1.0580000000000001</v>
      </c>
      <c r="P1611" s="25">
        <f t="shared" si="176"/>
        <v>1.0580000000000001</v>
      </c>
      <c r="Q1611" s="28">
        <v>14.999981312137145</v>
      </c>
      <c r="R1611" s="29">
        <v>2</v>
      </c>
      <c r="S1611" s="18">
        <f t="shared" si="177"/>
        <v>7.4999906560685723</v>
      </c>
      <c r="T1611" s="28">
        <v>1.6140000000000001</v>
      </c>
      <c r="U1611" s="26" t="s">
        <v>31</v>
      </c>
      <c r="V1611" s="26" t="s">
        <v>31</v>
      </c>
      <c r="W1611" s="17" t="str">
        <f t="shared" si="178"/>
        <v>n/a</v>
      </c>
      <c r="X1611" s="30" t="s">
        <v>31</v>
      </c>
      <c r="Y1611" s="17" t="str">
        <f t="shared" si="179"/>
        <v>n/a</v>
      </c>
      <c r="Z1611" s="17">
        <v>24</v>
      </c>
      <c r="AA1611" s="17">
        <f t="shared" si="180"/>
        <v>24</v>
      </c>
      <c r="AB1611" s="31" t="s">
        <v>440</v>
      </c>
    </row>
    <row r="1612" spans="2:28" x14ac:dyDescent="0.3">
      <c r="B1612" s="74" t="s">
        <v>843</v>
      </c>
      <c r="C1612" s="20" t="str">
        <f t="shared" si="181"/>
        <v>Freight Wagon (L) MEAA Coal Other</v>
      </c>
      <c r="D1612" s="21" t="s">
        <v>4</v>
      </c>
      <c r="E1612" s="21" t="s">
        <v>399</v>
      </c>
      <c r="F1612" s="22" t="s">
        <v>645</v>
      </c>
      <c r="G1612" s="21" t="s">
        <v>358</v>
      </c>
      <c r="H1612" s="23"/>
      <c r="I1612" s="24"/>
      <c r="J1612" s="25" t="s">
        <v>31</v>
      </c>
      <c r="K1612" s="26">
        <v>2</v>
      </c>
      <c r="L1612" s="27" t="s">
        <v>806</v>
      </c>
      <c r="M1612" s="25">
        <v>1.0580000000000001</v>
      </c>
      <c r="N1612" s="43" t="s">
        <v>31</v>
      </c>
      <c r="O1612" s="25">
        <f t="shared" si="175"/>
        <v>1.0580000000000001</v>
      </c>
      <c r="P1612" s="25">
        <f t="shared" si="176"/>
        <v>1.0580000000000001</v>
      </c>
      <c r="Q1612" s="28">
        <v>42.60379341184759</v>
      </c>
      <c r="R1612" s="29">
        <v>2</v>
      </c>
      <c r="S1612" s="18">
        <f t="shared" si="177"/>
        <v>21.301896705923795</v>
      </c>
      <c r="T1612" s="28">
        <v>1.6140000000000001</v>
      </c>
      <c r="U1612" s="26" t="s">
        <v>31</v>
      </c>
      <c r="V1612" s="26" t="s">
        <v>31</v>
      </c>
      <c r="W1612" s="17" t="str">
        <f t="shared" si="178"/>
        <v>n/a</v>
      </c>
      <c r="X1612" s="30" t="s">
        <v>31</v>
      </c>
      <c r="Y1612" s="17" t="str">
        <f t="shared" si="179"/>
        <v>n/a</v>
      </c>
      <c r="Z1612" s="17">
        <v>25</v>
      </c>
      <c r="AA1612" s="17">
        <f t="shared" si="180"/>
        <v>25</v>
      </c>
      <c r="AB1612" s="31" t="s">
        <v>439</v>
      </c>
    </row>
    <row r="1613" spans="2:28" x14ac:dyDescent="0.3">
      <c r="B1613" s="74" t="s">
        <v>843</v>
      </c>
      <c r="C1613" s="20" t="str">
        <f t="shared" si="181"/>
        <v>Freight Wagon (T) MEAA Coal Other</v>
      </c>
      <c r="D1613" s="21" t="s">
        <v>4</v>
      </c>
      <c r="E1613" s="21" t="s">
        <v>402</v>
      </c>
      <c r="F1613" s="22" t="s">
        <v>645</v>
      </c>
      <c r="G1613" s="21" t="s">
        <v>358</v>
      </c>
      <c r="H1613" s="23"/>
      <c r="I1613" s="24"/>
      <c r="J1613" s="25" t="s">
        <v>31</v>
      </c>
      <c r="K1613" s="26">
        <v>2</v>
      </c>
      <c r="L1613" s="27" t="s">
        <v>806</v>
      </c>
      <c r="M1613" s="25">
        <v>1.0580000000000001</v>
      </c>
      <c r="N1613" s="43" t="s">
        <v>31</v>
      </c>
      <c r="O1613" s="25">
        <f t="shared" si="175"/>
        <v>1.0580000000000001</v>
      </c>
      <c r="P1613" s="25">
        <f t="shared" si="176"/>
        <v>1.0580000000000001</v>
      </c>
      <c r="Q1613" s="28">
        <v>14.983539793282825</v>
      </c>
      <c r="R1613" s="29">
        <v>2</v>
      </c>
      <c r="S1613" s="18">
        <f t="shared" si="177"/>
        <v>7.4917698966414124</v>
      </c>
      <c r="T1613" s="28">
        <v>1.6140000000000001</v>
      </c>
      <c r="U1613" s="26" t="s">
        <v>31</v>
      </c>
      <c r="V1613" s="26" t="s">
        <v>31</v>
      </c>
      <c r="W1613" s="17" t="str">
        <f t="shared" si="178"/>
        <v>n/a</v>
      </c>
      <c r="X1613" s="30" t="s">
        <v>31</v>
      </c>
      <c r="Y1613" s="17" t="str">
        <f t="shared" si="179"/>
        <v>n/a</v>
      </c>
      <c r="Z1613" s="17">
        <v>25</v>
      </c>
      <c r="AA1613" s="17">
        <f t="shared" si="180"/>
        <v>25</v>
      </c>
      <c r="AB1613" s="31" t="s">
        <v>440</v>
      </c>
    </row>
    <row r="1614" spans="2:28" x14ac:dyDescent="0.3">
      <c r="B1614" s="74" t="s">
        <v>843</v>
      </c>
      <c r="C1614" s="20" t="str">
        <f t="shared" si="181"/>
        <v>Freight Wagon (L) MEAA Construction Materials</v>
      </c>
      <c r="D1614" s="21" t="s">
        <v>4</v>
      </c>
      <c r="E1614" s="21" t="s">
        <v>399</v>
      </c>
      <c r="F1614" s="22" t="s">
        <v>645</v>
      </c>
      <c r="G1614" s="21" t="s">
        <v>331</v>
      </c>
      <c r="H1614" s="23"/>
      <c r="I1614" s="24"/>
      <c r="J1614" s="25" t="s">
        <v>31</v>
      </c>
      <c r="K1614" s="26">
        <v>2</v>
      </c>
      <c r="L1614" s="27" t="s">
        <v>806</v>
      </c>
      <c r="M1614" s="25">
        <v>1.0580000000000001</v>
      </c>
      <c r="N1614" s="43" t="s">
        <v>31</v>
      </c>
      <c r="O1614" s="25">
        <f t="shared" si="175"/>
        <v>1.0580000000000001</v>
      </c>
      <c r="P1614" s="25">
        <f t="shared" si="176"/>
        <v>1.0580000000000001</v>
      </c>
      <c r="Q1614" s="28">
        <v>44.41892614875232</v>
      </c>
      <c r="R1614" s="29">
        <v>2</v>
      </c>
      <c r="S1614" s="18">
        <f t="shared" si="177"/>
        <v>22.20946307437616</v>
      </c>
      <c r="T1614" s="28">
        <v>1.6140000000000001</v>
      </c>
      <c r="U1614" s="26" t="s">
        <v>31</v>
      </c>
      <c r="V1614" s="26" t="s">
        <v>31</v>
      </c>
      <c r="W1614" s="17" t="str">
        <f t="shared" si="178"/>
        <v>n/a</v>
      </c>
      <c r="X1614" s="30" t="s">
        <v>31</v>
      </c>
      <c r="Y1614" s="17" t="str">
        <f t="shared" si="179"/>
        <v>n/a</v>
      </c>
      <c r="Z1614" s="17">
        <v>29</v>
      </c>
      <c r="AA1614" s="17">
        <f t="shared" si="180"/>
        <v>29</v>
      </c>
      <c r="AB1614" s="31" t="s">
        <v>439</v>
      </c>
    </row>
    <row r="1615" spans="2:28" x14ac:dyDescent="0.3">
      <c r="B1615" s="74" t="s">
        <v>843</v>
      </c>
      <c r="C1615" s="20" t="str">
        <f t="shared" si="181"/>
        <v>Freight Wagon (T) MEAA Construction Materials</v>
      </c>
      <c r="D1615" s="21" t="s">
        <v>4</v>
      </c>
      <c r="E1615" s="21" t="s">
        <v>402</v>
      </c>
      <c r="F1615" s="22" t="s">
        <v>645</v>
      </c>
      <c r="G1615" s="21" t="s">
        <v>331</v>
      </c>
      <c r="H1615" s="23"/>
      <c r="I1615" s="24"/>
      <c r="J1615" s="25" t="s">
        <v>31</v>
      </c>
      <c r="K1615" s="26">
        <v>2</v>
      </c>
      <c r="L1615" s="27" t="s">
        <v>806</v>
      </c>
      <c r="M1615" s="25">
        <v>1.0580000000000001</v>
      </c>
      <c r="N1615" s="43" t="s">
        <v>31</v>
      </c>
      <c r="O1615" s="25">
        <f t="shared" si="175"/>
        <v>1.0580000000000001</v>
      </c>
      <c r="P1615" s="25">
        <f t="shared" si="176"/>
        <v>1.0580000000000001</v>
      </c>
      <c r="Q1615" s="28">
        <v>15</v>
      </c>
      <c r="R1615" s="29">
        <v>2</v>
      </c>
      <c r="S1615" s="18">
        <f t="shared" si="177"/>
        <v>7.5</v>
      </c>
      <c r="T1615" s="28">
        <v>1.6140000000000001</v>
      </c>
      <c r="U1615" s="26" t="s">
        <v>31</v>
      </c>
      <c r="V1615" s="26" t="s">
        <v>31</v>
      </c>
      <c r="W1615" s="17" t="str">
        <f t="shared" si="178"/>
        <v>n/a</v>
      </c>
      <c r="X1615" s="30" t="s">
        <v>31</v>
      </c>
      <c r="Y1615" s="17" t="str">
        <f t="shared" si="179"/>
        <v>n/a</v>
      </c>
      <c r="Z1615" s="17">
        <v>29</v>
      </c>
      <c r="AA1615" s="17">
        <f t="shared" si="180"/>
        <v>29</v>
      </c>
      <c r="AB1615" s="31" t="s">
        <v>440</v>
      </c>
    </row>
    <row r="1616" spans="2:28" x14ac:dyDescent="0.3">
      <c r="B1616" s="74" t="s">
        <v>843</v>
      </c>
      <c r="C1616" s="20" t="str">
        <f t="shared" si="181"/>
        <v>Freight Wagon (T) MEAA Enterprise</v>
      </c>
      <c r="D1616" s="21" t="s">
        <v>4</v>
      </c>
      <c r="E1616" s="21" t="s">
        <v>402</v>
      </c>
      <c r="F1616" s="22" t="s">
        <v>645</v>
      </c>
      <c r="G1616" s="21" t="s">
        <v>338</v>
      </c>
      <c r="H1616" s="23"/>
      <c r="I1616" s="24"/>
      <c r="J1616" s="25" t="s">
        <v>31</v>
      </c>
      <c r="K1616" s="26">
        <v>2</v>
      </c>
      <c r="L1616" s="27" t="s">
        <v>806</v>
      </c>
      <c r="M1616" s="25">
        <v>1.0580000000000001</v>
      </c>
      <c r="N1616" s="43" t="s">
        <v>31</v>
      </c>
      <c r="O1616" s="25">
        <f t="shared" si="175"/>
        <v>1.0580000000000001</v>
      </c>
      <c r="P1616" s="25">
        <f t="shared" si="176"/>
        <v>1.0580000000000001</v>
      </c>
      <c r="Q1616" s="28">
        <v>15</v>
      </c>
      <c r="R1616" s="29">
        <v>2</v>
      </c>
      <c r="S1616" s="18">
        <f t="shared" si="177"/>
        <v>7.5</v>
      </c>
      <c r="T1616" s="28">
        <v>1.6140000000000001</v>
      </c>
      <c r="U1616" s="26" t="s">
        <v>31</v>
      </c>
      <c r="V1616" s="26" t="s">
        <v>31</v>
      </c>
      <c r="W1616" s="17" t="str">
        <f t="shared" si="178"/>
        <v>n/a</v>
      </c>
      <c r="X1616" s="30" t="s">
        <v>31</v>
      </c>
      <c r="Y1616" s="17" t="str">
        <f t="shared" si="179"/>
        <v>n/a</v>
      </c>
      <c r="Z1616" s="17">
        <v>27</v>
      </c>
      <c r="AA1616" s="17">
        <f t="shared" si="180"/>
        <v>27</v>
      </c>
      <c r="AB1616" s="31" t="s">
        <v>440</v>
      </c>
    </row>
    <row r="1617" spans="2:28" x14ac:dyDescent="0.3">
      <c r="B1617" s="74" t="s">
        <v>843</v>
      </c>
      <c r="C1617" s="20" t="str">
        <f t="shared" si="181"/>
        <v>Freight Wagon (L) MEAA Industrial Minerals</v>
      </c>
      <c r="D1617" s="21" t="s">
        <v>4</v>
      </c>
      <c r="E1617" s="21" t="s">
        <v>399</v>
      </c>
      <c r="F1617" s="22" t="s">
        <v>645</v>
      </c>
      <c r="G1617" s="21" t="s">
        <v>364</v>
      </c>
      <c r="H1617" s="23"/>
      <c r="I1617" s="24"/>
      <c r="J1617" s="25" t="s">
        <v>31</v>
      </c>
      <c r="K1617" s="26">
        <v>2</v>
      </c>
      <c r="L1617" s="27" t="s">
        <v>806</v>
      </c>
      <c r="M1617" s="25">
        <v>1.0580000000000001</v>
      </c>
      <c r="N1617" s="43" t="s">
        <v>31</v>
      </c>
      <c r="O1617" s="25">
        <f t="shared" si="175"/>
        <v>1.0580000000000001</v>
      </c>
      <c r="P1617" s="25">
        <f t="shared" si="176"/>
        <v>1.0580000000000001</v>
      </c>
      <c r="Q1617" s="28">
        <v>39.791249370822136</v>
      </c>
      <c r="R1617" s="29">
        <v>2</v>
      </c>
      <c r="S1617" s="18">
        <f t="shared" si="177"/>
        <v>19.895624685411068</v>
      </c>
      <c r="T1617" s="28">
        <v>1.6140000000000001</v>
      </c>
      <c r="U1617" s="26" t="s">
        <v>31</v>
      </c>
      <c r="V1617" s="26" t="s">
        <v>31</v>
      </c>
      <c r="W1617" s="17" t="str">
        <f t="shared" si="178"/>
        <v>n/a</v>
      </c>
      <c r="X1617" s="30" t="s">
        <v>31</v>
      </c>
      <c r="Y1617" s="17" t="str">
        <f t="shared" si="179"/>
        <v>n/a</v>
      </c>
      <c r="Z1617" s="17">
        <v>18</v>
      </c>
      <c r="AA1617" s="17">
        <f t="shared" si="180"/>
        <v>18</v>
      </c>
      <c r="AB1617" s="31" t="s">
        <v>439</v>
      </c>
    </row>
    <row r="1618" spans="2:28" x14ac:dyDescent="0.3">
      <c r="B1618" s="74" t="s">
        <v>843</v>
      </c>
      <c r="C1618" s="20" t="str">
        <f t="shared" si="181"/>
        <v>Freight Wagon (T) MEAA Industrial Minerals</v>
      </c>
      <c r="D1618" s="21" t="s">
        <v>4</v>
      </c>
      <c r="E1618" s="21" t="s">
        <v>402</v>
      </c>
      <c r="F1618" s="22" t="s">
        <v>645</v>
      </c>
      <c r="G1618" s="21" t="s">
        <v>364</v>
      </c>
      <c r="H1618" s="23"/>
      <c r="I1618" s="24"/>
      <c r="J1618" s="25" t="s">
        <v>31</v>
      </c>
      <c r="K1618" s="26">
        <v>2</v>
      </c>
      <c r="L1618" s="27" t="s">
        <v>806</v>
      </c>
      <c r="M1618" s="25">
        <v>1.0580000000000001</v>
      </c>
      <c r="N1618" s="43" t="s">
        <v>31</v>
      </c>
      <c r="O1618" s="25">
        <f t="shared" si="175"/>
        <v>1.0580000000000001</v>
      </c>
      <c r="P1618" s="25">
        <f t="shared" si="176"/>
        <v>1.0580000000000001</v>
      </c>
      <c r="Q1618" s="28">
        <v>15</v>
      </c>
      <c r="R1618" s="29">
        <v>2</v>
      </c>
      <c r="S1618" s="18">
        <f t="shared" si="177"/>
        <v>7.5</v>
      </c>
      <c r="T1618" s="28">
        <v>1.6140000000000001</v>
      </c>
      <c r="U1618" s="26" t="s">
        <v>31</v>
      </c>
      <c r="V1618" s="26" t="s">
        <v>31</v>
      </c>
      <c r="W1618" s="17" t="str">
        <f t="shared" si="178"/>
        <v>n/a</v>
      </c>
      <c r="X1618" s="30" t="s">
        <v>31</v>
      </c>
      <c r="Y1618" s="17" t="str">
        <f t="shared" si="179"/>
        <v>n/a</v>
      </c>
      <c r="Z1618" s="17">
        <v>18</v>
      </c>
      <c r="AA1618" s="17">
        <f t="shared" si="180"/>
        <v>18</v>
      </c>
      <c r="AB1618" s="31" t="s">
        <v>440</v>
      </c>
    </row>
    <row r="1619" spans="2:28" x14ac:dyDescent="0.3">
      <c r="B1619" s="74" t="s">
        <v>843</v>
      </c>
      <c r="C1619" s="20" t="str">
        <f t="shared" si="181"/>
        <v>Freight Wagon (T) MEAA Other</v>
      </c>
      <c r="D1619" s="21" t="s">
        <v>4</v>
      </c>
      <c r="E1619" s="21" t="s">
        <v>402</v>
      </c>
      <c r="F1619" s="22" t="s">
        <v>645</v>
      </c>
      <c r="G1619" s="21" t="s">
        <v>333</v>
      </c>
      <c r="H1619" s="23"/>
      <c r="I1619" s="24"/>
      <c r="J1619" s="25" t="s">
        <v>31</v>
      </c>
      <c r="K1619" s="26">
        <v>2</v>
      </c>
      <c r="L1619" s="27" t="s">
        <v>806</v>
      </c>
      <c r="M1619" s="25">
        <v>1.0580000000000001</v>
      </c>
      <c r="N1619" s="43" t="s">
        <v>31</v>
      </c>
      <c r="O1619" s="25">
        <f t="shared" si="175"/>
        <v>1.0580000000000001</v>
      </c>
      <c r="P1619" s="25">
        <f t="shared" si="176"/>
        <v>1.0580000000000001</v>
      </c>
      <c r="Q1619" s="28">
        <v>15</v>
      </c>
      <c r="R1619" s="29">
        <v>2</v>
      </c>
      <c r="S1619" s="18">
        <f t="shared" si="177"/>
        <v>7.5</v>
      </c>
      <c r="T1619" s="28">
        <v>1.6140000000000001</v>
      </c>
      <c r="U1619" s="26" t="s">
        <v>31</v>
      </c>
      <c r="V1619" s="26" t="s">
        <v>31</v>
      </c>
      <c r="W1619" s="17" t="str">
        <f t="shared" si="178"/>
        <v>n/a</v>
      </c>
      <c r="X1619" s="30" t="s">
        <v>31</v>
      </c>
      <c r="Y1619" s="17" t="str">
        <f t="shared" si="179"/>
        <v>n/a</v>
      </c>
      <c r="Z1619" s="17">
        <v>25</v>
      </c>
      <c r="AA1619" s="17">
        <f t="shared" si="180"/>
        <v>25</v>
      </c>
      <c r="AB1619" s="31" t="s">
        <v>440</v>
      </c>
    </row>
    <row r="1620" spans="2:28" x14ac:dyDescent="0.3">
      <c r="B1620" s="74" t="s">
        <v>843</v>
      </c>
      <c r="C1620" s="20" t="str">
        <f t="shared" si="181"/>
        <v>Freight Wagon (L) MEAA Steel</v>
      </c>
      <c r="D1620" s="21" t="s">
        <v>4</v>
      </c>
      <c r="E1620" s="21" t="s">
        <v>399</v>
      </c>
      <c r="F1620" s="22" t="s">
        <v>645</v>
      </c>
      <c r="G1620" s="21" t="s">
        <v>342</v>
      </c>
      <c r="H1620" s="23"/>
      <c r="I1620" s="24"/>
      <c r="J1620" s="25" t="s">
        <v>31</v>
      </c>
      <c r="K1620" s="26">
        <v>2</v>
      </c>
      <c r="L1620" s="27" t="s">
        <v>806</v>
      </c>
      <c r="M1620" s="25">
        <v>1.0580000000000001</v>
      </c>
      <c r="N1620" s="43" t="s">
        <v>31</v>
      </c>
      <c r="O1620" s="25">
        <f t="shared" si="175"/>
        <v>1.0580000000000001</v>
      </c>
      <c r="P1620" s="25">
        <f t="shared" si="176"/>
        <v>1.0580000000000001</v>
      </c>
      <c r="Q1620" s="28">
        <v>36</v>
      </c>
      <c r="R1620" s="29">
        <v>2</v>
      </c>
      <c r="S1620" s="18">
        <f t="shared" si="177"/>
        <v>18</v>
      </c>
      <c r="T1620" s="28">
        <v>1.6140000000000001</v>
      </c>
      <c r="U1620" s="26" t="s">
        <v>31</v>
      </c>
      <c r="V1620" s="26" t="s">
        <v>31</v>
      </c>
      <c r="W1620" s="17" t="str">
        <f t="shared" si="178"/>
        <v>n/a</v>
      </c>
      <c r="X1620" s="30" t="s">
        <v>31</v>
      </c>
      <c r="Y1620" s="17" t="str">
        <f t="shared" si="179"/>
        <v>n/a</v>
      </c>
      <c r="Z1620" s="17">
        <v>25</v>
      </c>
      <c r="AA1620" s="17">
        <f t="shared" si="180"/>
        <v>25</v>
      </c>
      <c r="AB1620" s="31" t="s">
        <v>439</v>
      </c>
    </row>
    <row r="1621" spans="2:28" x14ac:dyDescent="0.3">
      <c r="B1621" s="74" t="s">
        <v>843</v>
      </c>
      <c r="C1621" s="20" t="str">
        <f t="shared" si="181"/>
        <v>Freight Wagon (T) MEAA Steel</v>
      </c>
      <c r="D1621" s="21" t="s">
        <v>4</v>
      </c>
      <c r="E1621" s="21" t="s">
        <v>402</v>
      </c>
      <c r="F1621" s="22" t="s">
        <v>645</v>
      </c>
      <c r="G1621" s="21" t="s">
        <v>342</v>
      </c>
      <c r="H1621" s="23"/>
      <c r="I1621" s="24"/>
      <c r="J1621" s="25" t="s">
        <v>31</v>
      </c>
      <c r="K1621" s="26">
        <v>2</v>
      </c>
      <c r="L1621" s="27" t="s">
        <v>806</v>
      </c>
      <c r="M1621" s="25">
        <v>1.0580000000000001</v>
      </c>
      <c r="N1621" s="43" t="s">
        <v>31</v>
      </c>
      <c r="O1621" s="25">
        <f t="shared" si="175"/>
        <v>1.0580000000000001</v>
      </c>
      <c r="P1621" s="25">
        <f t="shared" si="176"/>
        <v>1.0580000000000001</v>
      </c>
      <c r="Q1621" s="28">
        <v>15</v>
      </c>
      <c r="R1621" s="29">
        <v>2</v>
      </c>
      <c r="S1621" s="18">
        <f t="shared" si="177"/>
        <v>7.5</v>
      </c>
      <c r="T1621" s="28">
        <v>1.6140000000000001</v>
      </c>
      <c r="U1621" s="26" t="s">
        <v>31</v>
      </c>
      <c r="V1621" s="26" t="s">
        <v>31</v>
      </c>
      <c r="W1621" s="17" t="str">
        <f t="shared" si="178"/>
        <v>n/a</v>
      </c>
      <c r="X1621" s="30" t="s">
        <v>31</v>
      </c>
      <c r="Y1621" s="17" t="str">
        <f t="shared" si="179"/>
        <v>n/a</v>
      </c>
      <c r="Z1621" s="17">
        <v>25</v>
      </c>
      <c r="AA1621" s="17">
        <f t="shared" si="180"/>
        <v>25</v>
      </c>
      <c r="AB1621" s="31" t="s">
        <v>440</v>
      </c>
    </row>
    <row r="1622" spans="2:28" x14ac:dyDescent="0.3">
      <c r="B1622" s="74" t="s">
        <v>843</v>
      </c>
      <c r="C1622" s="20" t="str">
        <f t="shared" si="181"/>
        <v>Freight Wagon (L) MFAA Construction Materials</v>
      </c>
      <c r="D1622" s="21" t="s">
        <v>4</v>
      </c>
      <c r="E1622" s="21" t="s">
        <v>399</v>
      </c>
      <c r="F1622" s="22" t="s">
        <v>646</v>
      </c>
      <c r="G1622" s="21" t="s">
        <v>331</v>
      </c>
      <c r="H1622" s="23"/>
      <c r="I1622" s="24"/>
      <c r="J1622" s="25" t="s">
        <v>31</v>
      </c>
      <c r="K1622" s="26">
        <v>2</v>
      </c>
      <c r="L1622" s="27" t="s">
        <v>806</v>
      </c>
      <c r="M1622" s="25">
        <v>1.0580000000000001</v>
      </c>
      <c r="N1622" s="43" t="s">
        <v>31</v>
      </c>
      <c r="O1622" s="25">
        <f t="shared" si="175"/>
        <v>1.0580000000000001</v>
      </c>
      <c r="P1622" s="25">
        <f t="shared" si="176"/>
        <v>1.0580000000000001</v>
      </c>
      <c r="Q1622" s="28">
        <v>40.666769651763254</v>
      </c>
      <c r="R1622" s="29">
        <v>2</v>
      </c>
      <c r="S1622" s="18">
        <f t="shared" si="177"/>
        <v>20.333384825881627</v>
      </c>
      <c r="T1622" s="28">
        <v>1.6140000000000001</v>
      </c>
      <c r="U1622" s="26" t="s">
        <v>31</v>
      </c>
      <c r="V1622" s="26" t="s">
        <v>31</v>
      </c>
      <c r="W1622" s="17" t="str">
        <f t="shared" si="178"/>
        <v>n/a</v>
      </c>
      <c r="X1622" s="30" t="s">
        <v>31</v>
      </c>
      <c r="Y1622" s="17" t="str">
        <f t="shared" si="179"/>
        <v>n/a</v>
      </c>
      <c r="Z1622" s="17">
        <v>29</v>
      </c>
      <c r="AA1622" s="17">
        <f t="shared" si="180"/>
        <v>29</v>
      </c>
      <c r="AB1622" s="31" t="s">
        <v>439</v>
      </c>
    </row>
    <row r="1623" spans="2:28" x14ac:dyDescent="0.3">
      <c r="B1623" s="74" t="s">
        <v>843</v>
      </c>
      <c r="C1623" s="20" t="str">
        <f t="shared" si="181"/>
        <v>Freight Wagon (T) MFAA Construction Materials</v>
      </c>
      <c r="D1623" s="21" t="s">
        <v>4</v>
      </c>
      <c r="E1623" s="21" t="s">
        <v>402</v>
      </c>
      <c r="F1623" s="22" t="s">
        <v>646</v>
      </c>
      <c r="G1623" s="21" t="s">
        <v>331</v>
      </c>
      <c r="H1623" s="23"/>
      <c r="I1623" s="24"/>
      <c r="J1623" s="25" t="s">
        <v>31</v>
      </c>
      <c r="K1623" s="26">
        <v>2</v>
      </c>
      <c r="L1623" s="27" t="s">
        <v>806</v>
      </c>
      <c r="M1623" s="25">
        <v>1.0580000000000001</v>
      </c>
      <c r="N1623" s="43" t="s">
        <v>31</v>
      </c>
      <c r="O1623" s="25">
        <f t="shared" si="175"/>
        <v>1.0580000000000001</v>
      </c>
      <c r="P1623" s="25">
        <f t="shared" si="176"/>
        <v>1.0580000000000001</v>
      </c>
      <c r="Q1623" s="28">
        <v>14</v>
      </c>
      <c r="R1623" s="29">
        <v>2</v>
      </c>
      <c r="S1623" s="18">
        <f t="shared" si="177"/>
        <v>7</v>
      </c>
      <c r="T1623" s="28">
        <v>1.6140000000000001</v>
      </c>
      <c r="U1623" s="26" t="s">
        <v>31</v>
      </c>
      <c r="V1623" s="26" t="s">
        <v>31</v>
      </c>
      <c r="W1623" s="17" t="str">
        <f t="shared" si="178"/>
        <v>n/a</v>
      </c>
      <c r="X1623" s="30" t="s">
        <v>31</v>
      </c>
      <c r="Y1623" s="17" t="str">
        <f t="shared" si="179"/>
        <v>n/a</v>
      </c>
      <c r="Z1623" s="17">
        <v>29</v>
      </c>
      <c r="AA1623" s="17">
        <f t="shared" si="180"/>
        <v>29</v>
      </c>
      <c r="AB1623" s="31" t="s">
        <v>440</v>
      </c>
    </row>
    <row r="1624" spans="2:28" x14ac:dyDescent="0.3">
      <c r="B1624" s="74" t="s">
        <v>843</v>
      </c>
      <c r="C1624" s="20" t="str">
        <f t="shared" si="181"/>
        <v>Freight Wagon (L) MFAA Enterprise</v>
      </c>
      <c r="D1624" s="21" t="s">
        <v>4</v>
      </c>
      <c r="E1624" s="21" t="s">
        <v>399</v>
      </c>
      <c r="F1624" s="22" t="s">
        <v>646</v>
      </c>
      <c r="G1624" s="21" t="s">
        <v>338</v>
      </c>
      <c r="H1624" s="23"/>
      <c r="I1624" s="24"/>
      <c r="J1624" s="25" t="s">
        <v>31</v>
      </c>
      <c r="K1624" s="26">
        <v>2</v>
      </c>
      <c r="L1624" s="27" t="s">
        <v>806</v>
      </c>
      <c r="M1624" s="25">
        <v>1.0580000000000001</v>
      </c>
      <c r="N1624" s="43" t="s">
        <v>31</v>
      </c>
      <c r="O1624" s="25">
        <f t="shared" si="175"/>
        <v>1.0580000000000001</v>
      </c>
      <c r="P1624" s="25">
        <f t="shared" si="176"/>
        <v>1.0580000000000001</v>
      </c>
      <c r="Q1624" s="28">
        <v>28.739382239382241</v>
      </c>
      <c r="R1624" s="29">
        <v>2</v>
      </c>
      <c r="S1624" s="18">
        <f t="shared" si="177"/>
        <v>14.369691119691121</v>
      </c>
      <c r="T1624" s="28">
        <v>1.6140000000000001</v>
      </c>
      <c r="U1624" s="26" t="s">
        <v>31</v>
      </c>
      <c r="V1624" s="26" t="s">
        <v>31</v>
      </c>
      <c r="W1624" s="17" t="str">
        <f t="shared" si="178"/>
        <v>n/a</v>
      </c>
      <c r="X1624" s="30" t="s">
        <v>31</v>
      </c>
      <c r="Y1624" s="17" t="str">
        <f t="shared" si="179"/>
        <v>n/a</v>
      </c>
      <c r="Z1624" s="17">
        <v>27</v>
      </c>
      <c r="AA1624" s="17">
        <f t="shared" si="180"/>
        <v>27</v>
      </c>
      <c r="AB1624" s="31" t="s">
        <v>439</v>
      </c>
    </row>
    <row r="1625" spans="2:28" x14ac:dyDescent="0.3">
      <c r="B1625" s="74" t="s">
        <v>843</v>
      </c>
      <c r="C1625" s="20" t="str">
        <f t="shared" si="181"/>
        <v>Freight Wagon (T) MFAA Enterprise</v>
      </c>
      <c r="D1625" s="21" t="s">
        <v>4</v>
      </c>
      <c r="E1625" s="21" t="s">
        <v>402</v>
      </c>
      <c r="F1625" s="22" t="s">
        <v>646</v>
      </c>
      <c r="G1625" s="21" t="s">
        <v>338</v>
      </c>
      <c r="H1625" s="23"/>
      <c r="I1625" s="24"/>
      <c r="J1625" s="25" t="s">
        <v>31</v>
      </c>
      <c r="K1625" s="26">
        <v>2</v>
      </c>
      <c r="L1625" s="27" t="s">
        <v>806</v>
      </c>
      <c r="M1625" s="25">
        <v>1.0580000000000001</v>
      </c>
      <c r="N1625" s="43" t="s">
        <v>31</v>
      </c>
      <c r="O1625" s="25">
        <f t="shared" si="175"/>
        <v>1.0580000000000001</v>
      </c>
      <c r="P1625" s="25">
        <f t="shared" si="176"/>
        <v>1.0580000000000001</v>
      </c>
      <c r="Q1625" s="28">
        <v>14</v>
      </c>
      <c r="R1625" s="29">
        <v>2</v>
      </c>
      <c r="S1625" s="18">
        <f t="shared" si="177"/>
        <v>7</v>
      </c>
      <c r="T1625" s="28">
        <v>1.6140000000000001</v>
      </c>
      <c r="U1625" s="26" t="s">
        <v>31</v>
      </c>
      <c r="V1625" s="26" t="s">
        <v>31</v>
      </c>
      <c r="W1625" s="17" t="str">
        <f t="shared" si="178"/>
        <v>n/a</v>
      </c>
      <c r="X1625" s="30" t="s">
        <v>31</v>
      </c>
      <c r="Y1625" s="17" t="str">
        <f t="shared" si="179"/>
        <v>n/a</v>
      </c>
      <c r="Z1625" s="17">
        <v>27</v>
      </c>
      <c r="AA1625" s="17">
        <f t="shared" si="180"/>
        <v>27</v>
      </c>
      <c r="AB1625" s="31" t="s">
        <v>440</v>
      </c>
    </row>
    <row r="1626" spans="2:28" x14ac:dyDescent="0.3">
      <c r="B1626" s="74" t="s">
        <v>843</v>
      </c>
      <c r="C1626" s="20" t="str">
        <f t="shared" si="181"/>
        <v>Freight Wagon (L) MFAA Other</v>
      </c>
      <c r="D1626" s="21" t="s">
        <v>4</v>
      </c>
      <c r="E1626" s="21" t="s">
        <v>399</v>
      </c>
      <c r="F1626" s="22" t="s">
        <v>646</v>
      </c>
      <c r="G1626" s="21" t="s">
        <v>333</v>
      </c>
      <c r="H1626" s="23"/>
      <c r="I1626" s="24"/>
      <c r="J1626" s="25" t="s">
        <v>31</v>
      </c>
      <c r="K1626" s="26">
        <v>2</v>
      </c>
      <c r="L1626" s="27" t="s">
        <v>806</v>
      </c>
      <c r="M1626" s="25">
        <v>1.0580000000000001</v>
      </c>
      <c r="N1626" s="43" t="s">
        <v>31</v>
      </c>
      <c r="O1626" s="25">
        <f t="shared" si="175"/>
        <v>1.0580000000000001</v>
      </c>
      <c r="P1626" s="25">
        <f t="shared" si="176"/>
        <v>1.0580000000000001</v>
      </c>
      <c r="Q1626" s="28">
        <v>33</v>
      </c>
      <c r="R1626" s="29">
        <v>2</v>
      </c>
      <c r="S1626" s="18">
        <f t="shared" si="177"/>
        <v>16.5</v>
      </c>
      <c r="T1626" s="28">
        <v>1.6140000000000001</v>
      </c>
      <c r="U1626" s="26" t="s">
        <v>31</v>
      </c>
      <c r="V1626" s="26" t="s">
        <v>31</v>
      </c>
      <c r="W1626" s="17" t="str">
        <f t="shared" si="178"/>
        <v>n/a</v>
      </c>
      <c r="X1626" s="30" t="s">
        <v>31</v>
      </c>
      <c r="Y1626" s="17" t="str">
        <f t="shared" si="179"/>
        <v>n/a</v>
      </c>
      <c r="Z1626" s="17">
        <v>25</v>
      </c>
      <c r="AA1626" s="17">
        <f t="shared" si="180"/>
        <v>25</v>
      </c>
      <c r="AB1626" s="31" t="s">
        <v>439</v>
      </c>
    </row>
    <row r="1627" spans="2:28" x14ac:dyDescent="0.3">
      <c r="B1627" s="74" t="s">
        <v>843</v>
      </c>
      <c r="C1627" s="20" t="str">
        <f t="shared" si="181"/>
        <v>Freight Wagon (T) MFAA Other</v>
      </c>
      <c r="D1627" s="21" t="s">
        <v>4</v>
      </c>
      <c r="E1627" s="21" t="s">
        <v>402</v>
      </c>
      <c r="F1627" s="22" t="s">
        <v>646</v>
      </c>
      <c r="G1627" s="21" t="s">
        <v>333</v>
      </c>
      <c r="H1627" s="23"/>
      <c r="I1627" s="24"/>
      <c r="J1627" s="25" t="s">
        <v>31</v>
      </c>
      <c r="K1627" s="26">
        <v>2</v>
      </c>
      <c r="L1627" s="27" t="s">
        <v>806</v>
      </c>
      <c r="M1627" s="25">
        <v>1.0580000000000001</v>
      </c>
      <c r="N1627" s="43" t="s">
        <v>31</v>
      </c>
      <c r="O1627" s="25">
        <f t="shared" si="175"/>
        <v>1.0580000000000001</v>
      </c>
      <c r="P1627" s="25">
        <f t="shared" si="176"/>
        <v>1.0580000000000001</v>
      </c>
      <c r="Q1627" s="28">
        <v>14</v>
      </c>
      <c r="R1627" s="29">
        <v>2</v>
      </c>
      <c r="S1627" s="18">
        <f t="shared" si="177"/>
        <v>7</v>
      </c>
      <c r="T1627" s="28">
        <v>1.6140000000000001</v>
      </c>
      <c r="U1627" s="26" t="s">
        <v>31</v>
      </c>
      <c r="V1627" s="26" t="s">
        <v>31</v>
      </c>
      <c r="W1627" s="17" t="str">
        <f t="shared" si="178"/>
        <v>n/a</v>
      </c>
      <c r="X1627" s="30" t="s">
        <v>31</v>
      </c>
      <c r="Y1627" s="17" t="str">
        <f t="shared" si="179"/>
        <v>n/a</v>
      </c>
      <c r="Z1627" s="17">
        <v>25</v>
      </c>
      <c r="AA1627" s="17">
        <f t="shared" si="180"/>
        <v>25</v>
      </c>
      <c r="AB1627" s="31" t="s">
        <v>440</v>
      </c>
    </row>
    <row r="1628" spans="2:28" x14ac:dyDescent="0.3">
      <c r="B1628" s="74" t="s">
        <v>843</v>
      </c>
      <c r="C1628" s="20" t="str">
        <f t="shared" si="181"/>
        <v>Freight Wagon (L) MHAA Construction Materials</v>
      </c>
      <c r="D1628" s="21" t="s">
        <v>4</v>
      </c>
      <c r="E1628" s="21" t="s">
        <v>399</v>
      </c>
      <c r="F1628" s="22" t="s">
        <v>647</v>
      </c>
      <c r="G1628" s="21" t="s">
        <v>331</v>
      </c>
      <c r="H1628" s="23"/>
      <c r="I1628" s="24"/>
      <c r="J1628" s="25" t="s">
        <v>31</v>
      </c>
      <c r="K1628" s="26">
        <v>2</v>
      </c>
      <c r="L1628" s="27" t="s">
        <v>806</v>
      </c>
      <c r="M1628" s="25">
        <v>1.0580000000000001</v>
      </c>
      <c r="N1628" s="43" t="s">
        <v>31</v>
      </c>
      <c r="O1628" s="25">
        <f t="shared" si="175"/>
        <v>1.0580000000000001</v>
      </c>
      <c r="P1628" s="25">
        <f t="shared" si="176"/>
        <v>1.0580000000000001</v>
      </c>
      <c r="Q1628" s="28">
        <v>40.543336111665468</v>
      </c>
      <c r="R1628" s="29">
        <v>2</v>
      </c>
      <c r="S1628" s="18">
        <f t="shared" si="177"/>
        <v>20.271668055832734</v>
      </c>
      <c r="T1628" s="28">
        <v>1.6459999999999999</v>
      </c>
      <c r="U1628" s="26" t="s">
        <v>31</v>
      </c>
      <c r="V1628" s="26" t="s">
        <v>31</v>
      </c>
      <c r="W1628" s="17" t="str">
        <f t="shared" si="178"/>
        <v>n/a</v>
      </c>
      <c r="X1628" s="30" t="s">
        <v>31</v>
      </c>
      <c r="Y1628" s="17" t="str">
        <f t="shared" si="179"/>
        <v>n/a</v>
      </c>
      <c r="Z1628" s="17">
        <v>29</v>
      </c>
      <c r="AA1628" s="17">
        <f t="shared" si="180"/>
        <v>29</v>
      </c>
      <c r="AB1628" s="31" t="s">
        <v>439</v>
      </c>
    </row>
    <row r="1629" spans="2:28" x14ac:dyDescent="0.3">
      <c r="B1629" s="74" t="s">
        <v>843</v>
      </c>
      <c r="C1629" s="20" t="str">
        <f t="shared" si="181"/>
        <v>Freight Wagon (T) MHAA Construction Materials</v>
      </c>
      <c r="D1629" s="21" t="s">
        <v>4</v>
      </c>
      <c r="E1629" s="21" t="s">
        <v>402</v>
      </c>
      <c r="F1629" s="22" t="s">
        <v>647</v>
      </c>
      <c r="G1629" s="21" t="s">
        <v>331</v>
      </c>
      <c r="H1629" s="23"/>
      <c r="I1629" s="24"/>
      <c r="J1629" s="25" t="s">
        <v>31</v>
      </c>
      <c r="K1629" s="26">
        <v>2</v>
      </c>
      <c r="L1629" s="27" t="s">
        <v>806</v>
      </c>
      <c r="M1629" s="25">
        <v>1.0580000000000001</v>
      </c>
      <c r="N1629" s="43" t="s">
        <v>31</v>
      </c>
      <c r="O1629" s="25">
        <f t="shared" si="175"/>
        <v>1.0580000000000001</v>
      </c>
      <c r="P1629" s="25">
        <f t="shared" si="176"/>
        <v>1.0580000000000001</v>
      </c>
      <c r="Q1629" s="28">
        <v>14.336861828605763</v>
      </c>
      <c r="R1629" s="29">
        <v>2</v>
      </c>
      <c r="S1629" s="18">
        <f t="shared" si="177"/>
        <v>7.1684309143028813</v>
      </c>
      <c r="T1629" s="28">
        <v>1.6459999999999999</v>
      </c>
      <c r="U1629" s="26" t="s">
        <v>31</v>
      </c>
      <c r="V1629" s="26" t="s">
        <v>31</v>
      </c>
      <c r="W1629" s="17" t="str">
        <f t="shared" si="178"/>
        <v>n/a</v>
      </c>
      <c r="X1629" s="30" t="s">
        <v>31</v>
      </c>
      <c r="Y1629" s="17" t="str">
        <f t="shared" si="179"/>
        <v>n/a</v>
      </c>
      <c r="Z1629" s="17">
        <v>29</v>
      </c>
      <c r="AA1629" s="17">
        <f t="shared" si="180"/>
        <v>29</v>
      </c>
      <c r="AB1629" s="31" t="s">
        <v>440</v>
      </c>
    </row>
    <row r="1630" spans="2:28" x14ac:dyDescent="0.3">
      <c r="B1630" s="74" t="s">
        <v>843</v>
      </c>
      <c r="C1630" s="20" t="str">
        <f t="shared" si="181"/>
        <v>Freight Wagon (L) MHAA Domestic Automotive</v>
      </c>
      <c r="D1630" s="21" t="s">
        <v>4</v>
      </c>
      <c r="E1630" s="21" t="s">
        <v>399</v>
      </c>
      <c r="F1630" s="22" t="s">
        <v>647</v>
      </c>
      <c r="G1630" s="21" t="s">
        <v>348</v>
      </c>
      <c r="H1630" s="23"/>
      <c r="I1630" s="24"/>
      <c r="J1630" s="25" t="s">
        <v>31</v>
      </c>
      <c r="K1630" s="26">
        <v>2</v>
      </c>
      <c r="L1630" s="27" t="s">
        <v>806</v>
      </c>
      <c r="M1630" s="25">
        <v>1.0580000000000001</v>
      </c>
      <c r="N1630" s="43" t="s">
        <v>31</v>
      </c>
      <c r="O1630" s="25">
        <f t="shared" si="175"/>
        <v>1.0580000000000001</v>
      </c>
      <c r="P1630" s="25">
        <f t="shared" si="176"/>
        <v>1.0580000000000001</v>
      </c>
      <c r="Q1630" s="28">
        <v>29.111111111111111</v>
      </c>
      <c r="R1630" s="29">
        <v>2</v>
      </c>
      <c r="S1630" s="18">
        <f t="shared" si="177"/>
        <v>14.555555555555555</v>
      </c>
      <c r="T1630" s="28">
        <v>1.6459999999999999</v>
      </c>
      <c r="U1630" s="26" t="s">
        <v>31</v>
      </c>
      <c r="V1630" s="26" t="s">
        <v>31</v>
      </c>
      <c r="W1630" s="17" t="str">
        <f t="shared" si="178"/>
        <v>n/a</v>
      </c>
      <c r="X1630" s="30" t="s">
        <v>31</v>
      </c>
      <c r="Y1630" s="17" t="str">
        <f t="shared" si="179"/>
        <v>n/a</v>
      </c>
      <c r="Z1630" s="17">
        <v>25</v>
      </c>
      <c r="AA1630" s="17">
        <f t="shared" si="180"/>
        <v>25</v>
      </c>
      <c r="AB1630" s="31" t="s">
        <v>439</v>
      </c>
    </row>
    <row r="1631" spans="2:28" x14ac:dyDescent="0.3">
      <c r="B1631" s="74" t="s">
        <v>843</v>
      </c>
      <c r="C1631" s="20" t="str">
        <f t="shared" si="181"/>
        <v>Freight Wagon (T) MHAA Domestic Automotive</v>
      </c>
      <c r="D1631" s="21" t="s">
        <v>4</v>
      </c>
      <c r="E1631" s="21" t="s">
        <v>402</v>
      </c>
      <c r="F1631" s="22" t="s">
        <v>647</v>
      </c>
      <c r="G1631" s="21" t="s">
        <v>348</v>
      </c>
      <c r="H1631" s="23"/>
      <c r="I1631" s="24"/>
      <c r="J1631" s="25" t="s">
        <v>31</v>
      </c>
      <c r="K1631" s="26">
        <v>2</v>
      </c>
      <c r="L1631" s="27" t="s">
        <v>806</v>
      </c>
      <c r="M1631" s="25">
        <v>1.0580000000000001</v>
      </c>
      <c r="N1631" s="43" t="s">
        <v>31</v>
      </c>
      <c r="O1631" s="25">
        <f t="shared" si="175"/>
        <v>1.0580000000000001</v>
      </c>
      <c r="P1631" s="25">
        <f t="shared" si="176"/>
        <v>1.0580000000000001</v>
      </c>
      <c r="Q1631" s="28">
        <v>14.29944607363962</v>
      </c>
      <c r="R1631" s="29">
        <v>2</v>
      </c>
      <c r="S1631" s="18">
        <f t="shared" si="177"/>
        <v>7.1497230368198101</v>
      </c>
      <c r="T1631" s="28">
        <v>1.6459999999999999</v>
      </c>
      <c r="U1631" s="26" t="s">
        <v>31</v>
      </c>
      <c r="V1631" s="26" t="s">
        <v>31</v>
      </c>
      <c r="W1631" s="17" t="str">
        <f t="shared" si="178"/>
        <v>n/a</v>
      </c>
      <c r="X1631" s="30" t="s">
        <v>31</v>
      </c>
      <c r="Y1631" s="17" t="str">
        <f t="shared" si="179"/>
        <v>n/a</v>
      </c>
      <c r="Z1631" s="17">
        <v>25</v>
      </c>
      <c r="AA1631" s="17">
        <f t="shared" si="180"/>
        <v>25</v>
      </c>
      <c r="AB1631" s="31" t="s">
        <v>440</v>
      </c>
    </row>
    <row r="1632" spans="2:28" x14ac:dyDescent="0.3">
      <c r="B1632" s="74" t="s">
        <v>843</v>
      </c>
      <c r="C1632" s="20" t="str">
        <f t="shared" si="181"/>
        <v>Freight Wagon (L) MHAA Enterprise</v>
      </c>
      <c r="D1632" s="21" t="s">
        <v>4</v>
      </c>
      <c r="E1632" s="21" t="s">
        <v>399</v>
      </c>
      <c r="F1632" s="22" t="s">
        <v>647</v>
      </c>
      <c r="G1632" s="21" t="s">
        <v>338</v>
      </c>
      <c r="H1632" s="23"/>
      <c r="I1632" s="24"/>
      <c r="J1632" s="25" t="s">
        <v>31</v>
      </c>
      <c r="K1632" s="26">
        <v>2</v>
      </c>
      <c r="L1632" s="27" t="s">
        <v>806</v>
      </c>
      <c r="M1632" s="25">
        <v>1.0580000000000001</v>
      </c>
      <c r="N1632" s="43" t="s">
        <v>31</v>
      </c>
      <c r="O1632" s="25">
        <f t="shared" si="175"/>
        <v>1.0580000000000001</v>
      </c>
      <c r="P1632" s="25">
        <f t="shared" si="176"/>
        <v>1.0580000000000001</v>
      </c>
      <c r="Q1632" s="28">
        <v>31.937367303609339</v>
      </c>
      <c r="R1632" s="29">
        <v>2</v>
      </c>
      <c r="S1632" s="18">
        <f t="shared" si="177"/>
        <v>15.968683651804669</v>
      </c>
      <c r="T1632" s="28">
        <v>1.6459999999999999</v>
      </c>
      <c r="U1632" s="26" t="s">
        <v>31</v>
      </c>
      <c r="V1632" s="26" t="s">
        <v>31</v>
      </c>
      <c r="W1632" s="17" t="str">
        <f t="shared" si="178"/>
        <v>n/a</v>
      </c>
      <c r="X1632" s="30" t="s">
        <v>31</v>
      </c>
      <c r="Y1632" s="17" t="str">
        <f t="shared" si="179"/>
        <v>n/a</v>
      </c>
      <c r="Z1632" s="17">
        <v>27</v>
      </c>
      <c r="AA1632" s="17">
        <f t="shared" si="180"/>
        <v>27</v>
      </c>
      <c r="AB1632" s="31" t="s">
        <v>439</v>
      </c>
    </row>
    <row r="1633" spans="2:28" x14ac:dyDescent="0.3">
      <c r="B1633" s="74" t="s">
        <v>843</v>
      </c>
      <c r="C1633" s="20" t="str">
        <f t="shared" si="181"/>
        <v>Freight Wagon (T) MHAA Enterprise</v>
      </c>
      <c r="D1633" s="21" t="s">
        <v>4</v>
      </c>
      <c r="E1633" s="21" t="s">
        <v>402</v>
      </c>
      <c r="F1633" s="22" t="s">
        <v>647</v>
      </c>
      <c r="G1633" s="21" t="s">
        <v>338</v>
      </c>
      <c r="H1633" s="23"/>
      <c r="I1633" s="24"/>
      <c r="J1633" s="25" t="s">
        <v>31</v>
      </c>
      <c r="K1633" s="26">
        <v>2</v>
      </c>
      <c r="L1633" s="27" t="s">
        <v>806</v>
      </c>
      <c r="M1633" s="25">
        <v>1.0580000000000001</v>
      </c>
      <c r="N1633" s="43" t="s">
        <v>31</v>
      </c>
      <c r="O1633" s="25">
        <f t="shared" si="175"/>
        <v>1.0580000000000001</v>
      </c>
      <c r="P1633" s="25">
        <f t="shared" si="176"/>
        <v>1.0580000000000001</v>
      </c>
      <c r="Q1633" s="28">
        <v>14.468173431734318</v>
      </c>
      <c r="R1633" s="29">
        <v>2</v>
      </c>
      <c r="S1633" s="18">
        <f t="shared" si="177"/>
        <v>7.2340867158671589</v>
      </c>
      <c r="T1633" s="28">
        <v>1.6459999999999999</v>
      </c>
      <c r="U1633" s="26" t="s">
        <v>31</v>
      </c>
      <c r="V1633" s="26" t="s">
        <v>31</v>
      </c>
      <c r="W1633" s="17" t="str">
        <f t="shared" si="178"/>
        <v>n/a</v>
      </c>
      <c r="X1633" s="30" t="s">
        <v>31</v>
      </c>
      <c r="Y1633" s="17" t="str">
        <f t="shared" si="179"/>
        <v>n/a</v>
      </c>
      <c r="Z1633" s="17">
        <v>27</v>
      </c>
      <c r="AA1633" s="17">
        <f t="shared" si="180"/>
        <v>27</v>
      </c>
      <c r="AB1633" s="31" t="s">
        <v>440</v>
      </c>
    </row>
    <row r="1634" spans="2:28" x14ac:dyDescent="0.3">
      <c r="B1634" s="74" t="s">
        <v>843</v>
      </c>
      <c r="C1634" s="20" t="str">
        <f t="shared" si="181"/>
        <v>Freight Wagon (L) MHAA Other</v>
      </c>
      <c r="D1634" s="21" t="s">
        <v>4</v>
      </c>
      <c r="E1634" s="21" t="s">
        <v>399</v>
      </c>
      <c r="F1634" s="22" t="s">
        <v>647</v>
      </c>
      <c r="G1634" s="21" t="s">
        <v>333</v>
      </c>
      <c r="H1634" s="23"/>
      <c r="I1634" s="24"/>
      <c r="J1634" s="25" t="s">
        <v>31</v>
      </c>
      <c r="K1634" s="26">
        <v>2</v>
      </c>
      <c r="L1634" s="27" t="s">
        <v>806</v>
      </c>
      <c r="M1634" s="25">
        <v>1.0580000000000001</v>
      </c>
      <c r="N1634" s="43" t="s">
        <v>31</v>
      </c>
      <c r="O1634" s="25">
        <f t="shared" si="175"/>
        <v>1.0580000000000001</v>
      </c>
      <c r="P1634" s="25">
        <f t="shared" si="176"/>
        <v>1.0580000000000001</v>
      </c>
      <c r="Q1634" s="28">
        <v>34</v>
      </c>
      <c r="R1634" s="29">
        <v>2</v>
      </c>
      <c r="S1634" s="18">
        <f t="shared" si="177"/>
        <v>17</v>
      </c>
      <c r="T1634" s="28">
        <v>1.6459999999999999</v>
      </c>
      <c r="U1634" s="26" t="s">
        <v>31</v>
      </c>
      <c r="V1634" s="26" t="s">
        <v>31</v>
      </c>
      <c r="W1634" s="17" t="str">
        <f t="shared" si="178"/>
        <v>n/a</v>
      </c>
      <c r="X1634" s="30" t="s">
        <v>31</v>
      </c>
      <c r="Y1634" s="17" t="str">
        <f t="shared" si="179"/>
        <v>n/a</v>
      </c>
      <c r="Z1634" s="17">
        <v>25</v>
      </c>
      <c r="AA1634" s="17">
        <f t="shared" si="180"/>
        <v>25</v>
      </c>
      <c r="AB1634" s="31" t="s">
        <v>439</v>
      </c>
    </row>
    <row r="1635" spans="2:28" x14ac:dyDescent="0.3">
      <c r="B1635" s="74" t="s">
        <v>843</v>
      </c>
      <c r="C1635" s="20" t="str">
        <f t="shared" si="181"/>
        <v>Freight Wagon (T) MHAA Other</v>
      </c>
      <c r="D1635" s="21" t="s">
        <v>4</v>
      </c>
      <c r="E1635" s="21" t="s">
        <v>402</v>
      </c>
      <c r="F1635" s="22" t="s">
        <v>647</v>
      </c>
      <c r="G1635" s="21" t="s">
        <v>333</v>
      </c>
      <c r="H1635" s="23"/>
      <c r="I1635" s="24"/>
      <c r="J1635" s="25" t="s">
        <v>31</v>
      </c>
      <c r="K1635" s="26">
        <v>2</v>
      </c>
      <c r="L1635" s="27" t="s">
        <v>806</v>
      </c>
      <c r="M1635" s="25">
        <v>1.0580000000000001</v>
      </c>
      <c r="N1635" s="43" t="s">
        <v>31</v>
      </c>
      <c r="O1635" s="25">
        <f t="shared" ref="O1635:O1698" si="182">IF(N1635="n/a",M1635,N1635)</f>
        <v>1.0580000000000001</v>
      </c>
      <c r="P1635" s="25">
        <f t="shared" ref="P1635:P1698" si="183">IF($D1635="Passenger",J1635,O1635)</f>
        <v>1.0580000000000001</v>
      </c>
      <c r="Q1635" s="28">
        <v>14.391780596277385</v>
      </c>
      <c r="R1635" s="29">
        <v>2</v>
      </c>
      <c r="S1635" s="18">
        <f t="shared" ref="S1635:S1698" si="184">Q1635/R1635</f>
        <v>7.1958902981386927</v>
      </c>
      <c r="T1635" s="28">
        <v>1.6459999999999999</v>
      </c>
      <c r="U1635" s="26" t="s">
        <v>31</v>
      </c>
      <c r="V1635" s="26" t="s">
        <v>31</v>
      </c>
      <c r="W1635" s="17" t="str">
        <f t="shared" ref="W1635:W1698" si="185">IF($D1635="Passenger",0.021*(MIN(U1635,V1635)^1.71),"n/a")</f>
        <v>n/a</v>
      </c>
      <c r="X1635" s="30" t="s">
        <v>31</v>
      </c>
      <c r="Y1635" s="17" t="str">
        <f t="shared" ref="Y1635:Y1698" si="186">IF($D1635="Passenger",IF(X1635=0,W1635,X1635),"n/a")</f>
        <v>n/a</v>
      </c>
      <c r="Z1635" s="17">
        <v>25</v>
      </c>
      <c r="AA1635" s="17">
        <f t="shared" si="180"/>
        <v>25</v>
      </c>
      <c r="AB1635" s="31" t="s">
        <v>440</v>
      </c>
    </row>
    <row r="1636" spans="2:28" x14ac:dyDescent="0.3">
      <c r="B1636" s="74" t="s">
        <v>843</v>
      </c>
      <c r="C1636" s="20" t="str">
        <f t="shared" si="181"/>
        <v>Freight Wagon (L) MHAA Steel</v>
      </c>
      <c r="D1636" s="21" t="s">
        <v>4</v>
      </c>
      <c r="E1636" s="21" t="s">
        <v>399</v>
      </c>
      <c r="F1636" s="22" t="s">
        <v>647</v>
      </c>
      <c r="G1636" s="21" t="s">
        <v>342</v>
      </c>
      <c r="H1636" s="23"/>
      <c r="I1636" s="24"/>
      <c r="J1636" s="25" t="s">
        <v>31</v>
      </c>
      <c r="K1636" s="26">
        <v>2</v>
      </c>
      <c r="L1636" s="27" t="s">
        <v>806</v>
      </c>
      <c r="M1636" s="25">
        <v>1.0580000000000001</v>
      </c>
      <c r="N1636" s="43" t="s">
        <v>31</v>
      </c>
      <c r="O1636" s="25">
        <f t="shared" si="182"/>
        <v>1.0580000000000001</v>
      </c>
      <c r="P1636" s="25">
        <f t="shared" si="183"/>
        <v>1.0580000000000001</v>
      </c>
      <c r="Q1636" s="28">
        <v>37.394285714285722</v>
      </c>
      <c r="R1636" s="29">
        <v>2</v>
      </c>
      <c r="S1636" s="18">
        <f t="shared" si="184"/>
        <v>18.697142857142861</v>
      </c>
      <c r="T1636" s="28">
        <v>1.6459999999999999</v>
      </c>
      <c r="U1636" s="26" t="s">
        <v>31</v>
      </c>
      <c r="V1636" s="26" t="s">
        <v>31</v>
      </c>
      <c r="W1636" s="17" t="str">
        <f t="shared" si="185"/>
        <v>n/a</v>
      </c>
      <c r="X1636" s="30" t="s">
        <v>31</v>
      </c>
      <c r="Y1636" s="17" t="str">
        <f t="shared" si="186"/>
        <v>n/a</v>
      </c>
      <c r="Z1636" s="17">
        <v>25</v>
      </c>
      <c r="AA1636" s="17">
        <f t="shared" si="180"/>
        <v>25</v>
      </c>
      <c r="AB1636" s="31" t="s">
        <v>439</v>
      </c>
    </row>
    <row r="1637" spans="2:28" x14ac:dyDescent="0.3">
      <c r="B1637" s="74" t="s">
        <v>843</v>
      </c>
      <c r="C1637" s="20" t="str">
        <f t="shared" si="181"/>
        <v>Freight Wagon (L) MJAA Construction Materials</v>
      </c>
      <c r="D1637" s="21" t="s">
        <v>4</v>
      </c>
      <c r="E1637" s="21" t="s">
        <v>399</v>
      </c>
      <c r="F1637" s="22" t="s">
        <v>648</v>
      </c>
      <c r="G1637" s="21" t="s">
        <v>331</v>
      </c>
      <c r="H1637" s="23"/>
      <c r="I1637" s="24"/>
      <c r="J1637" s="25" t="s">
        <v>31</v>
      </c>
      <c r="K1637" s="26">
        <v>6</v>
      </c>
      <c r="L1637" s="27" t="s">
        <v>814</v>
      </c>
      <c r="M1637" s="25">
        <v>0.89800000000000002</v>
      </c>
      <c r="N1637" s="43" t="s">
        <v>31</v>
      </c>
      <c r="O1637" s="25">
        <f t="shared" si="182"/>
        <v>0.89800000000000002</v>
      </c>
      <c r="P1637" s="25">
        <f t="shared" si="183"/>
        <v>0.89800000000000002</v>
      </c>
      <c r="Q1637" s="28">
        <v>86.696826236723425</v>
      </c>
      <c r="R1637" s="29">
        <v>4</v>
      </c>
      <c r="S1637" s="18">
        <f t="shared" si="184"/>
        <v>21.674206559180856</v>
      </c>
      <c r="T1637" s="28">
        <v>1.3</v>
      </c>
      <c r="U1637" s="26" t="s">
        <v>31</v>
      </c>
      <c r="V1637" s="26" t="s">
        <v>31</v>
      </c>
      <c r="W1637" s="17" t="str">
        <f t="shared" si="185"/>
        <v>n/a</v>
      </c>
      <c r="X1637" s="30" t="s">
        <v>31</v>
      </c>
      <c r="Y1637" s="17" t="str">
        <f t="shared" si="186"/>
        <v>n/a</v>
      </c>
      <c r="Z1637" s="17">
        <v>29</v>
      </c>
      <c r="AA1637" s="17">
        <f t="shared" si="180"/>
        <v>29</v>
      </c>
      <c r="AB1637" s="31" t="s">
        <v>512</v>
      </c>
    </row>
    <row r="1638" spans="2:28" x14ac:dyDescent="0.3">
      <c r="B1638" s="74" t="s">
        <v>843</v>
      </c>
      <c r="C1638" s="20" t="str">
        <f t="shared" si="181"/>
        <v>Freight Wagon (T) MJAA Construction Materials</v>
      </c>
      <c r="D1638" s="21" t="s">
        <v>4</v>
      </c>
      <c r="E1638" s="21" t="s">
        <v>402</v>
      </c>
      <c r="F1638" s="22" t="s">
        <v>648</v>
      </c>
      <c r="G1638" s="21" t="s">
        <v>331</v>
      </c>
      <c r="H1638" s="23"/>
      <c r="I1638" s="24"/>
      <c r="J1638" s="25" t="s">
        <v>31</v>
      </c>
      <c r="K1638" s="26">
        <v>6</v>
      </c>
      <c r="L1638" s="27" t="s">
        <v>814</v>
      </c>
      <c r="M1638" s="25">
        <v>0.89800000000000002</v>
      </c>
      <c r="N1638" s="43" t="s">
        <v>31</v>
      </c>
      <c r="O1638" s="25">
        <f t="shared" si="182"/>
        <v>0.89800000000000002</v>
      </c>
      <c r="P1638" s="25">
        <f t="shared" si="183"/>
        <v>0.89800000000000002</v>
      </c>
      <c r="Q1638" s="28">
        <v>23</v>
      </c>
      <c r="R1638" s="29">
        <v>4</v>
      </c>
      <c r="S1638" s="18">
        <f t="shared" si="184"/>
        <v>5.75</v>
      </c>
      <c r="T1638" s="28">
        <v>1.3</v>
      </c>
      <c r="U1638" s="26" t="s">
        <v>31</v>
      </c>
      <c r="V1638" s="26" t="s">
        <v>31</v>
      </c>
      <c r="W1638" s="17" t="str">
        <f t="shared" si="185"/>
        <v>n/a</v>
      </c>
      <c r="X1638" s="30" t="s">
        <v>31</v>
      </c>
      <c r="Y1638" s="17" t="str">
        <f t="shared" si="186"/>
        <v>n/a</v>
      </c>
      <c r="Z1638" s="17">
        <v>29</v>
      </c>
      <c r="AA1638" s="17">
        <f t="shared" si="180"/>
        <v>29</v>
      </c>
      <c r="AB1638" s="31" t="s">
        <v>513</v>
      </c>
    </row>
    <row r="1639" spans="2:28" x14ac:dyDescent="0.3">
      <c r="B1639" s="74" t="s">
        <v>843</v>
      </c>
      <c r="C1639" s="20" t="str">
        <f t="shared" si="181"/>
        <v>Freight Wagon (L) MLAA Construction Materials</v>
      </c>
      <c r="D1639" s="21" t="s">
        <v>4</v>
      </c>
      <c r="E1639" s="21" t="s">
        <v>399</v>
      </c>
      <c r="F1639" s="22" t="s">
        <v>649</v>
      </c>
      <c r="G1639" s="21" t="s">
        <v>331</v>
      </c>
      <c r="H1639" s="23"/>
      <c r="I1639" s="24"/>
      <c r="J1639" s="25" t="s">
        <v>31</v>
      </c>
      <c r="K1639" s="26">
        <v>5</v>
      </c>
      <c r="L1639" s="27" t="s">
        <v>812</v>
      </c>
      <c r="M1639" s="25">
        <v>0.93799999999999994</v>
      </c>
      <c r="N1639" s="43" t="s">
        <v>31</v>
      </c>
      <c r="O1639" s="25">
        <f t="shared" si="182"/>
        <v>0.93799999999999994</v>
      </c>
      <c r="P1639" s="25">
        <f t="shared" si="183"/>
        <v>0.93799999999999994</v>
      </c>
      <c r="Q1639" s="28">
        <v>83.704619561995329</v>
      </c>
      <c r="R1639" s="29">
        <v>4</v>
      </c>
      <c r="S1639" s="18">
        <f t="shared" si="184"/>
        <v>20.926154890498832</v>
      </c>
      <c r="T1639" s="28">
        <v>1.5349999999999999</v>
      </c>
      <c r="U1639" s="26" t="s">
        <v>31</v>
      </c>
      <c r="V1639" s="26" t="s">
        <v>31</v>
      </c>
      <c r="W1639" s="17" t="str">
        <f t="shared" si="185"/>
        <v>n/a</v>
      </c>
      <c r="X1639" s="30" t="s">
        <v>31</v>
      </c>
      <c r="Y1639" s="17" t="str">
        <f t="shared" si="186"/>
        <v>n/a</v>
      </c>
      <c r="Z1639" s="17">
        <v>29</v>
      </c>
      <c r="AA1639" s="17">
        <f t="shared" si="180"/>
        <v>29</v>
      </c>
      <c r="AB1639" s="31" t="s">
        <v>406</v>
      </c>
    </row>
    <row r="1640" spans="2:28" x14ac:dyDescent="0.3">
      <c r="B1640" s="74" t="s">
        <v>843</v>
      </c>
      <c r="C1640" s="20" t="str">
        <f t="shared" si="181"/>
        <v>Freight Wagon (T) MLAA Construction Materials</v>
      </c>
      <c r="D1640" s="21" t="s">
        <v>4</v>
      </c>
      <c r="E1640" s="21" t="s">
        <v>402</v>
      </c>
      <c r="F1640" s="22" t="s">
        <v>649</v>
      </c>
      <c r="G1640" s="21" t="s">
        <v>331</v>
      </c>
      <c r="H1640" s="23"/>
      <c r="I1640" s="24"/>
      <c r="J1640" s="25" t="s">
        <v>31</v>
      </c>
      <c r="K1640" s="26">
        <v>5</v>
      </c>
      <c r="L1640" s="27" t="s">
        <v>812</v>
      </c>
      <c r="M1640" s="25">
        <v>0.93799999999999994</v>
      </c>
      <c r="N1640" s="43" t="s">
        <v>31</v>
      </c>
      <c r="O1640" s="25">
        <f t="shared" si="182"/>
        <v>0.93799999999999994</v>
      </c>
      <c r="P1640" s="25">
        <f t="shared" si="183"/>
        <v>0.93799999999999994</v>
      </c>
      <c r="Q1640" s="28">
        <v>24.700108765710603</v>
      </c>
      <c r="R1640" s="29">
        <v>4</v>
      </c>
      <c r="S1640" s="18">
        <f t="shared" si="184"/>
        <v>6.1750271914276507</v>
      </c>
      <c r="T1640" s="28">
        <v>1.5349999999999999</v>
      </c>
      <c r="U1640" s="26" t="s">
        <v>31</v>
      </c>
      <c r="V1640" s="26" t="s">
        <v>31</v>
      </c>
      <c r="W1640" s="17" t="str">
        <f t="shared" si="185"/>
        <v>n/a</v>
      </c>
      <c r="X1640" s="30" t="s">
        <v>31</v>
      </c>
      <c r="Y1640" s="17" t="str">
        <f t="shared" si="186"/>
        <v>n/a</v>
      </c>
      <c r="Z1640" s="17">
        <v>29</v>
      </c>
      <c r="AA1640" s="17">
        <f t="shared" si="180"/>
        <v>29</v>
      </c>
      <c r="AB1640" s="31" t="s">
        <v>407</v>
      </c>
    </row>
    <row r="1641" spans="2:28" x14ac:dyDescent="0.3">
      <c r="B1641" s="74" t="s">
        <v>843</v>
      </c>
      <c r="C1641" s="20" t="str">
        <f t="shared" si="181"/>
        <v>Freight Wagon (L) MLAA Other</v>
      </c>
      <c r="D1641" s="21" t="s">
        <v>4</v>
      </c>
      <c r="E1641" s="21" t="s">
        <v>399</v>
      </c>
      <c r="F1641" s="22" t="s">
        <v>649</v>
      </c>
      <c r="G1641" s="21" t="s">
        <v>333</v>
      </c>
      <c r="H1641" s="23"/>
      <c r="I1641" s="24"/>
      <c r="J1641" s="25" t="s">
        <v>31</v>
      </c>
      <c r="K1641" s="26">
        <v>5</v>
      </c>
      <c r="L1641" s="27" t="s">
        <v>812</v>
      </c>
      <c r="M1641" s="25">
        <v>0.93799999999999994</v>
      </c>
      <c r="N1641" s="43" t="s">
        <v>31</v>
      </c>
      <c r="O1641" s="25">
        <f t="shared" si="182"/>
        <v>0.93799999999999994</v>
      </c>
      <c r="P1641" s="25">
        <f t="shared" si="183"/>
        <v>0.93799999999999994</v>
      </c>
      <c r="Q1641" s="28">
        <v>90</v>
      </c>
      <c r="R1641" s="29">
        <v>4</v>
      </c>
      <c r="S1641" s="18">
        <f t="shared" si="184"/>
        <v>22.5</v>
      </c>
      <c r="T1641" s="28">
        <v>1.5349999999999999</v>
      </c>
      <c r="U1641" s="26" t="s">
        <v>31</v>
      </c>
      <c r="V1641" s="26" t="s">
        <v>31</v>
      </c>
      <c r="W1641" s="17" t="str">
        <f t="shared" si="185"/>
        <v>n/a</v>
      </c>
      <c r="X1641" s="30" t="s">
        <v>31</v>
      </c>
      <c r="Y1641" s="17" t="str">
        <f t="shared" si="186"/>
        <v>n/a</v>
      </c>
      <c r="Z1641" s="17">
        <v>25</v>
      </c>
      <c r="AA1641" s="17">
        <f t="shared" si="180"/>
        <v>25</v>
      </c>
      <c r="AB1641" s="31" t="s">
        <v>406</v>
      </c>
    </row>
    <row r="1642" spans="2:28" x14ac:dyDescent="0.3">
      <c r="B1642" s="74" t="s">
        <v>843</v>
      </c>
      <c r="C1642" s="20" t="str">
        <f t="shared" si="181"/>
        <v>Freight Wagon (T) MLAA Other</v>
      </c>
      <c r="D1642" s="21" t="s">
        <v>4</v>
      </c>
      <c r="E1642" s="21" t="s">
        <v>402</v>
      </c>
      <c r="F1642" s="22" t="s">
        <v>649</v>
      </c>
      <c r="G1642" s="21" t="s">
        <v>333</v>
      </c>
      <c r="H1642" s="23"/>
      <c r="I1642" s="24"/>
      <c r="J1642" s="25" t="s">
        <v>31</v>
      </c>
      <c r="K1642" s="26">
        <v>5</v>
      </c>
      <c r="L1642" s="27" t="s">
        <v>812</v>
      </c>
      <c r="M1642" s="25">
        <v>0.93799999999999994</v>
      </c>
      <c r="N1642" s="43" t="s">
        <v>31</v>
      </c>
      <c r="O1642" s="25">
        <f t="shared" si="182"/>
        <v>0.93799999999999994</v>
      </c>
      <c r="P1642" s="25">
        <f t="shared" si="183"/>
        <v>0.93799999999999994</v>
      </c>
      <c r="Q1642" s="28">
        <v>24.281830601092896</v>
      </c>
      <c r="R1642" s="29">
        <v>4</v>
      </c>
      <c r="S1642" s="18">
        <f t="shared" si="184"/>
        <v>6.0704576502732239</v>
      </c>
      <c r="T1642" s="28">
        <v>1.5349999999999999</v>
      </c>
      <c r="U1642" s="26" t="s">
        <v>31</v>
      </c>
      <c r="V1642" s="26" t="s">
        <v>31</v>
      </c>
      <c r="W1642" s="17" t="str">
        <f t="shared" si="185"/>
        <v>n/a</v>
      </c>
      <c r="X1642" s="30" t="s">
        <v>31</v>
      </c>
      <c r="Y1642" s="17" t="str">
        <f t="shared" si="186"/>
        <v>n/a</v>
      </c>
      <c r="Z1642" s="17">
        <v>25</v>
      </c>
      <c r="AA1642" s="17">
        <f t="shared" si="180"/>
        <v>25</v>
      </c>
      <c r="AB1642" s="31" t="s">
        <v>407</v>
      </c>
    </row>
    <row r="1643" spans="2:28" x14ac:dyDescent="0.3">
      <c r="B1643" s="74" t="s">
        <v>843</v>
      </c>
      <c r="C1643" s="20" t="str">
        <f t="shared" si="181"/>
        <v>Freight Wagon (L) MLAB Construction Materials</v>
      </c>
      <c r="D1643" s="21" t="s">
        <v>4</v>
      </c>
      <c r="E1643" s="21" t="s">
        <v>399</v>
      </c>
      <c r="F1643" s="22" t="s">
        <v>650</v>
      </c>
      <c r="G1643" s="21" t="s">
        <v>331</v>
      </c>
      <c r="H1643" s="23"/>
      <c r="I1643" s="24"/>
      <c r="J1643" s="25" t="s">
        <v>31</v>
      </c>
      <c r="K1643" s="26">
        <v>5</v>
      </c>
      <c r="L1643" s="27" t="s">
        <v>812</v>
      </c>
      <c r="M1643" s="25">
        <v>0.93799999999999994</v>
      </c>
      <c r="N1643" s="43" t="s">
        <v>31</v>
      </c>
      <c r="O1643" s="25">
        <f t="shared" si="182"/>
        <v>0.93799999999999994</v>
      </c>
      <c r="P1643" s="25">
        <f t="shared" si="183"/>
        <v>0.93799999999999994</v>
      </c>
      <c r="Q1643" s="28">
        <v>68.57386363636364</v>
      </c>
      <c r="R1643" s="29">
        <v>4</v>
      </c>
      <c r="S1643" s="18">
        <f t="shared" si="184"/>
        <v>17.14346590909091</v>
      </c>
      <c r="T1643" s="28">
        <v>1.5349999999999999</v>
      </c>
      <c r="U1643" s="26" t="s">
        <v>31</v>
      </c>
      <c r="V1643" s="26" t="s">
        <v>31</v>
      </c>
      <c r="W1643" s="17" t="str">
        <f t="shared" si="185"/>
        <v>n/a</v>
      </c>
      <c r="X1643" s="30" t="s">
        <v>31</v>
      </c>
      <c r="Y1643" s="17" t="str">
        <f t="shared" si="186"/>
        <v>n/a</v>
      </c>
      <c r="Z1643" s="17">
        <v>29</v>
      </c>
      <c r="AA1643" s="17">
        <f t="shared" si="180"/>
        <v>29</v>
      </c>
      <c r="AB1643" s="31" t="s">
        <v>406</v>
      </c>
    </row>
    <row r="1644" spans="2:28" x14ac:dyDescent="0.3">
      <c r="B1644" s="74" t="s">
        <v>843</v>
      </c>
      <c r="C1644" s="20" t="str">
        <f t="shared" si="181"/>
        <v>Freight Wagon (T) MLAB Construction Materials</v>
      </c>
      <c r="D1644" s="21" t="s">
        <v>4</v>
      </c>
      <c r="E1644" s="21" t="s">
        <v>402</v>
      </c>
      <c r="F1644" s="22" t="s">
        <v>650</v>
      </c>
      <c r="G1644" s="21" t="s">
        <v>331</v>
      </c>
      <c r="H1644" s="23"/>
      <c r="I1644" s="24"/>
      <c r="J1644" s="25" t="s">
        <v>31</v>
      </c>
      <c r="K1644" s="26">
        <v>5</v>
      </c>
      <c r="L1644" s="27" t="s">
        <v>812</v>
      </c>
      <c r="M1644" s="25">
        <v>0.93799999999999994</v>
      </c>
      <c r="N1644" s="43" t="s">
        <v>31</v>
      </c>
      <c r="O1644" s="25">
        <f t="shared" si="182"/>
        <v>0.93799999999999994</v>
      </c>
      <c r="P1644" s="25">
        <f t="shared" si="183"/>
        <v>0.93799999999999994</v>
      </c>
      <c r="Q1644" s="28">
        <v>24</v>
      </c>
      <c r="R1644" s="29">
        <v>4</v>
      </c>
      <c r="S1644" s="18">
        <f t="shared" si="184"/>
        <v>6</v>
      </c>
      <c r="T1644" s="28">
        <v>1.5349999999999999</v>
      </c>
      <c r="U1644" s="26" t="s">
        <v>31</v>
      </c>
      <c r="V1644" s="26" t="s">
        <v>31</v>
      </c>
      <c r="W1644" s="17" t="str">
        <f t="shared" si="185"/>
        <v>n/a</v>
      </c>
      <c r="X1644" s="30" t="s">
        <v>31</v>
      </c>
      <c r="Y1644" s="17" t="str">
        <f t="shared" si="186"/>
        <v>n/a</v>
      </c>
      <c r="Z1644" s="17">
        <v>29</v>
      </c>
      <c r="AA1644" s="17">
        <f t="shared" si="180"/>
        <v>29</v>
      </c>
      <c r="AB1644" s="31" t="s">
        <v>407</v>
      </c>
    </row>
    <row r="1645" spans="2:28" x14ac:dyDescent="0.3">
      <c r="B1645" s="74" t="s">
        <v>843</v>
      </c>
      <c r="C1645" s="20" t="str">
        <f t="shared" si="181"/>
        <v>Freight Wagon (L) MMAA Construction Materials</v>
      </c>
      <c r="D1645" s="21" t="s">
        <v>4</v>
      </c>
      <c r="E1645" s="21" t="s">
        <v>399</v>
      </c>
      <c r="F1645" s="22" t="s">
        <v>651</v>
      </c>
      <c r="G1645" s="21" t="s">
        <v>331</v>
      </c>
      <c r="H1645" s="23"/>
      <c r="I1645" s="24"/>
      <c r="J1645" s="25" t="s">
        <v>31</v>
      </c>
      <c r="K1645" s="26">
        <v>6</v>
      </c>
      <c r="L1645" s="27" t="s">
        <v>814</v>
      </c>
      <c r="M1645" s="25">
        <v>0.89800000000000002</v>
      </c>
      <c r="N1645" s="43" t="s">
        <v>31</v>
      </c>
      <c r="O1645" s="25">
        <f t="shared" si="182"/>
        <v>0.89800000000000002</v>
      </c>
      <c r="P1645" s="25">
        <f t="shared" si="183"/>
        <v>0.89800000000000002</v>
      </c>
      <c r="Q1645" s="28">
        <v>100.44</v>
      </c>
      <c r="R1645" s="29">
        <v>4</v>
      </c>
      <c r="S1645" s="18">
        <f t="shared" si="184"/>
        <v>25.11</v>
      </c>
      <c r="T1645" s="28">
        <v>1.33</v>
      </c>
      <c r="U1645" s="26" t="s">
        <v>31</v>
      </c>
      <c r="V1645" s="26" t="s">
        <v>31</v>
      </c>
      <c r="W1645" s="17" t="str">
        <f t="shared" si="185"/>
        <v>n/a</v>
      </c>
      <c r="X1645" s="30" t="s">
        <v>31</v>
      </c>
      <c r="Y1645" s="17" t="str">
        <f t="shared" si="186"/>
        <v>n/a</v>
      </c>
      <c r="Z1645" s="17">
        <v>29</v>
      </c>
      <c r="AA1645" s="17">
        <f t="shared" si="180"/>
        <v>29</v>
      </c>
      <c r="AB1645" s="31" t="s">
        <v>525</v>
      </c>
    </row>
    <row r="1646" spans="2:28" x14ac:dyDescent="0.3">
      <c r="B1646" s="74" t="s">
        <v>843</v>
      </c>
      <c r="C1646" s="20" t="str">
        <f t="shared" si="181"/>
        <v>Freight Wagon (T) MMAA Construction Materials</v>
      </c>
      <c r="D1646" s="21" t="s">
        <v>4</v>
      </c>
      <c r="E1646" s="21" t="s">
        <v>402</v>
      </c>
      <c r="F1646" s="22" t="s">
        <v>651</v>
      </c>
      <c r="G1646" s="21" t="s">
        <v>331</v>
      </c>
      <c r="H1646" s="23"/>
      <c r="I1646" s="24"/>
      <c r="J1646" s="25" t="s">
        <v>31</v>
      </c>
      <c r="K1646" s="26">
        <v>6</v>
      </c>
      <c r="L1646" s="27" t="s">
        <v>814</v>
      </c>
      <c r="M1646" s="25">
        <v>0.89800000000000002</v>
      </c>
      <c r="N1646" s="43" t="s">
        <v>31</v>
      </c>
      <c r="O1646" s="25">
        <f t="shared" si="182"/>
        <v>0.89800000000000002</v>
      </c>
      <c r="P1646" s="25">
        <f t="shared" si="183"/>
        <v>0.89800000000000002</v>
      </c>
      <c r="Q1646" s="28">
        <v>24</v>
      </c>
      <c r="R1646" s="29">
        <v>4</v>
      </c>
      <c r="S1646" s="18">
        <f t="shared" si="184"/>
        <v>6</v>
      </c>
      <c r="T1646" s="28">
        <v>1.33</v>
      </c>
      <c r="U1646" s="26" t="s">
        <v>31</v>
      </c>
      <c r="V1646" s="26" t="s">
        <v>31</v>
      </c>
      <c r="W1646" s="17" t="str">
        <f t="shared" si="185"/>
        <v>n/a</v>
      </c>
      <c r="X1646" s="30" t="s">
        <v>31</v>
      </c>
      <c r="Y1646" s="17" t="str">
        <f t="shared" si="186"/>
        <v>n/a</v>
      </c>
      <c r="Z1646" s="17">
        <v>29</v>
      </c>
      <c r="AA1646" s="17">
        <f t="shared" si="180"/>
        <v>29</v>
      </c>
      <c r="AB1646" s="31" t="s">
        <v>526</v>
      </c>
    </row>
    <row r="1647" spans="2:28" x14ac:dyDescent="0.3">
      <c r="B1647" s="74" t="s">
        <v>843</v>
      </c>
      <c r="C1647" s="20" t="str">
        <f t="shared" si="181"/>
        <v>Freight Wagon (L) MOAA Construction Materials</v>
      </c>
      <c r="D1647" s="21" t="s">
        <v>4</v>
      </c>
      <c r="E1647" s="21" t="s">
        <v>399</v>
      </c>
      <c r="F1647" s="22" t="s">
        <v>652</v>
      </c>
      <c r="G1647" s="21" t="s">
        <v>331</v>
      </c>
      <c r="H1647" s="23"/>
      <c r="I1647" s="24"/>
      <c r="J1647" s="25" t="s">
        <v>31</v>
      </c>
      <c r="K1647" s="26">
        <v>4</v>
      </c>
      <c r="L1647" s="27" t="s">
        <v>810</v>
      </c>
      <c r="M1647" s="25">
        <v>0.97799999999999998</v>
      </c>
      <c r="N1647" s="43" t="s">
        <v>31</v>
      </c>
      <c r="O1647" s="25">
        <f t="shared" si="182"/>
        <v>0.97799999999999998</v>
      </c>
      <c r="P1647" s="25">
        <f t="shared" si="183"/>
        <v>0.97799999999999998</v>
      </c>
      <c r="Q1647" s="28">
        <v>93.264591439688715</v>
      </c>
      <c r="R1647" s="29">
        <v>4</v>
      </c>
      <c r="S1647" s="18">
        <f t="shared" si="184"/>
        <v>23.316147859922179</v>
      </c>
      <c r="T1647" s="28">
        <v>2.0619999999999998</v>
      </c>
      <c r="U1647" s="26" t="s">
        <v>31</v>
      </c>
      <c r="V1647" s="26" t="s">
        <v>31</v>
      </c>
      <c r="W1647" s="17" t="str">
        <f t="shared" si="185"/>
        <v>n/a</v>
      </c>
      <c r="X1647" s="30" t="s">
        <v>31</v>
      </c>
      <c r="Y1647" s="17" t="str">
        <f t="shared" si="186"/>
        <v>n/a</v>
      </c>
      <c r="Z1647" s="17">
        <v>29</v>
      </c>
      <c r="AA1647" s="17">
        <f t="shared" si="180"/>
        <v>29</v>
      </c>
      <c r="AB1647" s="31" t="s">
        <v>406</v>
      </c>
    </row>
    <row r="1648" spans="2:28" x14ac:dyDescent="0.3">
      <c r="B1648" s="74" t="s">
        <v>843</v>
      </c>
      <c r="C1648" s="20" t="str">
        <f t="shared" si="181"/>
        <v>Freight Wagon (T) MOAA Construction Materials</v>
      </c>
      <c r="D1648" s="21" t="s">
        <v>4</v>
      </c>
      <c r="E1648" s="21" t="s">
        <v>402</v>
      </c>
      <c r="F1648" s="22" t="s">
        <v>652</v>
      </c>
      <c r="G1648" s="21" t="s">
        <v>331</v>
      </c>
      <c r="H1648" s="23"/>
      <c r="I1648" s="24"/>
      <c r="J1648" s="25" t="s">
        <v>31</v>
      </c>
      <c r="K1648" s="26">
        <v>4</v>
      </c>
      <c r="L1648" s="27" t="s">
        <v>810</v>
      </c>
      <c r="M1648" s="25">
        <v>0.97799999999999998</v>
      </c>
      <c r="N1648" s="43" t="s">
        <v>31</v>
      </c>
      <c r="O1648" s="25">
        <f t="shared" si="182"/>
        <v>0.97799999999999998</v>
      </c>
      <c r="P1648" s="25">
        <f t="shared" si="183"/>
        <v>0.97799999999999998</v>
      </c>
      <c r="Q1648" s="28">
        <v>28</v>
      </c>
      <c r="R1648" s="29">
        <v>4</v>
      </c>
      <c r="S1648" s="18">
        <f t="shared" si="184"/>
        <v>7</v>
      </c>
      <c r="T1648" s="28">
        <v>2.0619999999999998</v>
      </c>
      <c r="U1648" s="26" t="s">
        <v>31</v>
      </c>
      <c r="V1648" s="26" t="s">
        <v>31</v>
      </c>
      <c r="W1648" s="17" t="str">
        <f t="shared" si="185"/>
        <v>n/a</v>
      </c>
      <c r="X1648" s="30" t="s">
        <v>31</v>
      </c>
      <c r="Y1648" s="17" t="str">
        <f t="shared" si="186"/>
        <v>n/a</v>
      </c>
      <c r="Z1648" s="17">
        <v>29</v>
      </c>
      <c r="AA1648" s="17">
        <f t="shared" ref="AA1648:AA1711" si="187">IF($D1648="Passenger",Y1648,Z1648)</f>
        <v>29</v>
      </c>
      <c r="AB1648" s="31" t="s">
        <v>407</v>
      </c>
    </row>
    <row r="1649" spans="2:28" x14ac:dyDescent="0.3">
      <c r="B1649" s="74" t="s">
        <v>843</v>
      </c>
      <c r="C1649" s="20" t="str">
        <f t="shared" si="181"/>
        <v>Freight Wagon (T) MOAA Enterprise</v>
      </c>
      <c r="D1649" s="21" t="s">
        <v>4</v>
      </c>
      <c r="E1649" s="21" t="s">
        <v>402</v>
      </c>
      <c r="F1649" s="22" t="s">
        <v>652</v>
      </c>
      <c r="G1649" s="21" t="s">
        <v>338</v>
      </c>
      <c r="H1649" s="23"/>
      <c r="I1649" s="24"/>
      <c r="J1649" s="25" t="s">
        <v>31</v>
      </c>
      <c r="K1649" s="26">
        <v>4</v>
      </c>
      <c r="L1649" s="27" t="s">
        <v>810</v>
      </c>
      <c r="M1649" s="25">
        <v>0.97799999999999998</v>
      </c>
      <c r="N1649" s="43" t="s">
        <v>31</v>
      </c>
      <c r="O1649" s="25">
        <f t="shared" si="182"/>
        <v>0.97799999999999998</v>
      </c>
      <c r="P1649" s="25">
        <f t="shared" si="183"/>
        <v>0.97799999999999998</v>
      </c>
      <c r="Q1649" s="28">
        <v>28</v>
      </c>
      <c r="R1649" s="29">
        <v>4</v>
      </c>
      <c r="S1649" s="18">
        <f t="shared" si="184"/>
        <v>7</v>
      </c>
      <c r="T1649" s="28">
        <v>2.0619999999999998</v>
      </c>
      <c r="U1649" s="26" t="s">
        <v>31</v>
      </c>
      <c r="V1649" s="26" t="s">
        <v>31</v>
      </c>
      <c r="W1649" s="17" t="str">
        <f t="shared" si="185"/>
        <v>n/a</v>
      </c>
      <c r="X1649" s="30" t="s">
        <v>31</v>
      </c>
      <c r="Y1649" s="17" t="str">
        <f t="shared" si="186"/>
        <v>n/a</v>
      </c>
      <c r="Z1649" s="17">
        <v>27</v>
      </c>
      <c r="AA1649" s="17">
        <f t="shared" si="187"/>
        <v>27</v>
      </c>
      <c r="AB1649" s="31" t="s">
        <v>407</v>
      </c>
    </row>
    <row r="1650" spans="2:28" x14ac:dyDescent="0.3">
      <c r="B1650" s="74" t="s">
        <v>843</v>
      </c>
      <c r="C1650" s="20" t="str">
        <f t="shared" si="181"/>
        <v>Freight Wagon (T) MOAA Other</v>
      </c>
      <c r="D1650" s="21" t="s">
        <v>4</v>
      </c>
      <c r="E1650" s="21" t="s">
        <v>402</v>
      </c>
      <c r="F1650" s="22" t="s">
        <v>652</v>
      </c>
      <c r="G1650" s="21" t="s">
        <v>333</v>
      </c>
      <c r="H1650" s="23"/>
      <c r="I1650" s="24"/>
      <c r="J1650" s="25" t="s">
        <v>31</v>
      </c>
      <c r="K1650" s="26">
        <v>4</v>
      </c>
      <c r="L1650" s="27" t="s">
        <v>810</v>
      </c>
      <c r="M1650" s="25">
        <v>0.97799999999999998</v>
      </c>
      <c r="N1650" s="43" t="s">
        <v>31</v>
      </c>
      <c r="O1650" s="25">
        <f t="shared" si="182"/>
        <v>0.97799999999999998</v>
      </c>
      <c r="P1650" s="25">
        <f t="shared" si="183"/>
        <v>0.97799999999999998</v>
      </c>
      <c r="Q1650" s="28">
        <v>28</v>
      </c>
      <c r="R1650" s="29">
        <v>4</v>
      </c>
      <c r="S1650" s="18">
        <f t="shared" si="184"/>
        <v>7</v>
      </c>
      <c r="T1650" s="28">
        <v>2.0619999999999998</v>
      </c>
      <c r="U1650" s="26" t="s">
        <v>31</v>
      </c>
      <c r="V1650" s="26" t="s">
        <v>31</v>
      </c>
      <c r="W1650" s="17" t="str">
        <f t="shared" si="185"/>
        <v>n/a</v>
      </c>
      <c r="X1650" s="30" t="s">
        <v>31</v>
      </c>
      <c r="Y1650" s="17" t="str">
        <f t="shared" si="186"/>
        <v>n/a</v>
      </c>
      <c r="Z1650" s="17">
        <v>25</v>
      </c>
      <c r="AA1650" s="17">
        <f t="shared" si="187"/>
        <v>25</v>
      </c>
      <c r="AB1650" s="31" t="s">
        <v>407</v>
      </c>
    </row>
    <row r="1651" spans="2:28" x14ac:dyDescent="0.3">
      <c r="B1651" s="74" t="s">
        <v>843</v>
      </c>
      <c r="C1651" s="20" t="str">
        <f t="shared" si="181"/>
        <v>Freight Wagon (L) MRAA Construction Materials</v>
      </c>
      <c r="D1651" s="21" t="s">
        <v>4</v>
      </c>
      <c r="E1651" s="21" t="s">
        <v>399</v>
      </c>
      <c r="F1651" s="22" t="s">
        <v>653</v>
      </c>
      <c r="G1651" s="21" t="s">
        <v>331</v>
      </c>
      <c r="H1651" s="23"/>
      <c r="I1651" s="24"/>
      <c r="J1651" s="25" t="s">
        <v>31</v>
      </c>
      <c r="K1651" s="26">
        <v>4</v>
      </c>
      <c r="L1651" s="27" t="s">
        <v>810</v>
      </c>
      <c r="M1651" s="25">
        <v>0.97799999999999998</v>
      </c>
      <c r="N1651" s="43" t="s">
        <v>31</v>
      </c>
      <c r="O1651" s="25">
        <f t="shared" si="182"/>
        <v>0.97799999999999998</v>
      </c>
      <c r="P1651" s="25">
        <f t="shared" si="183"/>
        <v>0.97799999999999998</v>
      </c>
      <c r="Q1651" s="28">
        <v>83.964305177111711</v>
      </c>
      <c r="R1651" s="29">
        <v>4</v>
      </c>
      <c r="S1651" s="18">
        <f t="shared" si="184"/>
        <v>20.991076294277928</v>
      </c>
      <c r="T1651" s="28">
        <v>1.5349999999999999</v>
      </c>
      <c r="U1651" s="26" t="s">
        <v>31</v>
      </c>
      <c r="V1651" s="26" t="s">
        <v>31</v>
      </c>
      <c r="W1651" s="17" t="str">
        <f t="shared" si="185"/>
        <v>n/a</v>
      </c>
      <c r="X1651" s="30" t="s">
        <v>31</v>
      </c>
      <c r="Y1651" s="17" t="str">
        <f t="shared" si="186"/>
        <v>n/a</v>
      </c>
      <c r="Z1651" s="17">
        <v>29</v>
      </c>
      <c r="AA1651" s="17">
        <f t="shared" si="187"/>
        <v>29</v>
      </c>
      <c r="AB1651" s="31" t="s">
        <v>406</v>
      </c>
    </row>
    <row r="1652" spans="2:28" x14ac:dyDescent="0.3">
      <c r="B1652" s="74" t="s">
        <v>843</v>
      </c>
      <c r="C1652" s="20" t="str">
        <f t="shared" si="181"/>
        <v>Freight Wagon (T) MRAA Construction Materials</v>
      </c>
      <c r="D1652" s="21" t="s">
        <v>4</v>
      </c>
      <c r="E1652" s="21" t="s">
        <v>402</v>
      </c>
      <c r="F1652" s="22" t="s">
        <v>653</v>
      </c>
      <c r="G1652" s="21" t="s">
        <v>331</v>
      </c>
      <c r="H1652" s="23"/>
      <c r="I1652" s="24"/>
      <c r="J1652" s="25" t="s">
        <v>31</v>
      </c>
      <c r="K1652" s="26">
        <v>4</v>
      </c>
      <c r="L1652" s="27" t="s">
        <v>810</v>
      </c>
      <c r="M1652" s="25">
        <v>0.97799999999999998</v>
      </c>
      <c r="N1652" s="43" t="s">
        <v>31</v>
      </c>
      <c r="O1652" s="25">
        <f t="shared" si="182"/>
        <v>0.97799999999999998</v>
      </c>
      <c r="P1652" s="25">
        <f t="shared" si="183"/>
        <v>0.97799999999999998</v>
      </c>
      <c r="Q1652" s="28">
        <v>33</v>
      </c>
      <c r="R1652" s="29">
        <v>4</v>
      </c>
      <c r="S1652" s="18">
        <f t="shared" si="184"/>
        <v>8.25</v>
      </c>
      <c r="T1652" s="28">
        <v>1.5349999999999999</v>
      </c>
      <c r="U1652" s="26" t="s">
        <v>31</v>
      </c>
      <c r="V1652" s="26" t="s">
        <v>31</v>
      </c>
      <c r="W1652" s="17" t="str">
        <f t="shared" si="185"/>
        <v>n/a</v>
      </c>
      <c r="X1652" s="30" t="s">
        <v>31</v>
      </c>
      <c r="Y1652" s="17" t="str">
        <f t="shared" si="186"/>
        <v>n/a</v>
      </c>
      <c r="Z1652" s="17">
        <v>29</v>
      </c>
      <c r="AA1652" s="17">
        <f t="shared" si="187"/>
        <v>29</v>
      </c>
      <c r="AB1652" s="31" t="s">
        <v>407</v>
      </c>
    </row>
    <row r="1653" spans="2:28" x14ac:dyDescent="0.3">
      <c r="B1653" s="74" t="s">
        <v>843</v>
      </c>
      <c r="C1653" s="20" t="str">
        <f t="shared" si="181"/>
        <v>Freight Wagon (L) MRAB Construction Materials</v>
      </c>
      <c r="D1653" s="21" t="s">
        <v>4</v>
      </c>
      <c r="E1653" s="21" t="s">
        <v>399</v>
      </c>
      <c r="F1653" s="22" t="s">
        <v>654</v>
      </c>
      <c r="G1653" s="21" t="s">
        <v>331</v>
      </c>
      <c r="H1653" s="23"/>
      <c r="I1653" s="24"/>
      <c r="J1653" s="25" t="s">
        <v>31</v>
      </c>
      <c r="K1653" s="26">
        <v>4</v>
      </c>
      <c r="L1653" s="27" t="s">
        <v>810</v>
      </c>
      <c r="M1653" s="25">
        <v>0.97799999999999998</v>
      </c>
      <c r="N1653" s="43" t="s">
        <v>31</v>
      </c>
      <c r="O1653" s="25">
        <f t="shared" si="182"/>
        <v>0.97799999999999998</v>
      </c>
      <c r="P1653" s="25">
        <f t="shared" si="183"/>
        <v>0.97799999999999998</v>
      </c>
      <c r="Q1653" s="28">
        <v>84.772582050537324</v>
      </c>
      <c r="R1653" s="29">
        <v>4</v>
      </c>
      <c r="S1653" s="18">
        <f t="shared" si="184"/>
        <v>21.193145512634331</v>
      </c>
      <c r="T1653" s="28">
        <v>1.5349999999999999</v>
      </c>
      <c r="U1653" s="26" t="s">
        <v>31</v>
      </c>
      <c r="V1653" s="26" t="s">
        <v>31</v>
      </c>
      <c r="W1653" s="17" t="str">
        <f t="shared" si="185"/>
        <v>n/a</v>
      </c>
      <c r="X1653" s="30" t="s">
        <v>31</v>
      </c>
      <c r="Y1653" s="17" t="str">
        <f t="shared" si="186"/>
        <v>n/a</v>
      </c>
      <c r="Z1653" s="17">
        <v>29</v>
      </c>
      <c r="AA1653" s="17">
        <f t="shared" si="187"/>
        <v>29</v>
      </c>
      <c r="AB1653" s="31" t="s">
        <v>406</v>
      </c>
    </row>
    <row r="1654" spans="2:28" x14ac:dyDescent="0.3">
      <c r="B1654" s="74" t="s">
        <v>843</v>
      </c>
      <c r="C1654" s="20" t="str">
        <f t="shared" si="181"/>
        <v>Freight Wagon (T) MRAB Construction Materials</v>
      </c>
      <c r="D1654" s="21" t="s">
        <v>4</v>
      </c>
      <c r="E1654" s="21" t="s">
        <v>402</v>
      </c>
      <c r="F1654" s="22" t="s">
        <v>654</v>
      </c>
      <c r="G1654" s="21" t="s">
        <v>331</v>
      </c>
      <c r="H1654" s="23"/>
      <c r="I1654" s="24"/>
      <c r="J1654" s="25" t="s">
        <v>31</v>
      </c>
      <c r="K1654" s="26">
        <v>4</v>
      </c>
      <c r="L1654" s="27" t="s">
        <v>810</v>
      </c>
      <c r="M1654" s="25">
        <v>0.97799999999999998</v>
      </c>
      <c r="N1654" s="43" t="s">
        <v>31</v>
      </c>
      <c r="O1654" s="25">
        <f t="shared" si="182"/>
        <v>0.97799999999999998</v>
      </c>
      <c r="P1654" s="25">
        <f t="shared" si="183"/>
        <v>0.97799999999999998</v>
      </c>
      <c r="Q1654" s="28">
        <v>32</v>
      </c>
      <c r="R1654" s="29">
        <v>4</v>
      </c>
      <c r="S1654" s="18">
        <f t="shared" si="184"/>
        <v>8</v>
      </c>
      <c r="T1654" s="28">
        <v>1.5349999999999999</v>
      </c>
      <c r="U1654" s="26" t="s">
        <v>31</v>
      </c>
      <c r="V1654" s="26" t="s">
        <v>31</v>
      </c>
      <c r="W1654" s="17" t="str">
        <f t="shared" si="185"/>
        <v>n/a</v>
      </c>
      <c r="X1654" s="30" t="s">
        <v>31</v>
      </c>
      <c r="Y1654" s="17" t="str">
        <f t="shared" si="186"/>
        <v>n/a</v>
      </c>
      <c r="Z1654" s="17">
        <v>29</v>
      </c>
      <c r="AA1654" s="17">
        <f t="shared" si="187"/>
        <v>29</v>
      </c>
      <c r="AB1654" s="31" t="s">
        <v>407</v>
      </c>
    </row>
    <row r="1655" spans="2:28" x14ac:dyDescent="0.3">
      <c r="B1655" s="74" t="s">
        <v>843</v>
      </c>
      <c r="C1655" s="20" t="str">
        <f t="shared" si="181"/>
        <v>Freight Wagon (L) MRAC Construction Materials</v>
      </c>
      <c r="D1655" s="21" t="s">
        <v>4</v>
      </c>
      <c r="E1655" s="21" t="s">
        <v>399</v>
      </c>
      <c r="F1655" s="22" t="s">
        <v>655</v>
      </c>
      <c r="G1655" s="21" t="s">
        <v>331</v>
      </c>
      <c r="H1655" s="23"/>
      <c r="I1655" s="24"/>
      <c r="J1655" s="25" t="s">
        <v>31</v>
      </c>
      <c r="K1655" s="26">
        <v>4</v>
      </c>
      <c r="L1655" s="27" t="s">
        <v>810</v>
      </c>
      <c r="M1655" s="25">
        <v>0.97799999999999998</v>
      </c>
      <c r="N1655" s="43" t="s">
        <v>31</v>
      </c>
      <c r="O1655" s="25">
        <f t="shared" si="182"/>
        <v>0.97799999999999998</v>
      </c>
      <c r="P1655" s="25">
        <f t="shared" si="183"/>
        <v>0.97799999999999998</v>
      </c>
      <c r="Q1655" s="28">
        <v>85.38044338875693</v>
      </c>
      <c r="R1655" s="29">
        <v>4</v>
      </c>
      <c r="S1655" s="18">
        <f t="shared" si="184"/>
        <v>21.345110847189233</v>
      </c>
      <c r="T1655" s="28">
        <v>1.5349999999999999</v>
      </c>
      <c r="U1655" s="26" t="s">
        <v>31</v>
      </c>
      <c r="V1655" s="26" t="s">
        <v>31</v>
      </c>
      <c r="W1655" s="17" t="str">
        <f t="shared" si="185"/>
        <v>n/a</v>
      </c>
      <c r="X1655" s="30" t="s">
        <v>31</v>
      </c>
      <c r="Y1655" s="17" t="str">
        <f t="shared" si="186"/>
        <v>n/a</v>
      </c>
      <c r="Z1655" s="17">
        <v>29</v>
      </c>
      <c r="AA1655" s="17">
        <f t="shared" si="187"/>
        <v>29</v>
      </c>
      <c r="AB1655" s="31" t="s">
        <v>406</v>
      </c>
    </row>
    <row r="1656" spans="2:28" x14ac:dyDescent="0.3">
      <c r="B1656" s="74" t="s">
        <v>843</v>
      </c>
      <c r="C1656" s="20" t="str">
        <f t="shared" si="181"/>
        <v>Freight Wagon (T) MRAC Construction Materials</v>
      </c>
      <c r="D1656" s="21" t="s">
        <v>4</v>
      </c>
      <c r="E1656" s="21" t="s">
        <v>402</v>
      </c>
      <c r="F1656" s="22" t="s">
        <v>655</v>
      </c>
      <c r="G1656" s="21" t="s">
        <v>331</v>
      </c>
      <c r="H1656" s="23"/>
      <c r="I1656" s="24"/>
      <c r="J1656" s="25" t="s">
        <v>31</v>
      </c>
      <c r="K1656" s="26">
        <v>4</v>
      </c>
      <c r="L1656" s="27" t="s">
        <v>810</v>
      </c>
      <c r="M1656" s="25">
        <v>0.97799999999999998</v>
      </c>
      <c r="N1656" s="43" t="s">
        <v>31</v>
      </c>
      <c r="O1656" s="25">
        <f t="shared" si="182"/>
        <v>0.97799999999999998</v>
      </c>
      <c r="P1656" s="25">
        <f t="shared" si="183"/>
        <v>0.97799999999999998</v>
      </c>
      <c r="Q1656" s="28">
        <v>32</v>
      </c>
      <c r="R1656" s="29">
        <v>4</v>
      </c>
      <c r="S1656" s="18">
        <f t="shared" si="184"/>
        <v>8</v>
      </c>
      <c r="T1656" s="28">
        <v>1.5349999999999999</v>
      </c>
      <c r="U1656" s="26" t="s">
        <v>31</v>
      </c>
      <c r="V1656" s="26" t="s">
        <v>31</v>
      </c>
      <c r="W1656" s="17" t="str">
        <f t="shared" si="185"/>
        <v>n/a</v>
      </c>
      <c r="X1656" s="30" t="s">
        <v>31</v>
      </c>
      <c r="Y1656" s="17" t="str">
        <f t="shared" si="186"/>
        <v>n/a</v>
      </c>
      <c r="Z1656" s="17">
        <v>29</v>
      </c>
      <c r="AA1656" s="17">
        <f t="shared" si="187"/>
        <v>29</v>
      </c>
      <c r="AB1656" s="31" t="s">
        <v>407</v>
      </c>
    </row>
    <row r="1657" spans="2:28" x14ac:dyDescent="0.3">
      <c r="B1657" s="74" t="s">
        <v>843</v>
      </c>
      <c r="C1657" s="20" t="str">
        <f t="shared" si="181"/>
        <v>Freight Wagon (L) MRAD Coal ESI</v>
      </c>
      <c r="D1657" s="21" t="s">
        <v>4</v>
      </c>
      <c r="E1657" s="21" t="s">
        <v>399</v>
      </c>
      <c r="F1657" s="22" t="s">
        <v>656</v>
      </c>
      <c r="G1657" s="21" t="s">
        <v>336</v>
      </c>
      <c r="H1657" s="23"/>
      <c r="I1657" s="24"/>
      <c r="J1657" s="25" t="s">
        <v>31</v>
      </c>
      <c r="K1657" s="26">
        <v>4</v>
      </c>
      <c r="L1657" s="27" t="s">
        <v>810</v>
      </c>
      <c r="M1657" s="25">
        <v>0.97799999999999998</v>
      </c>
      <c r="N1657" s="43" t="s">
        <v>31</v>
      </c>
      <c r="O1657" s="25">
        <f t="shared" si="182"/>
        <v>0.97799999999999998</v>
      </c>
      <c r="P1657" s="25">
        <f t="shared" si="183"/>
        <v>0.97799999999999998</v>
      </c>
      <c r="Q1657" s="28">
        <v>90</v>
      </c>
      <c r="R1657" s="29">
        <v>4</v>
      </c>
      <c r="S1657" s="18">
        <f t="shared" si="184"/>
        <v>22.5</v>
      </c>
      <c r="T1657" s="28">
        <v>1.5349999999999999</v>
      </c>
      <c r="U1657" s="26" t="s">
        <v>31</v>
      </c>
      <c r="V1657" s="26" t="s">
        <v>31</v>
      </c>
      <c r="W1657" s="17" t="str">
        <f t="shared" si="185"/>
        <v>n/a</v>
      </c>
      <c r="X1657" s="30" t="s">
        <v>31</v>
      </c>
      <c r="Y1657" s="17" t="str">
        <f t="shared" si="186"/>
        <v>n/a</v>
      </c>
      <c r="Z1657" s="17">
        <v>24</v>
      </c>
      <c r="AA1657" s="17">
        <f t="shared" si="187"/>
        <v>24</v>
      </c>
      <c r="AB1657" s="31" t="s">
        <v>406</v>
      </c>
    </row>
    <row r="1658" spans="2:28" x14ac:dyDescent="0.3">
      <c r="B1658" s="74" t="s">
        <v>843</v>
      </c>
      <c r="C1658" s="20" t="str">
        <f t="shared" si="181"/>
        <v>Freight Wagon (L) MRAD Construction Materials</v>
      </c>
      <c r="D1658" s="21" t="s">
        <v>4</v>
      </c>
      <c r="E1658" s="21" t="s">
        <v>399</v>
      </c>
      <c r="F1658" s="22" t="s">
        <v>656</v>
      </c>
      <c r="G1658" s="21" t="s">
        <v>331</v>
      </c>
      <c r="H1658" s="23"/>
      <c r="I1658" s="24"/>
      <c r="J1658" s="25" t="s">
        <v>31</v>
      </c>
      <c r="K1658" s="26">
        <v>4</v>
      </c>
      <c r="L1658" s="27" t="s">
        <v>810</v>
      </c>
      <c r="M1658" s="25">
        <v>0.97799999999999998</v>
      </c>
      <c r="N1658" s="43" t="s">
        <v>31</v>
      </c>
      <c r="O1658" s="25">
        <f t="shared" si="182"/>
        <v>0.97799999999999998</v>
      </c>
      <c r="P1658" s="25">
        <f t="shared" si="183"/>
        <v>0.97799999999999998</v>
      </c>
      <c r="Q1658" s="28">
        <v>77.782661782661791</v>
      </c>
      <c r="R1658" s="29">
        <v>4</v>
      </c>
      <c r="S1658" s="18">
        <f t="shared" si="184"/>
        <v>19.445665445665448</v>
      </c>
      <c r="T1658" s="28">
        <v>1.5349999999999999</v>
      </c>
      <c r="U1658" s="26" t="s">
        <v>31</v>
      </c>
      <c r="V1658" s="26" t="s">
        <v>31</v>
      </c>
      <c r="W1658" s="17" t="str">
        <f t="shared" si="185"/>
        <v>n/a</v>
      </c>
      <c r="X1658" s="30" t="s">
        <v>31</v>
      </c>
      <c r="Y1658" s="17" t="str">
        <f t="shared" si="186"/>
        <v>n/a</v>
      </c>
      <c r="Z1658" s="17">
        <v>29</v>
      </c>
      <c r="AA1658" s="17">
        <f t="shared" si="187"/>
        <v>29</v>
      </c>
      <c r="AB1658" s="31" t="s">
        <v>406</v>
      </c>
    </row>
    <row r="1659" spans="2:28" x14ac:dyDescent="0.3">
      <c r="B1659" s="74" t="s">
        <v>843</v>
      </c>
      <c r="C1659" s="20" t="str">
        <f t="shared" si="181"/>
        <v>Freight Wagon (T) MRAD Construction Materials</v>
      </c>
      <c r="D1659" s="21" t="s">
        <v>4</v>
      </c>
      <c r="E1659" s="21" t="s">
        <v>402</v>
      </c>
      <c r="F1659" s="22" t="s">
        <v>656</v>
      </c>
      <c r="G1659" s="21" t="s">
        <v>331</v>
      </c>
      <c r="H1659" s="23"/>
      <c r="I1659" s="24"/>
      <c r="J1659" s="25" t="s">
        <v>31</v>
      </c>
      <c r="K1659" s="26">
        <v>4</v>
      </c>
      <c r="L1659" s="27" t="s">
        <v>810</v>
      </c>
      <c r="M1659" s="25">
        <v>0.97799999999999998</v>
      </c>
      <c r="N1659" s="43" t="s">
        <v>31</v>
      </c>
      <c r="O1659" s="25">
        <f t="shared" si="182"/>
        <v>0.97799999999999998</v>
      </c>
      <c r="P1659" s="25">
        <f t="shared" si="183"/>
        <v>0.97799999999999998</v>
      </c>
      <c r="Q1659" s="28">
        <v>35</v>
      </c>
      <c r="R1659" s="29">
        <v>4</v>
      </c>
      <c r="S1659" s="18">
        <f t="shared" si="184"/>
        <v>8.75</v>
      </c>
      <c r="T1659" s="28">
        <v>1.5349999999999999</v>
      </c>
      <c r="U1659" s="26" t="s">
        <v>31</v>
      </c>
      <c r="V1659" s="26" t="s">
        <v>31</v>
      </c>
      <c r="W1659" s="17" t="str">
        <f t="shared" si="185"/>
        <v>n/a</v>
      </c>
      <c r="X1659" s="30" t="s">
        <v>31</v>
      </c>
      <c r="Y1659" s="17" t="str">
        <f t="shared" si="186"/>
        <v>n/a</v>
      </c>
      <c r="Z1659" s="17">
        <v>29</v>
      </c>
      <c r="AA1659" s="17">
        <f t="shared" si="187"/>
        <v>29</v>
      </c>
      <c r="AB1659" s="31" t="s">
        <v>407</v>
      </c>
    </row>
    <row r="1660" spans="2:28" x14ac:dyDescent="0.3">
      <c r="B1660" s="74" t="s">
        <v>843</v>
      </c>
      <c r="C1660" s="20" t="str">
        <f t="shared" si="181"/>
        <v>Freight Wagon (L) MRAE Coal ESI</v>
      </c>
      <c r="D1660" s="21" t="s">
        <v>4</v>
      </c>
      <c r="E1660" s="21" t="s">
        <v>399</v>
      </c>
      <c r="F1660" s="22" t="s">
        <v>657</v>
      </c>
      <c r="G1660" s="21" t="s">
        <v>336</v>
      </c>
      <c r="H1660" s="23"/>
      <c r="I1660" s="24"/>
      <c r="J1660" s="25" t="s">
        <v>31</v>
      </c>
      <c r="K1660" s="26">
        <v>4</v>
      </c>
      <c r="L1660" s="27" t="s">
        <v>810</v>
      </c>
      <c r="M1660" s="25">
        <v>0.97799999999999998</v>
      </c>
      <c r="N1660" s="43" t="s">
        <v>31</v>
      </c>
      <c r="O1660" s="25">
        <f t="shared" si="182"/>
        <v>0.97799999999999998</v>
      </c>
      <c r="P1660" s="25">
        <f t="shared" si="183"/>
        <v>0.97799999999999998</v>
      </c>
      <c r="Q1660" s="28">
        <v>90</v>
      </c>
      <c r="R1660" s="29">
        <v>4</v>
      </c>
      <c r="S1660" s="18">
        <f t="shared" si="184"/>
        <v>22.5</v>
      </c>
      <c r="T1660" s="28">
        <v>1.5349999999999999</v>
      </c>
      <c r="U1660" s="26" t="s">
        <v>31</v>
      </c>
      <c r="V1660" s="26" t="s">
        <v>31</v>
      </c>
      <c r="W1660" s="17" t="str">
        <f t="shared" si="185"/>
        <v>n/a</v>
      </c>
      <c r="X1660" s="30" t="s">
        <v>31</v>
      </c>
      <c r="Y1660" s="17" t="str">
        <f t="shared" si="186"/>
        <v>n/a</v>
      </c>
      <c r="Z1660" s="17">
        <v>24</v>
      </c>
      <c r="AA1660" s="17">
        <f t="shared" si="187"/>
        <v>24</v>
      </c>
      <c r="AB1660" s="31" t="s">
        <v>406</v>
      </c>
    </row>
    <row r="1661" spans="2:28" x14ac:dyDescent="0.3">
      <c r="B1661" s="74" t="s">
        <v>843</v>
      </c>
      <c r="C1661" s="20" t="str">
        <f t="shared" si="181"/>
        <v>Freight Wagon (L) MRAE Construction Materials</v>
      </c>
      <c r="D1661" s="21" t="s">
        <v>4</v>
      </c>
      <c r="E1661" s="21" t="s">
        <v>399</v>
      </c>
      <c r="F1661" s="22" t="s">
        <v>657</v>
      </c>
      <c r="G1661" s="21" t="s">
        <v>331</v>
      </c>
      <c r="H1661" s="23"/>
      <c r="I1661" s="24"/>
      <c r="J1661" s="25" t="s">
        <v>31</v>
      </c>
      <c r="K1661" s="26">
        <v>4</v>
      </c>
      <c r="L1661" s="27" t="s">
        <v>810</v>
      </c>
      <c r="M1661" s="25">
        <v>0.97799999999999998</v>
      </c>
      <c r="N1661" s="43" t="s">
        <v>31</v>
      </c>
      <c r="O1661" s="25">
        <f t="shared" si="182"/>
        <v>0.97799999999999998</v>
      </c>
      <c r="P1661" s="25">
        <f t="shared" si="183"/>
        <v>0.97799999999999998</v>
      </c>
      <c r="Q1661" s="28">
        <v>84.703703703703709</v>
      </c>
      <c r="R1661" s="29">
        <v>4</v>
      </c>
      <c r="S1661" s="18">
        <f t="shared" si="184"/>
        <v>21.175925925925927</v>
      </c>
      <c r="T1661" s="28">
        <v>1.5349999999999999</v>
      </c>
      <c r="U1661" s="26" t="s">
        <v>31</v>
      </c>
      <c r="V1661" s="26" t="s">
        <v>31</v>
      </c>
      <c r="W1661" s="17" t="str">
        <f t="shared" si="185"/>
        <v>n/a</v>
      </c>
      <c r="X1661" s="30" t="s">
        <v>31</v>
      </c>
      <c r="Y1661" s="17" t="str">
        <f t="shared" si="186"/>
        <v>n/a</v>
      </c>
      <c r="Z1661" s="17">
        <v>29</v>
      </c>
      <c r="AA1661" s="17">
        <f t="shared" si="187"/>
        <v>29</v>
      </c>
      <c r="AB1661" s="31" t="s">
        <v>406</v>
      </c>
    </row>
    <row r="1662" spans="2:28" x14ac:dyDescent="0.3">
      <c r="B1662" s="74" t="s">
        <v>843</v>
      </c>
      <c r="C1662" s="20" t="str">
        <f t="shared" si="181"/>
        <v>Freight Wagon (T) MRAE Construction Materials</v>
      </c>
      <c r="D1662" s="21" t="s">
        <v>4</v>
      </c>
      <c r="E1662" s="21" t="s">
        <v>402</v>
      </c>
      <c r="F1662" s="22" t="s">
        <v>657</v>
      </c>
      <c r="G1662" s="21" t="s">
        <v>331</v>
      </c>
      <c r="H1662" s="23"/>
      <c r="I1662" s="24"/>
      <c r="J1662" s="25" t="s">
        <v>31</v>
      </c>
      <c r="K1662" s="26">
        <v>4</v>
      </c>
      <c r="L1662" s="27" t="s">
        <v>810</v>
      </c>
      <c r="M1662" s="25">
        <v>0.97799999999999998</v>
      </c>
      <c r="N1662" s="43" t="s">
        <v>31</v>
      </c>
      <c r="O1662" s="25">
        <f t="shared" si="182"/>
        <v>0.97799999999999998</v>
      </c>
      <c r="P1662" s="25">
        <f t="shared" si="183"/>
        <v>0.97799999999999998</v>
      </c>
      <c r="Q1662" s="28">
        <v>33</v>
      </c>
      <c r="R1662" s="29">
        <v>4</v>
      </c>
      <c r="S1662" s="18">
        <f t="shared" si="184"/>
        <v>8.25</v>
      </c>
      <c r="T1662" s="28">
        <v>1.5349999999999999</v>
      </c>
      <c r="U1662" s="26" t="s">
        <v>31</v>
      </c>
      <c r="V1662" s="26" t="s">
        <v>31</v>
      </c>
      <c r="W1662" s="17" t="str">
        <f t="shared" si="185"/>
        <v>n/a</v>
      </c>
      <c r="X1662" s="30" t="s">
        <v>31</v>
      </c>
      <c r="Y1662" s="17" t="str">
        <f t="shared" si="186"/>
        <v>n/a</v>
      </c>
      <c r="Z1662" s="17">
        <v>29</v>
      </c>
      <c r="AA1662" s="17">
        <f t="shared" si="187"/>
        <v>29</v>
      </c>
      <c r="AB1662" s="31" t="s">
        <v>407</v>
      </c>
    </row>
    <row r="1663" spans="2:28" x14ac:dyDescent="0.3">
      <c r="B1663" s="74" t="s">
        <v>843</v>
      </c>
      <c r="C1663" s="20" t="str">
        <f t="shared" si="181"/>
        <v>Freight Wagon (L) MRAF Coal ESI</v>
      </c>
      <c r="D1663" s="21" t="s">
        <v>4</v>
      </c>
      <c r="E1663" s="21" t="s">
        <v>399</v>
      </c>
      <c r="F1663" s="22" t="s">
        <v>658</v>
      </c>
      <c r="G1663" s="21" t="s">
        <v>336</v>
      </c>
      <c r="H1663" s="23"/>
      <c r="I1663" s="24"/>
      <c r="J1663" s="25" t="s">
        <v>31</v>
      </c>
      <c r="K1663" s="26">
        <v>4</v>
      </c>
      <c r="L1663" s="27" t="s">
        <v>810</v>
      </c>
      <c r="M1663" s="25">
        <v>0.97799999999999998</v>
      </c>
      <c r="N1663" s="43" t="s">
        <v>31</v>
      </c>
      <c r="O1663" s="25">
        <f t="shared" si="182"/>
        <v>0.97799999999999998</v>
      </c>
      <c r="P1663" s="25">
        <f t="shared" si="183"/>
        <v>0.97799999999999998</v>
      </c>
      <c r="Q1663" s="28">
        <v>90</v>
      </c>
      <c r="R1663" s="29">
        <v>4</v>
      </c>
      <c r="S1663" s="18">
        <f t="shared" si="184"/>
        <v>22.5</v>
      </c>
      <c r="T1663" s="28">
        <v>1.5349999999999999</v>
      </c>
      <c r="U1663" s="26" t="s">
        <v>31</v>
      </c>
      <c r="V1663" s="26" t="s">
        <v>31</v>
      </c>
      <c r="W1663" s="17" t="str">
        <f t="shared" si="185"/>
        <v>n/a</v>
      </c>
      <c r="X1663" s="30" t="s">
        <v>31</v>
      </c>
      <c r="Y1663" s="17" t="str">
        <f t="shared" si="186"/>
        <v>n/a</v>
      </c>
      <c r="Z1663" s="17">
        <v>24</v>
      </c>
      <c r="AA1663" s="17">
        <f t="shared" si="187"/>
        <v>24</v>
      </c>
      <c r="AB1663" s="31" t="s">
        <v>406</v>
      </c>
    </row>
    <row r="1664" spans="2:28" x14ac:dyDescent="0.3">
      <c r="B1664" s="74" t="s">
        <v>843</v>
      </c>
      <c r="C1664" s="20" t="str">
        <f t="shared" si="181"/>
        <v>Freight Wagon (L) MRAF Construction Materials</v>
      </c>
      <c r="D1664" s="21" t="s">
        <v>4</v>
      </c>
      <c r="E1664" s="21" t="s">
        <v>399</v>
      </c>
      <c r="F1664" s="22" t="s">
        <v>658</v>
      </c>
      <c r="G1664" s="21" t="s">
        <v>331</v>
      </c>
      <c r="H1664" s="23"/>
      <c r="I1664" s="24"/>
      <c r="J1664" s="25" t="s">
        <v>31</v>
      </c>
      <c r="K1664" s="26">
        <v>4</v>
      </c>
      <c r="L1664" s="27" t="s">
        <v>810</v>
      </c>
      <c r="M1664" s="25">
        <v>0.97799999999999998</v>
      </c>
      <c r="N1664" s="43" t="s">
        <v>31</v>
      </c>
      <c r="O1664" s="25">
        <f t="shared" si="182"/>
        <v>0.97799999999999998</v>
      </c>
      <c r="P1664" s="25">
        <f t="shared" si="183"/>
        <v>0.97799999999999998</v>
      </c>
      <c r="Q1664" s="28">
        <v>80.777260638297875</v>
      </c>
      <c r="R1664" s="29">
        <v>4</v>
      </c>
      <c r="S1664" s="18">
        <f t="shared" si="184"/>
        <v>20.194315159574469</v>
      </c>
      <c r="T1664" s="28">
        <v>1.5349999999999999</v>
      </c>
      <c r="U1664" s="26" t="s">
        <v>31</v>
      </c>
      <c r="V1664" s="26" t="s">
        <v>31</v>
      </c>
      <c r="W1664" s="17" t="str">
        <f t="shared" si="185"/>
        <v>n/a</v>
      </c>
      <c r="X1664" s="30" t="s">
        <v>31</v>
      </c>
      <c r="Y1664" s="17" t="str">
        <f t="shared" si="186"/>
        <v>n/a</v>
      </c>
      <c r="Z1664" s="17">
        <v>29</v>
      </c>
      <c r="AA1664" s="17">
        <f t="shared" si="187"/>
        <v>29</v>
      </c>
      <c r="AB1664" s="31" t="s">
        <v>406</v>
      </c>
    </row>
    <row r="1665" spans="2:28" x14ac:dyDescent="0.3">
      <c r="B1665" s="74" t="s">
        <v>843</v>
      </c>
      <c r="C1665" s="20" t="str">
        <f t="shared" si="181"/>
        <v>Freight Wagon (T) MRAF Construction Materials</v>
      </c>
      <c r="D1665" s="21" t="s">
        <v>4</v>
      </c>
      <c r="E1665" s="21" t="s">
        <v>402</v>
      </c>
      <c r="F1665" s="22" t="s">
        <v>658</v>
      </c>
      <c r="G1665" s="21" t="s">
        <v>331</v>
      </c>
      <c r="H1665" s="23"/>
      <c r="I1665" s="24"/>
      <c r="J1665" s="25" t="s">
        <v>31</v>
      </c>
      <c r="K1665" s="26">
        <v>4</v>
      </c>
      <c r="L1665" s="27" t="s">
        <v>810</v>
      </c>
      <c r="M1665" s="25">
        <v>0.97799999999999998</v>
      </c>
      <c r="N1665" s="43" t="s">
        <v>31</v>
      </c>
      <c r="O1665" s="25">
        <f t="shared" si="182"/>
        <v>0.97799999999999998</v>
      </c>
      <c r="P1665" s="25">
        <f t="shared" si="183"/>
        <v>0.97799999999999998</v>
      </c>
      <c r="Q1665" s="28">
        <v>33</v>
      </c>
      <c r="R1665" s="29">
        <v>4</v>
      </c>
      <c r="S1665" s="18">
        <f t="shared" si="184"/>
        <v>8.25</v>
      </c>
      <c r="T1665" s="28">
        <v>1.5349999999999999</v>
      </c>
      <c r="U1665" s="26" t="s">
        <v>31</v>
      </c>
      <c r="V1665" s="26" t="s">
        <v>31</v>
      </c>
      <c r="W1665" s="17" t="str">
        <f t="shared" si="185"/>
        <v>n/a</v>
      </c>
      <c r="X1665" s="30" t="s">
        <v>31</v>
      </c>
      <c r="Y1665" s="17" t="str">
        <f t="shared" si="186"/>
        <v>n/a</v>
      </c>
      <c r="Z1665" s="17">
        <v>29</v>
      </c>
      <c r="AA1665" s="17">
        <f t="shared" si="187"/>
        <v>29</v>
      </c>
      <c r="AB1665" s="31" t="s">
        <v>407</v>
      </c>
    </row>
    <row r="1666" spans="2:28" x14ac:dyDescent="0.3">
      <c r="B1666" s="74" t="s">
        <v>843</v>
      </c>
      <c r="C1666" s="20" t="str">
        <f t="shared" si="181"/>
        <v>Freight Wagon (L) MTAA Construction Materials</v>
      </c>
      <c r="D1666" s="21" t="s">
        <v>4</v>
      </c>
      <c r="E1666" s="21" t="s">
        <v>399</v>
      </c>
      <c r="F1666" s="22" t="s">
        <v>659</v>
      </c>
      <c r="G1666" s="21" t="s">
        <v>331</v>
      </c>
      <c r="H1666" s="23"/>
      <c r="I1666" s="24"/>
      <c r="J1666" s="25" t="s">
        <v>31</v>
      </c>
      <c r="K1666" s="26">
        <v>2</v>
      </c>
      <c r="L1666" s="27" t="s">
        <v>806</v>
      </c>
      <c r="M1666" s="25">
        <v>1.0580000000000001</v>
      </c>
      <c r="N1666" s="43" t="s">
        <v>31</v>
      </c>
      <c r="O1666" s="25">
        <f t="shared" si="182"/>
        <v>1.0580000000000001</v>
      </c>
      <c r="P1666" s="25">
        <f t="shared" si="183"/>
        <v>1.0580000000000001</v>
      </c>
      <c r="Q1666" s="28">
        <v>39.406598085243495</v>
      </c>
      <c r="R1666" s="29">
        <v>2</v>
      </c>
      <c r="S1666" s="18">
        <f t="shared" si="184"/>
        <v>19.703299042621747</v>
      </c>
      <c r="T1666" s="28">
        <v>1.43</v>
      </c>
      <c r="U1666" s="26" t="s">
        <v>31</v>
      </c>
      <c r="V1666" s="26" t="s">
        <v>31</v>
      </c>
      <c r="W1666" s="17" t="str">
        <f t="shared" si="185"/>
        <v>n/a</v>
      </c>
      <c r="X1666" s="30" t="s">
        <v>31</v>
      </c>
      <c r="Y1666" s="17" t="str">
        <f t="shared" si="186"/>
        <v>n/a</v>
      </c>
      <c r="Z1666" s="17">
        <v>29</v>
      </c>
      <c r="AA1666" s="17">
        <f t="shared" si="187"/>
        <v>29</v>
      </c>
      <c r="AB1666" s="31" t="s">
        <v>439</v>
      </c>
    </row>
    <row r="1667" spans="2:28" x14ac:dyDescent="0.3">
      <c r="B1667" s="74" t="s">
        <v>843</v>
      </c>
      <c r="C1667" s="20" t="str">
        <f t="shared" si="181"/>
        <v>Freight Wagon (T) MTAA Construction Materials</v>
      </c>
      <c r="D1667" s="21" t="s">
        <v>4</v>
      </c>
      <c r="E1667" s="21" t="s">
        <v>402</v>
      </c>
      <c r="F1667" s="22" t="s">
        <v>659</v>
      </c>
      <c r="G1667" s="21" t="s">
        <v>331</v>
      </c>
      <c r="H1667" s="23"/>
      <c r="I1667" s="24"/>
      <c r="J1667" s="25" t="s">
        <v>31</v>
      </c>
      <c r="K1667" s="26">
        <v>2</v>
      </c>
      <c r="L1667" s="27" t="s">
        <v>806</v>
      </c>
      <c r="M1667" s="25">
        <v>1.0580000000000001</v>
      </c>
      <c r="N1667" s="43" t="s">
        <v>31</v>
      </c>
      <c r="O1667" s="25">
        <f t="shared" si="182"/>
        <v>1.0580000000000001</v>
      </c>
      <c r="P1667" s="25">
        <f t="shared" si="183"/>
        <v>1.0580000000000001</v>
      </c>
      <c r="Q1667" s="28">
        <v>12.051248670138307</v>
      </c>
      <c r="R1667" s="29">
        <v>2</v>
      </c>
      <c r="S1667" s="18">
        <f t="shared" si="184"/>
        <v>6.0256243350691534</v>
      </c>
      <c r="T1667" s="28">
        <v>1.43</v>
      </c>
      <c r="U1667" s="26" t="s">
        <v>31</v>
      </c>
      <c r="V1667" s="26" t="s">
        <v>31</v>
      </c>
      <c r="W1667" s="17" t="str">
        <f t="shared" si="185"/>
        <v>n/a</v>
      </c>
      <c r="X1667" s="30" t="s">
        <v>31</v>
      </c>
      <c r="Y1667" s="17" t="str">
        <f t="shared" si="186"/>
        <v>n/a</v>
      </c>
      <c r="Z1667" s="17">
        <v>29</v>
      </c>
      <c r="AA1667" s="17">
        <f t="shared" si="187"/>
        <v>29</v>
      </c>
      <c r="AB1667" s="31" t="s">
        <v>440</v>
      </c>
    </row>
    <row r="1668" spans="2:28" x14ac:dyDescent="0.3">
      <c r="B1668" s="74" t="s">
        <v>843</v>
      </c>
      <c r="C1668" s="20" t="str">
        <f t="shared" si="181"/>
        <v>Freight Wagon (L) MTAA Enterprise</v>
      </c>
      <c r="D1668" s="21" t="s">
        <v>4</v>
      </c>
      <c r="E1668" s="21" t="s">
        <v>399</v>
      </c>
      <c r="F1668" s="22" t="s">
        <v>659</v>
      </c>
      <c r="G1668" s="21" t="s">
        <v>338</v>
      </c>
      <c r="H1668" s="23"/>
      <c r="I1668" s="24"/>
      <c r="J1668" s="25" t="s">
        <v>31</v>
      </c>
      <c r="K1668" s="26">
        <v>2</v>
      </c>
      <c r="L1668" s="27" t="s">
        <v>806</v>
      </c>
      <c r="M1668" s="25">
        <v>1.0580000000000001</v>
      </c>
      <c r="N1668" s="43" t="s">
        <v>31</v>
      </c>
      <c r="O1668" s="25">
        <f t="shared" si="182"/>
        <v>1.0580000000000001</v>
      </c>
      <c r="P1668" s="25">
        <f t="shared" si="183"/>
        <v>1.0580000000000001</v>
      </c>
      <c r="Q1668" s="28">
        <v>27.830470500373412</v>
      </c>
      <c r="R1668" s="29">
        <v>2</v>
      </c>
      <c r="S1668" s="18">
        <f t="shared" si="184"/>
        <v>13.915235250186706</v>
      </c>
      <c r="T1668" s="28">
        <v>1.43</v>
      </c>
      <c r="U1668" s="26" t="s">
        <v>31</v>
      </c>
      <c r="V1668" s="26" t="s">
        <v>31</v>
      </c>
      <c r="W1668" s="17" t="str">
        <f t="shared" si="185"/>
        <v>n/a</v>
      </c>
      <c r="X1668" s="30" t="s">
        <v>31</v>
      </c>
      <c r="Y1668" s="17" t="str">
        <f t="shared" si="186"/>
        <v>n/a</v>
      </c>
      <c r="Z1668" s="17">
        <v>27</v>
      </c>
      <c r="AA1668" s="17">
        <f t="shared" si="187"/>
        <v>27</v>
      </c>
      <c r="AB1668" s="31" t="s">
        <v>439</v>
      </c>
    </row>
    <row r="1669" spans="2:28" x14ac:dyDescent="0.3">
      <c r="B1669" s="74" t="s">
        <v>843</v>
      </c>
      <c r="C1669" s="20" t="str">
        <f t="shared" si="181"/>
        <v>Freight Wagon (T) MTAA Enterprise</v>
      </c>
      <c r="D1669" s="21" t="s">
        <v>4</v>
      </c>
      <c r="E1669" s="21" t="s">
        <v>402</v>
      </c>
      <c r="F1669" s="22" t="s">
        <v>659</v>
      </c>
      <c r="G1669" s="21" t="s">
        <v>338</v>
      </c>
      <c r="H1669" s="23"/>
      <c r="I1669" s="24"/>
      <c r="J1669" s="25" t="s">
        <v>31</v>
      </c>
      <c r="K1669" s="26">
        <v>2</v>
      </c>
      <c r="L1669" s="27" t="s">
        <v>806</v>
      </c>
      <c r="M1669" s="25">
        <v>1.0580000000000001</v>
      </c>
      <c r="N1669" s="43" t="s">
        <v>31</v>
      </c>
      <c r="O1669" s="25">
        <f t="shared" si="182"/>
        <v>1.0580000000000001</v>
      </c>
      <c r="P1669" s="25">
        <f t="shared" si="183"/>
        <v>1.0580000000000001</v>
      </c>
      <c r="Q1669" s="28">
        <v>12</v>
      </c>
      <c r="R1669" s="29">
        <v>2</v>
      </c>
      <c r="S1669" s="18">
        <f t="shared" si="184"/>
        <v>6</v>
      </c>
      <c r="T1669" s="28">
        <v>1.43</v>
      </c>
      <c r="U1669" s="26" t="s">
        <v>31</v>
      </c>
      <c r="V1669" s="26" t="s">
        <v>31</v>
      </c>
      <c r="W1669" s="17" t="str">
        <f t="shared" si="185"/>
        <v>n/a</v>
      </c>
      <c r="X1669" s="30" t="s">
        <v>31</v>
      </c>
      <c r="Y1669" s="17" t="str">
        <f t="shared" si="186"/>
        <v>n/a</v>
      </c>
      <c r="Z1669" s="17">
        <v>27</v>
      </c>
      <c r="AA1669" s="17">
        <f t="shared" si="187"/>
        <v>27</v>
      </c>
      <c r="AB1669" s="31" t="s">
        <v>440</v>
      </c>
    </row>
    <row r="1670" spans="2:28" x14ac:dyDescent="0.3">
      <c r="B1670" s="74" t="s">
        <v>843</v>
      </c>
      <c r="C1670" s="20" t="str">
        <f t="shared" si="181"/>
        <v>Freight Wagon (L) MTAA Other</v>
      </c>
      <c r="D1670" s="21" t="s">
        <v>4</v>
      </c>
      <c r="E1670" s="21" t="s">
        <v>399</v>
      </c>
      <c r="F1670" s="22" t="s">
        <v>659</v>
      </c>
      <c r="G1670" s="21" t="s">
        <v>333</v>
      </c>
      <c r="H1670" s="23"/>
      <c r="I1670" s="24"/>
      <c r="J1670" s="25" t="s">
        <v>31</v>
      </c>
      <c r="K1670" s="26">
        <v>2</v>
      </c>
      <c r="L1670" s="27" t="s">
        <v>806</v>
      </c>
      <c r="M1670" s="25">
        <v>1.0580000000000001</v>
      </c>
      <c r="N1670" s="43" t="s">
        <v>31</v>
      </c>
      <c r="O1670" s="25">
        <f t="shared" si="182"/>
        <v>1.0580000000000001</v>
      </c>
      <c r="P1670" s="25">
        <f t="shared" si="183"/>
        <v>1.0580000000000001</v>
      </c>
      <c r="Q1670" s="28">
        <v>32.111111111111114</v>
      </c>
      <c r="R1670" s="29">
        <v>2</v>
      </c>
      <c r="S1670" s="18">
        <f t="shared" si="184"/>
        <v>16.055555555555557</v>
      </c>
      <c r="T1670" s="28">
        <v>1.43</v>
      </c>
      <c r="U1670" s="26" t="s">
        <v>31</v>
      </c>
      <c r="V1670" s="26" t="s">
        <v>31</v>
      </c>
      <c r="W1670" s="17" t="str">
        <f t="shared" si="185"/>
        <v>n/a</v>
      </c>
      <c r="X1670" s="30" t="s">
        <v>31</v>
      </c>
      <c r="Y1670" s="17" t="str">
        <f t="shared" si="186"/>
        <v>n/a</v>
      </c>
      <c r="Z1670" s="17">
        <v>25</v>
      </c>
      <c r="AA1670" s="17">
        <f t="shared" si="187"/>
        <v>25</v>
      </c>
      <c r="AB1670" s="31" t="s">
        <v>439</v>
      </c>
    </row>
    <row r="1671" spans="2:28" x14ac:dyDescent="0.3">
      <c r="B1671" s="74" t="s">
        <v>843</v>
      </c>
      <c r="C1671" s="20" t="str">
        <f t="shared" si="181"/>
        <v>Freight Wagon (T) MTAA Other</v>
      </c>
      <c r="D1671" s="21" t="s">
        <v>4</v>
      </c>
      <c r="E1671" s="21" t="s">
        <v>402</v>
      </c>
      <c r="F1671" s="22" t="s">
        <v>659</v>
      </c>
      <c r="G1671" s="21" t="s">
        <v>333</v>
      </c>
      <c r="H1671" s="23"/>
      <c r="I1671" s="24"/>
      <c r="J1671" s="25" t="s">
        <v>31</v>
      </c>
      <c r="K1671" s="26">
        <v>2</v>
      </c>
      <c r="L1671" s="27" t="s">
        <v>806</v>
      </c>
      <c r="M1671" s="25">
        <v>1.0580000000000001</v>
      </c>
      <c r="N1671" s="43" t="s">
        <v>31</v>
      </c>
      <c r="O1671" s="25">
        <f t="shared" si="182"/>
        <v>1.0580000000000001</v>
      </c>
      <c r="P1671" s="25">
        <f t="shared" si="183"/>
        <v>1.0580000000000001</v>
      </c>
      <c r="Q1671" s="28">
        <v>12.054235768713582</v>
      </c>
      <c r="R1671" s="29">
        <v>2</v>
      </c>
      <c r="S1671" s="18">
        <f t="shared" si="184"/>
        <v>6.027117884356791</v>
      </c>
      <c r="T1671" s="28">
        <v>1.43</v>
      </c>
      <c r="U1671" s="26" t="s">
        <v>31</v>
      </c>
      <c r="V1671" s="26" t="s">
        <v>31</v>
      </c>
      <c r="W1671" s="17" t="str">
        <f t="shared" si="185"/>
        <v>n/a</v>
      </c>
      <c r="X1671" s="30" t="s">
        <v>31</v>
      </c>
      <c r="Y1671" s="17" t="str">
        <f t="shared" si="186"/>
        <v>n/a</v>
      </c>
      <c r="Z1671" s="17">
        <v>25</v>
      </c>
      <c r="AA1671" s="17">
        <f t="shared" si="187"/>
        <v>25</v>
      </c>
      <c r="AB1671" s="31" t="s">
        <v>440</v>
      </c>
    </row>
    <row r="1672" spans="2:28" x14ac:dyDescent="0.3">
      <c r="B1672" s="74" t="s">
        <v>843</v>
      </c>
      <c r="C1672" s="20" t="str">
        <f t="shared" si="181"/>
        <v>Freight Wagon (L) MTAA Steel</v>
      </c>
      <c r="D1672" s="21" t="s">
        <v>4</v>
      </c>
      <c r="E1672" s="21" t="s">
        <v>399</v>
      </c>
      <c r="F1672" s="22" t="s">
        <v>659</v>
      </c>
      <c r="G1672" s="21" t="s">
        <v>342</v>
      </c>
      <c r="H1672" s="23"/>
      <c r="I1672" s="24"/>
      <c r="J1672" s="25" t="s">
        <v>31</v>
      </c>
      <c r="K1672" s="26">
        <v>2</v>
      </c>
      <c r="L1672" s="27" t="s">
        <v>806</v>
      </c>
      <c r="M1672" s="25">
        <v>1.0580000000000001</v>
      </c>
      <c r="N1672" s="43" t="s">
        <v>31</v>
      </c>
      <c r="O1672" s="25">
        <f t="shared" si="182"/>
        <v>1.0580000000000001</v>
      </c>
      <c r="P1672" s="25">
        <f t="shared" si="183"/>
        <v>1.0580000000000001</v>
      </c>
      <c r="Q1672" s="28">
        <v>42</v>
      </c>
      <c r="R1672" s="29">
        <v>2</v>
      </c>
      <c r="S1672" s="18">
        <f t="shared" si="184"/>
        <v>21</v>
      </c>
      <c r="T1672" s="28">
        <v>1.43</v>
      </c>
      <c r="U1672" s="26" t="s">
        <v>31</v>
      </c>
      <c r="V1672" s="26" t="s">
        <v>31</v>
      </c>
      <c r="W1672" s="17" t="str">
        <f t="shared" si="185"/>
        <v>n/a</v>
      </c>
      <c r="X1672" s="30" t="s">
        <v>31</v>
      </c>
      <c r="Y1672" s="17" t="str">
        <f t="shared" si="186"/>
        <v>n/a</v>
      </c>
      <c r="Z1672" s="17">
        <v>25</v>
      </c>
      <c r="AA1672" s="17">
        <f t="shared" si="187"/>
        <v>25</v>
      </c>
      <c r="AB1672" s="31" t="s">
        <v>439</v>
      </c>
    </row>
    <row r="1673" spans="2:28" x14ac:dyDescent="0.3">
      <c r="B1673" s="74" t="s">
        <v>843</v>
      </c>
      <c r="C1673" s="20" t="str">
        <f t="shared" si="181"/>
        <v>Freight Wagon (L) MTAB Enterprise</v>
      </c>
      <c r="D1673" s="21" t="s">
        <v>4</v>
      </c>
      <c r="E1673" s="21" t="s">
        <v>399</v>
      </c>
      <c r="F1673" s="22" t="s">
        <v>660</v>
      </c>
      <c r="G1673" s="21" t="s">
        <v>338</v>
      </c>
      <c r="H1673" s="23"/>
      <c r="I1673" s="24"/>
      <c r="J1673" s="25" t="s">
        <v>31</v>
      </c>
      <c r="K1673" s="26">
        <v>1</v>
      </c>
      <c r="L1673" s="27" t="s">
        <v>804</v>
      </c>
      <c r="M1673" s="25">
        <v>1.0980000000000001</v>
      </c>
      <c r="N1673" s="43" t="s">
        <v>31</v>
      </c>
      <c r="O1673" s="25">
        <f t="shared" si="182"/>
        <v>1.0980000000000001</v>
      </c>
      <c r="P1673" s="25">
        <f t="shared" si="183"/>
        <v>1.0980000000000001</v>
      </c>
      <c r="Q1673" s="28">
        <v>25.567567567567568</v>
      </c>
      <c r="R1673" s="29">
        <v>2</v>
      </c>
      <c r="S1673" s="18">
        <f t="shared" si="184"/>
        <v>12.783783783783784</v>
      </c>
      <c r="T1673" s="28">
        <v>1.43</v>
      </c>
      <c r="U1673" s="26" t="s">
        <v>31</v>
      </c>
      <c r="V1673" s="26" t="s">
        <v>31</v>
      </c>
      <c r="W1673" s="17" t="str">
        <f t="shared" si="185"/>
        <v>n/a</v>
      </c>
      <c r="X1673" s="30" t="s">
        <v>31</v>
      </c>
      <c r="Y1673" s="17" t="str">
        <f t="shared" si="186"/>
        <v>n/a</v>
      </c>
      <c r="Z1673" s="17">
        <v>27</v>
      </c>
      <c r="AA1673" s="17">
        <f t="shared" si="187"/>
        <v>27</v>
      </c>
      <c r="AB1673" s="31" t="s">
        <v>439</v>
      </c>
    </row>
    <row r="1674" spans="2:28" x14ac:dyDescent="0.3">
      <c r="B1674" s="74" t="s">
        <v>843</v>
      </c>
      <c r="C1674" s="20" t="str">
        <f t="shared" si="181"/>
        <v>Freight Wagon (T) MTAB Enterprise</v>
      </c>
      <c r="D1674" s="21" t="s">
        <v>4</v>
      </c>
      <c r="E1674" s="21" t="s">
        <v>402</v>
      </c>
      <c r="F1674" s="22" t="s">
        <v>660</v>
      </c>
      <c r="G1674" s="21" t="s">
        <v>338</v>
      </c>
      <c r="H1674" s="23"/>
      <c r="I1674" s="24"/>
      <c r="J1674" s="25" t="s">
        <v>31</v>
      </c>
      <c r="K1674" s="26">
        <v>1</v>
      </c>
      <c r="L1674" s="27" t="s">
        <v>804</v>
      </c>
      <c r="M1674" s="25">
        <v>1.0980000000000001</v>
      </c>
      <c r="N1674" s="43" t="s">
        <v>31</v>
      </c>
      <c r="O1674" s="25">
        <f t="shared" si="182"/>
        <v>1.0980000000000001</v>
      </c>
      <c r="P1674" s="25">
        <f t="shared" si="183"/>
        <v>1.0980000000000001</v>
      </c>
      <c r="Q1674" s="28">
        <v>12</v>
      </c>
      <c r="R1674" s="29">
        <v>2</v>
      </c>
      <c r="S1674" s="18">
        <f t="shared" si="184"/>
        <v>6</v>
      </c>
      <c r="T1674" s="28">
        <v>1.43</v>
      </c>
      <c r="U1674" s="26" t="s">
        <v>31</v>
      </c>
      <c r="V1674" s="26" t="s">
        <v>31</v>
      </c>
      <c r="W1674" s="17" t="str">
        <f t="shared" si="185"/>
        <v>n/a</v>
      </c>
      <c r="X1674" s="30" t="s">
        <v>31</v>
      </c>
      <c r="Y1674" s="17" t="str">
        <f t="shared" si="186"/>
        <v>n/a</v>
      </c>
      <c r="Z1674" s="17">
        <v>27</v>
      </c>
      <c r="AA1674" s="17">
        <f t="shared" si="187"/>
        <v>27</v>
      </c>
      <c r="AB1674" s="31" t="s">
        <v>440</v>
      </c>
    </row>
    <row r="1675" spans="2:28" x14ac:dyDescent="0.3">
      <c r="B1675" s="74" t="s">
        <v>843</v>
      </c>
      <c r="C1675" s="20" t="str">
        <f t="shared" ref="C1675:C1738" si="188">D1675&amp;" "&amp;E1675&amp;" "&amp;F1675&amp;IF(D1675="Freight"," "&amp;G1675,"")</f>
        <v>Freight Wagon (T) MTAB Other</v>
      </c>
      <c r="D1675" s="21" t="s">
        <v>4</v>
      </c>
      <c r="E1675" s="21" t="s">
        <v>402</v>
      </c>
      <c r="F1675" s="22" t="s">
        <v>660</v>
      </c>
      <c r="G1675" s="21" t="s">
        <v>333</v>
      </c>
      <c r="H1675" s="23"/>
      <c r="I1675" s="24"/>
      <c r="J1675" s="25" t="s">
        <v>31</v>
      </c>
      <c r="K1675" s="26">
        <v>1</v>
      </c>
      <c r="L1675" s="27" t="s">
        <v>804</v>
      </c>
      <c r="M1675" s="25">
        <v>1.0980000000000001</v>
      </c>
      <c r="N1675" s="43" t="s">
        <v>31</v>
      </c>
      <c r="O1675" s="25">
        <f t="shared" si="182"/>
        <v>1.0980000000000001</v>
      </c>
      <c r="P1675" s="25">
        <f t="shared" si="183"/>
        <v>1.0980000000000001</v>
      </c>
      <c r="Q1675" s="28">
        <v>12</v>
      </c>
      <c r="R1675" s="29">
        <v>2</v>
      </c>
      <c r="S1675" s="18">
        <f t="shared" si="184"/>
        <v>6</v>
      </c>
      <c r="T1675" s="28">
        <v>1.43</v>
      </c>
      <c r="U1675" s="26" t="s">
        <v>31</v>
      </c>
      <c r="V1675" s="26" t="s">
        <v>31</v>
      </c>
      <c r="W1675" s="17" t="str">
        <f t="shared" si="185"/>
        <v>n/a</v>
      </c>
      <c r="X1675" s="30" t="s">
        <v>31</v>
      </c>
      <c r="Y1675" s="17" t="str">
        <f t="shared" si="186"/>
        <v>n/a</v>
      </c>
      <c r="Z1675" s="17">
        <v>25</v>
      </c>
      <c r="AA1675" s="17">
        <f t="shared" si="187"/>
        <v>25</v>
      </c>
      <c r="AB1675" s="31" t="s">
        <v>440</v>
      </c>
    </row>
    <row r="1676" spans="2:28" x14ac:dyDescent="0.3">
      <c r="B1676" s="74" t="s">
        <v>843</v>
      </c>
      <c r="C1676" s="20" t="str">
        <f t="shared" si="188"/>
        <v>Freight Wagon (L) MWAA Construction Materials</v>
      </c>
      <c r="D1676" s="21" t="s">
        <v>4</v>
      </c>
      <c r="E1676" s="21" t="s">
        <v>399</v>
      </c>
      <c r="F1676" s="22" t="s">
        <v>661</v>
      </c>
      <c r="G1676" s="21" t="s">
        <v>331</v>
      </c>
      <c r="H1676" s="23"/>
      <c r="I1676" s="24"/>
      <c r="J1676" s="25" t="s">
        <v>31</v>
      </c>
      <c r="K1676" s="26" t="s">
        <v>31</v>
      </c>
      <c r="L1676" s="27" t="s">
        <v>31</v>
      </c>
      <c r="M1676" s="25" t="s">
        <v>31</v>
      </c>
      <c r="N1676" s="43">
        <v>0.873</v>
      </c>
      <c r="O1676" s="25">
        <f t="shared" si="182"/>
        <v>0.873</v>
      </c>
      <c r="P1676" s="25">
        <f t="shared" si="183"/>
        <v>0.873</v>
      </c>
      <c r="Q1676" s="28">
        <v>95.49</v>
      </c>
      <c r="R1676" s="29">
        <v>4</v>
      </c>
      <c r="S1676" s="18">
        <f t="shared" si="184"/>
        <v>23.872499999999999</v>
      </c>
      <c r="T1676" s="28">
        <v>1.33</v>
      </c>
      <c r="U1676" s="26" t="s">
        <v>31</v>
      </c>
      <c r="V1676" s="26" t="s">
        <v>31</v>
      </c>
      <c r="W1676" s="17" t="str">
        <f t="shared" si="185"/>
        <v>n/a</v>
      </c>
      <c r="X1676" s="30" t="s">
        <v>31</v>
      </c>
      <c r="Y1676" s="17" t="str">
        <f t="shared" si="186"/>
        <v>n/a</v>
      </c>
      <c r="Z1676" s="17">
        <v>29</v>
      </c>
      <c r="AA1676" s="17">
        <f t="shared" si="187"/>
        <v>29</v>
      </c>
      <c r="AB1676" s="31" t="s">
        <v>525</v>
      </c>
    </row>
    <row r="1677" spans="2:28" x14ac:dyDescent="0.3">
      <c r="B1677" s="74" t="s">
        <v>843</v>
      </c>
      <c r="C1677" s="20" t="str">
        <f t="shared" si="188"/>
        <v>Freight Wagon (T) MWAA Construction Materials</v>
      </c>
      <c r="D1677" s="21" t="s">
        <v>4</v>
      </c>
      <c r="E1677" s="21" t="s">
        <v>402</v>
      </c>
      <c r="F1677" s="22" t="s">
        <v>661</v>
      </c>
      <c r="G1677" s="21" t="s">
        <v>331</v>
      </c>
      <c r="H1677" s="23"/>
      <c r="I1677" s="24"/>
      <c r="J1677" s="25" t="s">
        <v>31</v>
      </c>
      <c r="K1677" s="26" t="s">
        <v>31</v>
      </c>
      <c r="L1677" s="27" t="s">
        <v>31</v>
      </c>
      <c r="M1677" s="25" t="s">
        <v>31</v>
      </c>
      <c r="N1677" s="43">
        <v>0.871</v>
      </c>
      <c r="O1677" s="25">
        <f t="shared" si="182"/>
        <v>0.871</v>
      </c>
      <c r="P1677" s="25">
        <f t="shared" si="183"/>
        <v>0.871</v>
      </c>
      <c r="Q1677" s="28">
        <v>24.3</v>
      </c>
      <c r="R1677" s="29">
        <v>4</v>
      </c>
      <c r="S1677" s="18">
        <f t="shared" si="184"/>
        <v>6.0750000000000002</v>
      </c>
      <c r="T1677" s="28">
        <v>1.33</v>
      </c>
      <c r="U1677" s="26" t="s">
        <v>31</v>
      </c>
      <c r="V1677" s="26" t="s">
        <v>31</v>
      </c>
      <c r="W1677" s="17" t="str">
        <f t="shared" si="185"/>
        <v>n/a</v>
      </c>
      <c r="X1677" s="30" t="s">
        <v>31</v>
      </c>
      <c r="Y1677" s="17" t="str">
        <f t="shared" si="186"/>
        <v>n/a</v>
      </c>
      <c r="Z1677" s="17">
        <v>29</v>
      </c>
      <c r="AA1677" s="17">
        <f t="shared" si="187"/>
        <v>29</v>
      </c>
      <c r="AB1677" s="31" t="s">
        <v>526</v>
      </c>
    </row>
    <row r="1678" spans="2:28" x14ac:dyDescent="0.3">
      <c r="B1678" s="74" t="s">
        <v>843</v>
      </c>
      <c r="C1678" s="20" t="str">
        <f t="shared" si="188"/>
        <v>Freight Wagon (L) MWAA Industrial Minerals</v>
      </c>
      <c r="D1678" s="21" t="s">
        <v>4</v>
      </c>
      <c r="E1678" s="21" t="s">
        <v>399</v>
      </c>
      <c r="F1678" s="22" t="s">
        <v>661</v>
      </c>
      <c r="G1678" s="21" t="s">
        <v>364</v>
      </c>
      <c r="H1678" s="23"/>
      <c r="I1678" s="24"/>
      <c r="J1678" s="25" t="s">
        <v>31</v>
      </c>
      <c r="K1678" s="26" t="s">
        <v>31</v>
      </c>
      <c r="L1678" s="27" t="s">
        <v>31</v>
      </c>
      <c r="M1678" s="25" t="s">
        <v>31</v>
      </c>
      <c r="N1678" s="43">
        <v>0.873</v>
      </c>
      <c r="O1678" s="25">
        <f t="shared" si="182"/>
        <v>0.873</v>
      </c>
      <c r="P1678" s="25">
        <f t="shared" si="183"/>
        <v>0.873</v>
      </c>
      <c r="Q1678" s="28">
        <v>95.49</v>
      </c>
      <c r="R1678" s="29">
        <v>4</v>
      </c>
      <c r="S1678" s="18">
        <f t="shared" si="184"/>
        <v>23.872499999999999</v>
      </c>
      <c r="T1678" s="28">
        <v>1.33</v>
      </c>
      <c r="U1678" s="26" t="s">
        <v>31</v>
      </c>
      <c r="V1678" s="26" t="s">
        <v>31</v>
      </c>
      <c r="W1678" s="17" t="str">
        <f t="shared" si="185"/>
        <v>n/a</v>
      </c>
      <c r="X1678" s="30" t="s">
        <v>31</v>
      </c>
      <c r="Y1678" s="17" t="str">
        <f t="shared" si="186"/>
        <v>n/a</v>
      </c>
      <c r="Z1678" s="17">
        <v>18</v>
      </c>
      <c r="AA1678" s="17">
        <f t="shared" si="187"/>
        <v>18</v>
      </c>
      <c r="AB1678" s="31" t="s">
        <v>525</v>
      </c>
    </row>
    <row r="1679" spans="2:28" x14ac:dyDescent="0.3">
      <c r="B1679" s="74" t="s">
        <v>843</v>
      </c>
      <c r="C1679" s="20" t="str">
        <f t="shared" si="188"/>
        <v>Freight Wagon (T) MWAA Industrial Minerals</v>
      </c>
      <c r="D1679" s="21" t="s">
        <v>4</v>
      </c>
      <c r="E1679" s="21" t="s">
        <v>402</v>
      </c>
      <c r="F1679" s="22" t="s">
        <v>661</v>
      </c>
      <c r="G1679" s="21" t="s">
        <v>364</v>
      </c>
      <c r="H1679" s="23"/>
      <c r="I1679" s="24"/>
      <c r="J1679" s="25" t="s">
        <v>31</v>
      </c>
      <c r="K1679" s="26" t="s">
        <v>31</v>
      </c>
      <c r="L1679" s="27" t="s">
        <v>31</v>
      </c>
      <c r="M1679" s="25" t="s">
        <v>31</v>
      </c>
      <c r="N1679" s="43">
        <v>0.871</v>
      </c>
      <c r="O1679" s="25">
        <f t="shared" si="182"/>
        <v>0.871</v>
      </c>
      <c r="P1679" s="25">
        <f t="shared" si="183"/>
        <v>0.871</v>
      </c>
      <c r="Q1679" s="28">
        <v>24.3</v>
      </c>
      <c r="R1679" s="29">
        <v>4</v>
      </c>
      <c r="S1679" s="18">
        <f t="shared" si="184"/>
        <v>6.0750000000000002</v>
      </c>
      <c r="T1679" s="28">
        <v>1.33</v>
      </c>
      <c r="U1679" s="26" t="s">
        <v>31</v>
      </c>
      <c r="V1679" s="26" t="s">
        <v>31</v>
      </c>
      <c r="W1679" s="17" t="str">
        <f t="shared" si="185"/>
        <v>n/a</v>
      </c>
      <c r="X1679" s="30" t="s">
        <v>31</v>
      </c>
      <c r="Y1679" s="17" t="str">
        <f t="shared" si="186"/>
        <v>n/a</v>
      </c>
      <c r="Z1679" s="17">
        <v>18</v>
      </c>
      <c r="AA1679" s="17">
        <f t="shared" si="187"/>
        <v>18</v>
      </c>
      <c r="AB1679" s="31" t="s">
        <v>526</v>
      </c>
    </row>
    <row r="1680" spans="2:28" x14ac:dyDescent="0.3">
      <c r="B1680" s="74" t="s">
        <v>843</v>
      </c>
      <c r="C1680" s="20" t="str">
        <f t="shared" si="188"/>
        <v>Freight Wagon (L) MWAB Construction Materials</v>
      </c>
      <c r="D1680" s="21" t="s">
        <v>4</v>
      </c>
      <c r="E1680" s="21" t="s">
        <v>399</v>
      </c>
      <c r="F1680" s="21" t="s">
        <v>662</v>
      </c>
      <c r="G1680" s="21" t="s">
        <v>331</v>
      </c>
      <c r="H1680" s="23"/>
      <c r="I1680" s="24"/>
      <c r="J1680" s="25" t="s">
        <v>31</v>
      </c>
      <c r="K1680" s="26" t="s">
        <v>31</v>
      </c>
      <c r="L1680" s="27" t="s">
        <v>31</v>
      </c>
      <c r="M1680" s="25" t="s">
        <v>31</v>
      </c>
      <c r="N1680" s="43">
        <v>0.91300000000000003</v>
      </c>
      <c r="O1680" s="25">
        <f t="shared" si="182"/>
        <v>0.91300000000000003</v>
      </c>
      <c r="P1680" s="25">
        <f t="shared" si="183"/>
        <v>0.91300000000000003</v>
      </c>
      <c r="Q1680" s="28">
        <v>101.6</v>
      </c>
      <c r="R1680" s="29">
        <v>4</v>
      </c>
      <c r="S1680" s="18">
        <f t="shared" si="184"/>
        <v>25.4</v>
      </c>
      <c r="T1680" s="28">
        <v>1.3355999999999999</v>
      </c>
      <c r="U1680" s="26" t="s">
        <v>31</v>
      </c>
      <c r="V1680" s="26" t="s">
        <v>31</v>
      </c>
      <c r="W1680" s="17" t="str">
        <f t="shared" si="185"/>
        <v>n/a</v>
      </c>
      <c r="X1680" s="30" t="s">
        <v>31</v>
      </c>
      <c r="Y1680" s="17" t="str">
        <f t="shared" si="186"/>
        <v>n/a</v>
      </c>
      <c r="Z1680" s="17">
        <v>29</v>
      </c>
      <c r="AA1680" s="17">
        <f t="shared" si="187"/>
        <v>29</v>
      </c>
      <c r="AB1680" s="31" t="s">
        <v>512</v>
      </c>
    </row>
    <row r="1681" spans="2:28" x14ac:dyDescent="0.3">
      <c r="B1681" s="74" t="s">
        <v>843</v>
      </c>
      <c r="C1681" s="20" t="str">
        <f t="shared" si="188"/>
        <v>Freight Wagon (T) MWAB Construction materials</v>
      </c>
      <c r="D1681" s="21" t="s">
        <v>4</v>
      </c>
      <c r="E1681" s="21" t="s">
        <v>402</v>
      </c>
      <c r="F1681" s="21" t="s">
        <v>662</v>
      </c>
      <c r="G1681" s="21" t="s">
        <v>663</v>
      </c>
      <c r="H1681" s="23"/>
      <c r="I1681" s="24"/>
      <c r="J1681" s="25" t="s">
        <v>31</v>
      </c>
      <c r="K1681" s="26" t="s">
        <v>31</v>
      </c>
      <c r="L1681" s="27" t="s">
        <v>31</v>
      </c>
      <c r="M1681" s="25" t="s">
        <v>31</v>
      </c>
      <c r="N1681" s="43">
        <v>0.91300000000000003</v>
      </c>
      <c r="O1681" s="25">
        <f t="shared" si="182"/>
        <v>0.91300000000000003</v>
      </c>
      <c r="P1681" s="25">
        <f t="shared" si="183"/>
        <v>0.91300000000000003</v>
      </c>
      <c r="Q1681" s="28">
        <v>23.5</v>
      </c>
      <c r="R1681" s="29">
        <v>4</v>
      </c>
      <c r="S1681" s="18">
        <f t="shared" si="184"/>
        <v>5.875</v>
      </c>
      <c r="T1681" s="28">
        <v>1.3355999999999999</v>
      </c>
      <c r="U1681" s="26" t="s">
        <v>31</v>
      </c>
      <c r="V1681" s="26" t="s">
        <v>31</v>
      </c>
      <c r="W1681" s="17" t="str">
        <f t="shared" si="185"/>
        <v>n/a</v>
      </c>
      <c r="X1681" s="30" t="s">
        <v>31</v>
      </c>
      <c r="Y1681" s="17" t="str">
        <f t="shared" si="186"/>
        <v>n/a</v>
      </c>
      <c r="Z1681" s="17">
        <v>29</v>
      </c>
      <c r="AA1681" s="17">
        <f t="shared" si="187"/>
        <v>29</v>
      </c>
      <c r="AB1681" s="31" t="s">
        <v>513</v>
      </c>
    </row>
    <row r="1682" spans="2:28" x14ac:dyDescent="0.3">
      <c r="B1682" s="74" t="s">
        <v>843</v>
      </c>
      <c r="C1682" s="20" t="str">
        <f t="shared" si="188"/>
        <v>Freight Wagon (L) MWAB Industrial Minerals</v>
      </c>
      <c r="D1682" s="21" t="s">
        <v>4</v>
      </c>
      <c r="E1682" s="21" t="s">
        <v>399</v>
      </c>
      <c r="F1682" s="21" t="s">
        <v>662</v>
      </c>
      <c r="G1682" s="21" t="s">
        <v>364</v>
      </c>
      <c r="H1682" s="23"/>
      <c r="I1682" s="24"/>
      <c r="J1682" s="25" t="s">
        <v>31</v>
      </c>
      <c r="K1682" s="26" t="s">
        <v>31</v>
      </c>
      <c r="L1682" s="27" t="s">
        <v>31</v>
      </c>
      <c r="M1682" s="25" t="s">
        <v>31</v>
      </c>
      <c r="N1682" s="43">
        <v>0.91300000000000003</v>
      </c>
      <c r="O1682" s="25">
        <f t="shared" si="182"/>
        <v>0.91300000000000003</v>
      </c>
      <c r="P1682" s="25">
        <f t="shared" si="183"/>
        <v>0.91300000000000003</v>
      </c>
      <c r="Q1682" s="28">
        <v>101.6</v>
      </c>
      <c r="R1682" s="29">
        <v>4</v>
      </c>
      <c r="S1682" s="18">
        <f t="shared" si="184"/>
        <v>25.4</v>
      </c>
      <c r="T1682" s="28">
        <v>1.3355999999999999</v>
      </c>
      <c r="U1682" s="26" t="s">
        <v>31</v>
      </c>
      <c r="V1682" s="26" t="s">
        <v>31</v>
      </c>
      <c r="W1682" s="17" t="str">
        <f t="shared" si="185"/>
        <v>n/a</v>
      </c>
      <c r="X1682" s="30" t="s">
        <v>31</v>
      </c>
      <c r="Y1682" s="17" t="str">
        <f t="shared" si="186"/>
        <v>n/a</v>
      </c>
      <c r="Z1682" s="17">
        <v>18</v>
      </c>
      <c r="AA1682" s="17">
        <f t="shared" si="187"/>
        <v>18</v>
      </c>
      <c r="AB1682" s="31" t="s">
        <v>512</v>
      </c>
    </row>
    <row r="1683" spans="2:28" x14ac:dyDescent="0.3">
      <c r="B1683" s="74" t="s">
        <v>843</v>
      </c>
      <c r="C1683" s="20" t="str">
        <f t="shared" si="188"/>
        <v>Freight Wagon (T) MWAB Industrial Minerals</v>
      </c>
      <c r="D1683" s="21" t="s">
        <v>4</v>
      </c>
      <c r="E1683" s="21" t="s">
        <v>402</v>
      </c>
      <c r="F1683" s="21" t="s">
        <v>662</v>
      </c>
      <c r="G1683" s="21" t="s">
        <v>364</v>
      </c>
      <c r="H1683" s="23"/>
      <c r="I1683" s="24"/>
      <c r="J1683" s="25" t="s">
        <v>31</v>
      </c>
      <c r="K1683" s="26" t="s">
        <v>31</v>
      </c>
      <c r="L1683" s="27" t="s">
        <v>31</v>
      </c>
      <c r="M1683" s="25" t="s">
        <v>31</v>
      </c>
      <c r="N1683" s="43">
        <v>0.91300000000000003</v>
      </c>
      <c r="O1683" s="25">
        <f t="shared" si="182"/>
        <v>0.91300000000000003</v>
      </c>
      <c r="P1683" s="25">
        <f t="shared" si="183"/>
        <v>0.91300000000000003</v>
      </c>
      <c r="Q1683" s="28">
        <v>23.5</v>
      </c>
      <c r="R1683" s="29">
        <v>4</v>
      </c>
      <c r="S1683" s="18">
        <f t="shared" si="184"/>
        <v>5.875</v>
      </c>
      <c r="T1683" s="28">
        <v>1.3355999999999999</v>
      </c>
      <c r="U1683" s="26" t="s">
        <v>31</v>
      </c>
      <c r="V1683" s="26" t="s">
        <v>31</v>
      </c>
      <c r="W1683" s="17" t="str">
        <f t="shared" si="185"/>
        <v>n/a</v>
      </c>
      <c r="X1683" s="30" t="s">
        <v>31</v>
      </c>
      <c r="Y1683" s="17" t="str">
        <f t="shared" si="186"/>
        <v>n/a</v>
      </c>
      <c r="Z1683" s="17">
        <v>18</v>
      </c>
      <c r="AA1683" s="17">
        <f t="shared" si="187"/>
        <v>18</v>
      </c>
      <c r="AB1683" s="31" t="s">
        <v>513</v>
      </c>
    </row>
    <row r="1684" spans="2:28" x14ac:dyDescent="0.3">
      <c r="B1684" s="74" t="s">
        <v>843</v>
      </c>
      <c r="C1684" s="20" t="str">
        <f t="shared" si="188"/>
        <v>Freight Wagon (L) MWAB Iron Ore</v>
      </c>
      <c r="D1684" s="21" t="s">
        <v>4</v>
      </c>
      <c r="E1684" s="21" t="s">
        <v>399</v>
      </c>
      <c r="F1684" s="21" t="s">
        <v>662</v>
      </c>
      <c r="G1684" s="21" t="s">
        <v>357</v>
      </c>
      <c r="H1684" s="23"/>
      <c r="I1684" s="24"/>
      <c r="J1684" s="25" t="s">
        <v>31</v>
      </c>
      <c r="K1684" s="26" t="s">
        <v>31</v>
      </c>
      <c r="L1684" s="27" t="s">
        <v>31</v>
      </c>
      <c r="M1684" s="25" t="s">
        <v>31</v>
      </c>
      <c r="N1684" s="43">
        <v>0.91300000000000003</v>
      </c>
      <c r="O1684" s="25">
        <f t="shared" si="182"/>
        <v>0.91300000000000003</v>
      </c>
      <c r="P1684" s="25">
        <f t="shared" si="183"/>
        <v>0.91300000000000003</v>
      </c>
      <c r="Q1684" s="28">
        <v>101.6</v>
      </c>
      <c r="R1684" s="29">
        <v>4</v>
      </c>
      <c r="S1684" s="18">
        <f t="shared" si="184"/>
        <v>25.4</v>
      </c>
      <c r="T1684" s="28">
        <v>1.3355999999999999</v>
      </c>
      <c r="U1684" s="26" t="s">
        <v>31</v>
      </c>
      <c r="V1684" s="26" t="s">
        <v>31</v>
      </c>
      <c r="W1684" s="17" t="str">
        <f t="shared" si="185"/>
        <v>n/a</v>
      </c>
      <c r="X1684" s="30" t="s">
        <v>31</v>
      </c>
      <c r="Y1684" s="17" t="str">
        <f t="shared" si="186"/>
        <v>n/a</v>
      </c>
      <c r="Z1684" s="17">
        <v>25</v>
      </c>
      <c r="AA1684" s="17">
        <f t="shared" si="187"/>
        <v>25</v>
      </c>
      <c r="AB1684" s="31" t="s">
        <v>512</v>
      </c>
    </row>
    <row r="1685" spans="2:28" x14ac:dyDescent="0.3">
      <c r="B1685" s="74" t="s">
        <v>843</v>
      </c>
      <c r="C1685" s="20" t="str">
        <f t="shared" si="188"/>
        <v>Freight Wagon (T) MWAB Iron ore</v>
      </c>
      <c r="D1685" s="21" t="s">
        <v>4</v>
      </c>
      <c r="E1685" s="21" t="s">
        <v>402</v>
      </c>
      <c r="F1685" s="21" t="s">
        <v>662</v>
      </c>
      <c r="G1685" s="21" t="s">
        <v>664</v>
      </c>
      <c r="H1685" s="23"/>
      <c r="I1685" s="24"/>
      <c r="J1685" s="25" t="s">
        <v>31</v>
      </c>
      <c r="K1685" s="26" t="s">
        <v>31</v>
      </c>
      <c r="L1685" s="27" t="s">
        <v>31</v>
      </c>
      <c r="M1685" s="25" t="s">
        <v>31</v>
      </c>
      <c r="N1685" s="43">
        <v>0.91300000000000003</v>
      </c>
      <c r="O1685" s="25">
        <f t="shared" si="182"/>
        <v>0.91300000000000003</v>
      </c>
      <c r="P1685" s="25">
        <f t="shared" si="183"/>
        <v>0.91300000000000003</v>
      </c>
      <c r="Q1685" s="28">
        <v>23.5</v>
      </c>
      <c r="R1685" s="29">
        <v>4</v>
      </c>
      <c r="S1685" s="18">
        <f t="shared" si="184"/>
        <v>5.875</v>
      </c>
      <c r="T1685" s="28">
        <v>1.3355999999999999</v>
      </c>
      <c r="U1685" s="26" t="s">
        <v>31</v>
      </c>
      <c r="V1685" s="26" t="s">
        <v>31</v>
      </c>
      <c r="W1685" s="17" t="str">
        <f t="shared" si="185"/>
        <v>n/a</v>
      </c>
      <c r="X1685" s="30" t="s">
        <v>31</v>
      </c>
      <c r="Y1685" s="17" t="str">
        <f t="shared" si="186"/>
        <v>n/a</v>
      </c>
      <c r="Z1685" s="17">
        <v>25</v>
      </c>
      <c r="AA1685" s="17">
        <f t="shared" si="187"/>
        <v>25</v>
      </c>
      <c r="AB1685" s="31" t="s">
        <v>513</v>
      </c>
    </row>
    <row r="1686" spans="2:28" x14ac:dyDescent="0.3">
      <c r="B1686" s="74" t="s">
        <v>843</v>
      </c>
      <c r="C1686" s="20" t="str">
        <f t="shared" si="188"/>
        <v>Freight Wagon (T) NOA0 Other</v>
      </c>
      <c r="D1686" s="21" t="s">
        <v>4</v>
      </c>
      <c r="E1686" s="21" t="s">
        <v>402</v>
      </c>
      <c r="F1686" s="22" t="s">
        <v>665</v>
      </c>
      <c r="G1686" s="21" t="s">
        <v>333</v>
      </c>
      <c r="H1686" s="23"/>
      <c r="I1686" s="24"/>
      <c r="J1686" s="25" t="s">
        <v>31</v>
      </c>
      <c r="K1686" s="26">
        <v>6</v>
      </c>
      <c r="L1686" s="27" t="s">
        <v>814</v>
      </c>
      <c r="M1686" s="25">
        <v>0.89800000000000002</v>
      </c>
      <c r="N1686" s="43" t="s">
        <v>31</v>
      </c>
      <c r="O1686" s="25">
        <f t="shared" si="182"/>
        <v>0.89800000000000002</v>
      </c>
      <c r="P1686" s="25">
        <f t="shared" si="183"/>
        <v>0.89800000000000002</v>
      </c>
      <c r="Q1686" s="28">
        <v>30</v>
      </c>
      <c r="R1686" s="29">
        <v>4</v>
      </c>
      <c r="S1686" s="18">
        <f t="shared" si="184"/>
        <v>7.5</v>
      </c>
      <c r="T1686" s="28">
        <v>1.26</v>
      </c>
      <c r="U1686" s="26" t="s">
        <v>31</v>
      </c>
      <c r="V1686" s="26" t="s">
        <v>31</v>
      </c>
      <c r="W1686" s="17" t="str">
        <f t="shared" si="185"/>
        <v>n/a</v>
      </c>
      <c r="X1686" s="30" t="s">
        <v>31</v>
      </c>
      <c r="Y1686" s="17" t="str">
        <f t="shared" si="186"/>
        <v>n/a</v>
      </c>
      <c r="Z1686" s="17">
        <v>25</v>
      </c>
      <c r="AA1686" s="17">
        <f t="shared" si="187"/>
        <v>25</v>
      </c>
      <c r="AB1686" s="31" t="s">
        <v>403</v>
      </c>
    </row>
    <row r="1687" spans="2:28" x14ac:dyDescent="0.3">
      <c r="B1687" s="74" t="s">
        <v>843</v>
      </c>
      <c r="C1687" s="20" t="str">
        <f t="shared" si="188"/>
        <v>Freight Wagon (T) NZAH Other</v>
      </c>
      <c r="D1687" s="21" t="s">
        <v>4</v>
      </c>
      <c r="E1687" s="21" t="s">
        <v>402</v>
      </c>
      <c r="F1687" s="22" t="s">
        <v>666</v>
      </c>
      <c r="G1687" s="21" t="s">
        <v>333</v>
      </c>
      <c r="H1687" s="23"/>
      <c r="I1687" s="24"/>
      <c r="J1687" s="25" t="s">
        <v>31</v>
      </c>
      <c r="K1687" s="26">
        <v>6</v>
      </c>
      <c r="L1687" s="27" t="s">
        <v>814</v>
      </c>
      <c r="M1687" s="25">
        <v>0.89800000000000002</v>
      </c>
      <c r="N1687" s="43" t="s">
        <v>31</v>
      </c>
      <c r="O1687" s="25">
        <f t="shared" si="182"/>
        <v>0.89800000000000002</v>
      </c>
      <c r="P1687" s="25">
        <f t="shared" si="183"/>
        <v>0.89800000000000002</v>
      </c>
      <c r="Q1687" s="28">
        <v>44</v>
      </c>
      <c r="R1687" s="29">
        <v>4</v>
      </c>
      <c r="S1687" s="18">
        <f t="shared" si="184"/>
        <v>11</v>
      </c>
      <c r="T1687" s="28">
        <v>1.26</v>
      </c>
      <c r="U1687" s="26" t="s">
        <v>31</v>
      </c>
      <c r="V1687" s="26" t="s">
        <v>31</v>
      </c>
      <c r="W1687" s="17" t="str">
        <f t="shared" si="185"/>
        <v>n/a</v>
      </c>
      <c r="X1687" s="30" t="s">
        <v>31</v>
      </c>
      <c r="Y1687" s="17" t="str">
        <f t="shared" si="186"/>
        <v>n/a</v>
      </c>
      <c r="Z1687" s="17">
        <v>25</v>
      </c>
      <c r="AA1687" s="17">
        <f t="shared" si="187"/>
        <v>25</v>
      </c>
      <c r="AB1687" s="31" t="s">
        <v>403</v>
      </c>
    </row>
    <row r="1688" spans="2:28" x14ac:dyDescent="0.3">
      <c r="B1688" s="74" t="s">
        <v>843</v>
      </c>
      <c r="C1688" s="20" t="str">
        <f t="shared" si="188"/>
        <v>Freight Wagon (L) OAAC Construction Materials</v>
      </c>
      <c r="D1688" s="21" t="s">
        <v>4</v>
      </c>
      <c r="E1688" s="21" t="s">
        <v>399</v>
      </c>
      <c r="F1688" s="22" t="s">
        <v>667</v>
      </c>
      <c r="G1688" s="21" t="s">
        <v>331</v>
      </c>
      <c r="H1688" s="23"/>
      <c r="I1688" s="24"/>
      <c r="J1688" s="25" t="s">
        <v>31</v>
      </c>
      <c r="K1688" s="26">
        <v>2</v>
      </c>
      <c r="L1688" s="27" t="s">
        <v>806</v>
      </c>
      <c r="M1688" s="25">
        <v>1.0580000000000001</v>
      </c>
      <c r="N1688" s="43" t="s">
        <v>31</v>
      </c>
      <c r="O1688" s="25">
        <f t="shared" si="182"/>
        <v>1.0580000000000001</v>
      </c>
      <c r="P1688" s="25">
        <f t="shared" si="183"/>
        <v>1.0580000000000001</v>
      </c>
      <c r="Q1688" s="28">
        <v>41.863016539638103</v>
      </c>
      <c r="R1688" s="29">
        <v>2</v>
      </c>
      <c r="S1688" s="18">
        <f t="shared" si="184"/>
        <v>20.931508269819052</v>
      </c>
      <c r="T1688" s="28">
        <v>1.6839999999999999</v>
      </c>
      <c r="U1688" s="26" t="s">
        <v>31</v>
      </c>
      <c r="V1688" s="26" t="s">
        <v>31</v>
      </c>
      <c r="W1688" s="17" t="str">
        <f t="shared" si="185"/>
        <v>n/a</v>
      </c>
      <c r="X1688" s="30" t="s">
        <v>31</v>
      </c>
      <c r="Y1688" s="17" t="str">
        <f t="shared" si="186"/>
        <v>n/a</v>
      </c>
      <c r="Z1688" s="17">
        <v>29</v>
      </c>
      <c r="AA1688" s="17">
        <f t="shared" si="187"/>
        <v>29</v>
      </c>
      <c r="AB1688" s="31" t="s">
        <v>439</v>
      </c>
    </row>
    <row r="1689" spans="2:28" x14ac:dyDescent="0.3">
      <c r="B1689" s="74" t="s">
        <v>843</v>
      </c>
      <c r="C1689" s="20" t="str">
        <f t="shared" si="188"/>
        <v>Freight Wagon (T) OAAC Construction Materials</v>
      </c>
      <c r="D1689" s="21" t="s">
        <v>4</v>
      </c>
      <c r="E1689" s="21" t="s">
        <v>402</v>
      </c>
      <c r="F1689" s="22" t="s">
        <v>667</v>
      </c>
      <c r="G1689" s="21" t="s">
        <v>331</v>
      </c>
      <c r="H1689" s="23"/>
      <c r="I1689" s="24"/>
      <c r="J1689" s="25" t="s">
        <v>31</v>
      </c>
      <c r="K1689" s="26">
        <v>2</v>
      </c>
      <c r="L1689" s="27" t="s">
        <v>806</v>
      </c>
      <c r="M1689" s="25">
        <v>1.0580000000000001</v>
      </c>
      <c r="N1689" s="43" t="s">
        <v>31</v>
      </c>
      <c r="O1689" s="25">
        <f t="shared" si="182"/>
        <v>1.0580000000000001</v>
      </c>
      <c r="P1689" s="25">
        <f t="shared" si="183"/>
        <v>1.0580000000000001</v>
      </c>
      <c r="Q1689" s="28">
        <v>14</v>
      </c>
      <c r="R1689" s="29">
        <v>2</v>
      </c>
      <c r="S1689" s="18">
        <f t="shared" si="184"/>
        <v>7</v>
      </c>
      <c r="T1689" s="28">
        <v>1.6839999999999999</v>
      </c>
      <c r="U1689" s="26" t="s">
        <v>31</v>
      </c>
      <c r="V1689" s="26" t="s">
        <v>31</v>
      </c>
      <c r="W1689" s="17" t="str">
        <f t="shared" si="185"/>
        <v>n/a</v>
      </c>
      <c r="X1689" s="30" t="s">
        <v>31</v>
      </c>
      <c r="Y1689" s="17" t="str">
        <f t="shared" si="186"/>
        <v>n/a</v>
      </c>
      <c r="Z1689" s="17">
        <v>29</v>
      </c>
      <c r="AA1689" s="17">
        <f t="shared" si="187"/>
        <v>29</v>
      </c>
      <c r="AB1689" s="31" t="s">
        <v>440</v>
      </c>
    </row>
    <row r="1690" spans="2:28" x14ac:dyDescent="0.3">
      <c r="B1690" s="74" t="s">
        <v>843</v>
      </c>
      <c r="C1690" s="20" t="str">
        <f t="shared" si="188"/>
        <v>Freight Wagon (L) OAAF Construction Materials</v>
      </c>
      <c r="D1690" s="21" t="s">
        <v>4</v>
      </c>
      <c r="E1690" s="21" t="s">
        <v>399</v>
      </c>
      <c r="F1690" s="22" t="s">
        <v>668</v>
      </c>
      <c r="G1690" s="21" t="s">
        <v>331</v>
      </c>
      <c r="H1690" s="23"/>
      <c r="I1690" s="24"/>
      <c r="J1690" s="25" t="s">
        <v>31</v>
      </c>
      <c r="K1690" s="26">
        <v>2</v>
      </c>
      <c r="L1690" s="27" t="s">
        <v>806</v>
      </c>
      <c r="M1690" s="25">
        <v>1.0580000000000001</v>
      </c>
      <c r="N1690" s="43" t="s">
        <v>31</v>
      </c>
      <c r="O1690" s="25">
        <f t="shared" si="182"/>
        <v>1.0580000000000001</v>
      </c>
      <c r="P1690" s="25">
        <f t="shared" si="183"/>
        <v>1.0580000000000001</v>
      </c>
      <c r="Q1690" s="28">
        <v>41.874918130612599</v>
      </c>
      <c r="R1690" s="29">
        <v>2</v>
      </c>
      <c r="S1690" s="18">
        <f t="shared" si="184"/>
        <v>20.9374590653063</v>
      </c>
      <c r="T1690" s="28">
        <v>1.6839999999999999</v>
      </c>
      <c r="U1690" s="26" t="s">
        <v>31</v>
      </c>
      <c r="V1690" s="26" t="s">
        <v>31</v>
      </c>
      <c r="W1690" s="17" t="str">
        <f t="shared" si="185"/>
        <v>n/a</v>
      </c>
      <c r="X1690" s="30" t="s">
        <v>31</v>
      </c>
      <c r="Y1690" s="17" t="str">
        <f t="shared" si="186"/>
        <v>n/a</v>
      </c>
      <c r="Z1690" s="17">
        <v>29</v>
      </c>
      <c r="AA1690" s="17">
        <f t="shared" si="187"/>
        <v>29</v>
      </c>
      <c r="AB1690" s="31" t="s">
        <v>439</v>
      </c>
    </row>
    <row r="1691" spans="2:28" x14ac:dyDescent="0.3">
      <c r="B1691" s="74" t="s">
        <v>843</v>
      </c>
      <c r="C1691" s="20" t="str">
        <f t="shared" si="188"/>
        <v>Freight Wagon (T) OAAF Construction Materials</v>
      </c>
      <c r="D1691" s="21" t="s">
        <v>4</v>
      </c>
      <c r="E1691" s="21" t="s">
        <v>402</v>
      </c>
      <c r="F1691" s="22" t="s">
        <v>668</v>
      </c>
      <c r="G1691" s="21" t="s">
        <v>331</v>
      </c>
      <c r="H1691" s="23"/>
      <c r="I1691" s="24"/>
      <c r="J1691" s="25" t="s">
        <v>31</v>
      </c>
      <c r="K1691" s="26">
        <v>2</v>
      </c>
      <c r="L1691" s="27" t="s">
        <v>806</v>
      </c>
      <c r="M1691" s="25">
        <v>1.0580000000000001</v>
      </c>
      <c r="N1691" s="43" t="s">
        <v>31</v>
      </c>
      <c r="O1691" s="25">
        <f t="shared" si="182"/>
        <v>1.0580000000000001</v>
      </c>
      <c r="P1691" s="25">
        <f t="shared" si="183"/>
        <v>1.0580000000000001</v>
      </c>
      <c r="Q1691" s="28">
        <v>14</v>
      </c>
      <c r="R1691" s="29">
        <v>2</v>
      </c>
      <c r="S1691" s="18">
        <f t="shared" si="184"/>
        <v>7</v>
      </c>
      <c r="T1691" s="28">
        <v>1.6839999999999999</v>
      </c>
      <c r="U1691" s="26" t="s">
        <v>31</v>
      </c>
      <c r="V1691" s="26" t="s">
        <v>31</v>
      </c>
      <c r="W1691" s="17" t="str">
        <f t="shared" si="185"/>
        <v>n/a</v>
      </c>
      <c r="X1691" s="30" t="s">
        <v>31</v>
      </c>
      <c r="Y1691" s="17" t="str">
        <f t="shared" si="186"/>
        <v>n/a</v>
      </c>
      <c r="Z1691" s="17">
        <v>29</v>
      </c>
      <c r="AA1691" s="17">
        <f t="shared" si="187"/>
        <v>29</v>
      </c>
      <c r="AB1691" s="31" t="s">
        <v>440</v>
      </c>
    </row>
    <row r="1692" spans="2:28" x14ac:dyDescent="0.3">
      <c r="B1692" s="74" t="s">
        <v>843</v>
      </c>
      <c r="C1692" s="20" t="str">
        <f t="shared" si="188"/>
        <v>Freight Wagon (L) OAAF Enterprise</v>
      </c>
      <c r="D1692" s="21" t="s">
        <v>4</v>
      </c>
      <c r="E1692" s="21" t="s">
        <v>399</v>
      </c>
      <c r="F1692" s="22" t="s">
        <v>668</v>
      </c>
      <c r="G1692" s="21" t="s">
        <v>338</v>
      </c>
      <c r="H1692" s="23"/>
      <c r="I1692" s="24"/>
      <c r="J1692" s="25" t="s">
        <v>31</v>
      </c>
      <c r="K1692" s="26">
        <v>2</v>
      </c>
      <c r="L1692" s="27" t="s">
        <v>806</v>
      </c>
      <c r="M1692" s="25">
        <v>1.0580000000000001</v>
      </c>
      <c r="N1692" s="43" t="s">
        <v>31</v>
      </c>
      <c r="O1692" s="25">
        <f t="shared" si="182"/>
        <v>1.0580000000000001</v>
      </c>
      <c r="P1692" s="25">
        <f t="shared" si="183"/>
        <v>1.0580000000000001</v>
      </c>
      <c r="Q1692" s="28">
        <v>46</v>
      </c>
      <c r="R1692" s="29">
        <v>2</v>
      </c>
      <c r="S1692" s="18">
        <f t="shared" si="184"/>
        <v>23</v>
      </c>
      <c r="T1692" s="28">
        <v>1.6839999999999999</v>
      </c>
      <c r="U1692" s="26" t="s">
        <v>31</v>
      </c>
      <c r="V1692" s="26" t="s">
        <v>31</v>
      </c>
      <c r="W1692" s="17" t="str">
        <f t="shared" si="185"/>
        <v>n/a</v>
      </c>
      <c r="X1692" s="30" t="s">
        <v>31</v>
      </c>
      <c r="Y1692" s="17" t="str">
        <f t="shared" si="186"/>
        <v>n/a</v>
      </c>
      <c r="Z1692" s="17">
        <v>27</v>
      </c>
      <c r="AA1692" s="17">
        <f t="shared" si="187"/>
        <v>27</v>
      </c>
      <c r="AB1692" s="31" t="s">
        <v>439</v>
      </c>
    </row>
    <row r="1693" spans="2:28" x14ac:dyDescent="0.3">
      <c r="B1693" s="74" t="s">
        <v>843</v>
      </c>
      <c r="C1693" s="20" t="str">
        <f t="shared" si="188"/>
        <v>Freight Wagon (T) OAAF Enterprise</v>
      </c>
      <c r="D1693" s="21" t="s">
        <v>4</v>
      </c>
      <c r="E1693" s="21" t="s">
        <v>402</v>
      </c>
      <c r="F1693" s="22" t="s">
        <v>668</v>
      </c>
      <c r="G1693" s="21" t="s">
        <v>338</v>
      </c>
      <c r="H1693" s="23"/>
      <c r="I1693" s="24"/>
      <c r="J1693" s="25" t="s">
        <v>31</v>
      </c>
      <c r="K1693" s="26">
        <v>2</v>
      </c>
      <c r="L1693" s="27" t="s">
        <v>806</v>
      </c>
      <c r="M1693" s="25">
        <v>1.0580000000000001</v>
      </c>
      <c r="N1693" s="43" t="s">
        <v>31</v>
      </c>
      <c r="O1693" s="25">
        <f t="shared" si="182"/>
        <v>1.0580000000000001</v>
      </c>
      <c r="P1693" s="25">
        <f t="shared" si="183"/>
        <v>1.0580000000000001</v>
      </c>
      <c r="Q1693" s="28">
        <v>14</v>
      </c>
      <c r="R1693" s="29">
        <v>2</v>
      </c>
      <c r="S1693" s="18">
        <f t="shared" si="184"/>
        <v>7</v>
      </c>
      <c r="T1693" s="28">
        <v>1.6839999999999999</v>
      </c>
      <c r="U1693" s="26" t="s">
        <v>31</v>
      </c>
      <c r="V1693" s="26" t="s">
        <v>31</v>
      </c>
      <c r="W1693" s="17" t="str">
        <f t="shared" si="185"/>
        <v>n/a</v>
      </c>
      <c r="X1693" s="30" t="s">
        <v>31</v>
      </c>
      <c r="Y1693" s="17" t="str">
        <f t="shared" si="186"/>
        <v>n/a</v>
      </c>
      <c r="Z1693" s="17">
        <v>27</v>
      </c>
      <c r="AA1693" s="17">
        <f t="shared" si="187"/>
        <v>27</v>
      </c>
      <c r="AB1693" s="31" t="s">
        <v>440</v>
      </c>
    </row>
    <row r="1694" spans="2:28" x14ac:dyDescent="0.3">
      <c r="B1694" s="74" t="s">
        <v>843</v>
      </c>
      <c r="C1694" s="20" t="str">
        <f t="shared" si="188"/>
        <v>Freight Wagon (T) OAAF Other</v>
      </c>
      <c r="D1694" s="21" t="s">
        <v>4</v>
      </c>
      <c r="E1694" s="21" t="s">
        <v>402</v>
      </c>
      <c r="F1694" s="22" t="s">
        <v>668</v>
      </c>
      <c r="G1694" s="21" t="s">
        <v>333</v>
      </c>
      <c r="H1694" s="23"/>
      <c r="I1694" s="24"/>
      <c r="J1694" s="25" t="s">
        <v>31</v>
      </c>
      <c r="K1694" s="26">
        <v>2</v>
      </c>
      <c r="L1694" s="27" t="s">
        <v>806</v>
      </c>
      <c r="M1694" s="25">
        <v>1.0580000000000001</v>
      </c>
      <c r="N1694" s="43" t="s">
        <v>31</v>
      </c>
      <c r="O1694" s="25">
        <f t="shared" si="182"/>
        <v>1.0580000000000001</v>
      </c>
      <c r="P1694" s="25">
        <f t="shared" si="183"/>
        <v>1.0580000000000001</v>
      </c>
      <c r="Q1694" s="28">
        <v>14</v>
      </c>
      <c r="R1694" s="29">
        <v>2</v>
      </c>
      <c r="S1694" s="18">
        <f t="shared" si="184"/>
        <v>7</v>
      </c>
      <c r="T1694" s="28">
        <v>1.6839999999999999</v>
      </c>
      <c r="U1694" s="26" t="s">
        <v>31</v>
      </c>
      <c r="V1694" s="26" t="s">
        <v>31</v>
      </c>
      <c r="W1694" s="17" t="str">
        <f t="shared" si="185"/>
        <v>n/a</v>
      </c>
      <c r="X1694" s="30" t="s">
        <v>31</v>
      </c>
      <c r="Y1694" s="17" t="str">
        <f t="shared" si="186"/>
        <v>n/a</v>
      </c>
      <c r="Z1694" s="17">
        <v>25</v>
      </c>
      <c r="AA1694" s="17">
        <f t="shared" si="187"/>
        <v>25</v>
      </c>
      <c r="AB1694" s="31" t="s">
        <v>440</v>
      </c>
    </row>
    <row r="1695" spans="2:28" x14ac:dyDescent="0.3">
      <c r="B1695" s="74" t="s">
        <v>843</v>
      </c>
      <c r="C1695" s="20" t="str">
        <f t="shared" si="188"/>
        <v>Freight Wagon (L) OBAM Construction Materials</v>
      </c>
      <c r="D1695" s="21" t="s">
        <v>4</v>
      </c>
      <c r="E1695" s="21" t="s">
        <v>399</v>
      </c>
      <c r="F1695" s="22" t="s">
        <v>669</v>
      </c>
      <c r="G1695" s="21" t="s">
        <v>331</v>
      </c>
      <c r="H1695" s="23"/>
      <c r="I1695" s="24"/>
      <c r="J1695" s="25" t="s">
        <v>31</v>
      </c>
      <c r="K1695" s="26">
        <v>2</v>
      </c>
      <c r="L1695" s="27" t="s">
        <v>806</v>
      </c>
      <c r="M1695" s="25">
        <v>1.0580000000000001</v>
      </c>
      <c r="N1695" s="43" t="s">
        <v>31</v>
      </c>
      <c r="O1695" s="25">
        <f t="shared" si="182"/>
        <v>1.0580000000000001</v>
      </c>
      <c r="P1695" s="25">
        <f t="shared" si="183"/>
        <v>1.0580000000000001</v>
      </c>
      <c r="Q1695" s="28">
        <v>41.639558924879395</v>
      </c>
      <c r="R1695" s="29">
        <v>2</v>
      </c>
      <c r="S1695" s="18">
        <f t="shared" si="184"/>
        <v>20.819779462439698</v>
      </c>
      <c r="T1695" s="28">
        <v>1.6839999999999999</v>
      </c>
      <c r="U1695" s="26" t="s">
        <v>31</v>
      </c>
      <c r="V1695" s="26" t="s">
        <v>31</v>
      </c>
      <c r="W1695" s="17" t="str">
        <f t="shared" si="185"/>
        <v>n/a</v>
      </c>
      <c r="X1695" s="30" t="s">
        <v>31</v>
      </c>
      <c r="Y1695" s="17" t="str">
        <f t="shared" si="186"/>
        <v>n/a</v>
      </c>
      <c r="Z1695" s="17">
        <v>29</v>
      </c>
      <c r="AA1695" s="17">
        <f t="shared" si="187"/>
        <v>29</v>
      </c>
      <c r="AB1695" s="31" t="s">
        <v>439</v>
      </c>
    </row>
    <row r="1696" spans="2:28" x14ac:dyDescent="0.3">
      <c r="B1696" s="74" t="s">
        <v>843</v>
      </c>
      <c r="C1696" s="20" t="str">
        <f t="shared" si="188"/>
        <v>Freight Wagon (T) OBAM Construction Materials</v>
      </c>
      <c r="D1696" s="21" t="s">
        <v>4</v>
      </c>
      <c r="E1696" s="21" t="s">
        <v>402</v>
      </c>
      <c r="F1696" s="22" t="s">
        <v>669</v>
      </c>
      <c r="G1696" s="21" t="s">
        <v>331</v>
      </c>
      <c r="H1696" s="23"/>
      <c r="I1696" s="24"/>
      <c r="J1696" s="25" t="s">
        <v>31</v>
      </c>
      <c r="K1696" s="26">
        <v>2</v>
      </c>
      <c r="L1696" s="27" t="s">
        <v>806</v>
      </c>
      <c r="M1696" s="25">
        <v>1.0580000000000001</v>
      </c>
      <c r="N1696" s="43" t="s">
        <v>31</v>
      </c>
      <c r="O1696" s="25">
        <f t="shared" si="182"/>
        <v>1.0580000000000001</v>
      </c>
      <c r="P1696" s="25">
        <f t="shared" si="183"/>
        <v>1.0580000000000001</v>
      </c>
      <c r="Q1696" s="28">
        <v>14.636764705882355</v>
      </c>
      <c r="R1696" s="29">
        <v>2</v>
      </c>
      <c r="S1696" s="18">
        <f t="shared" si="184"/>
        <v>7.3183823529411773</v>
      </c>
      <c r="T1696" s="28">
        <v>1.6839999999999999</v>
      </c>
      <c r="U1696" s="26" t="s">
        <v>31</v>
      </c>
      <c r="V1696" s="26" t="s">
        <v>31</v>
      </c>
      <c r="W1696" s="17" t="str">
        <f t="shared" si="185"/>
        <v>n/a</v>
      </c>
      <c r="X1696" s="30" t="s">
        <v>31</v>
      </c>
      <c r="Y1696" s="17" t="str">
        <f t="shared" si="186"/>
        <v>n/a</v>
      </c>
      <c r="Z1696" s="17">
        <v>29</v>
      </c>
      <c r="AA1696" s="17">
        <f t="shared" si="187"/>
        <v>29</v>
      </c>
      <c r="AB1696" s="31" t="s">
        <v>440</v>
      </c>
    </row>
    <row r="1697" spans="2:28" x14ac:dyDescent="0.3">
      <c r="B1697" s="74" t="s">
        <v>843</v>
      </c>
      <c r="C1697" s="20" t="str">
        <f t="shared" si="188"/>
        <v>Freight Wagon (L) OBAM Enterprise</v>
      </c>
      <c r="D1697" s="21" t="s">
        <v>4</v>
      </c>
      <c r="E1697" s="21" t="s">
        <v>399</v>
      </c>
      <c r="F1697" s="22" t="s">
        <v>669</v>
      </c>
      <c r="G1697" s="21" t="s">
        <v>338</v>
      </c>
      <c r="H1697" s="23"/>
      <c r="I1697" s="24"/>
      <c r="J1697" s="25" t="s">
        <v>31</v>
      </c>
      <c r="K1697" s="26">
        <v>2</v>
      </c>
      <c r="L1697" s="27" t="s">
        <v>806</v>
      </c>
      <c r="M1697" s="25">
        <v>1.0580000000000001</v>
      </c>
      <c r="N1697" s="43" t="s">
        <v>31</v>
      </c>
      <c r="O1697" s="25">
        <f t="shared" si="182"/>
        <v>1.0580000000000001</v>
      </c>
      <c r="P1697" s="25">
        <f t="shared" si="183"/>
        <v>1.0580000000000001</v>
      </c>
      <c r="Q1697" s="28">
        <v>46</v>
      </c>
      <c r="R1697" s="29">
        <v>2</v>
      </c>
      <c r="S1697" s="18">
        <f t="shared" si="184"/>
        <v>23</v>
      </c>
      <c r="T1697" s="28">
        <v>1.6839999999999999</v>
      </c>
      <c r="U1697" s="26" t="s">
        <v>31</v>
      </c>
      <c r="V1697" s="26" t="s">
        <v>31</v>
      </c>
      <c r="W1697" s="17" t="str">
        <f t="shared" si="185"/>
        <v>n/a</v>
      </c>
      <c r="X1697" s="30" t="s">
        <v>31</v>
      </c>
      <c r="Y1697" s="17" t="str">
        <f t="shared" si="186"/>
        <v>n/a</v>
      </c>
      <c r="Z1697" s="17">
        <v>27</v>
      </c>
      <c r="AA1697" s="17">
        <f t="shared" si="187"/>
        <v>27</v>
      </c>
      <c r="AB1697" s="31" t="s">
        <v>439</v>
      </c>
    </row>
    <row r="1698" spans="2:28" x14ac:dyDescent="0.3">
      <c r="B1698" s="74" t="s">
        <v>843</v>
      </c>
      <c r="C1698" s="20" t="str">
        <f t="shared" si="188"/>
        <v>Freight Wagon (T) OBAM Enterprise</v>
      </c>
      <c r="D1698" s="21" t="s">
        <v>4</v>
      </c>
      <c r="E1698" s="21" t="s">
        <v>402</v>
      </c>
      <c r="F1698" s="22" t="s">
        <v>669</v>
      </c>
      <c r="G1698" s="21" t="s">
        <v>338</v>
      </c>
      <c r="H1698" s="23"/>
      <c r="I1698" s="24"/>
      <c r="J1698" s="25" t="s">
        <v>31</v>
      </c>
      <c r="K1698" s="26">
        <v>2</v>
      </c>
      <c r="L1698" s="27" t="s">
        <v>806</v>
      </c>
      <c r="M1698" s="25">
        <v>1.0580000000000001</v>
      </c>
      <c r="N1698" s="43" t="s">
        <v>31</v>
      </c>
      <c r="O1698" s="25">
        <f t="shared" si="182"/>
        <v>1.0580000000000001</v>
      </c>
      <c r="P1698" s="25">
        <f t="shared" si="183"/>
        <v>1.0580000000000001</v>
      </c>
      <c r="Q1698" s="28">
        <v>14.667582417582418</v>
      </c>
      <c r="R1698" s="29">
        <v>2</v>
      </c>
      <c r="S1698" s="18">
        <f t="shared" si="184"/>
        <v>7.3337912087912089</v>
      </c>
      <c r="T1698" s="28">
        <v>1.6839999999999999</v>
      </c>
      <c r="U1698" s="26" t="s">
        <v>31</v>
      </c>
      <c r="V1698" s="26" t="s">
        <v>31</v>
      </c>
      <c r="W1698" s="17" t="str">
        <f t="shared" si="185"/>
        <v>n/a</v>
      </c>
      <c r="X1698" s="30" t="s">
        <v>31</v>
      </c>
      <c r="Y1698" s="17" t="str">
        <f t="shared" si="186"/>
        <v>n/a</v>
      </c>
      <c r="Z1698" s="17">
        <v>27</v>
      </c>
      <c r="AA1698" s="17">
        <f t="shared" si="187"/>
        <v>27</v>
      </c>
      <c r="AB1698" s="31" t="s">
        <v>440</v>
      </c>
    </row>
    <row r="1699" spans="2:28" x14ac:dyDescent="0.3">
      <c r="B1699" s="74" t="s">
        <v>843</v>
      </c>
      <c r="C1699" s="20" t="str">
        <f t="shared" si="188"/>
        <v>Freight Wagon (T) OBAM Other</v>
      </c>
      <c r="D1699" s="21" t="s">
        <v>4</v>
      </c>
      <c r="E1699" s="21" t="s">
        <v>402</v>
      </c>
      <c r="F1699" s="22" t="s">
        <v>669</v>
      </c>
      <c r="G1699" s="21" t="s">
        <v>333</v>
      </c>
      <c r="H1699" s="23"/>
      <c r="I1699" s="24"/>
      <c r="J1699" s="25" t="s">
        <v>31</v>
      </c>
      <c r="K1699" s="26">
        <v>2</v>
      </c>
      <c r="L1699" s="27" t="s">
        <v>806</v>
      </c>
      <c r="M1699" s="25">
        <v>1.0580000000000001</v>
      </c>
      <c r="N1699" s="43" t="s">
        <v>31</v>
      </c>
      <c r="O1699" s="25">
        <f t="shared" ref="O1699:O1762" si="189">IF(N1699="n/a",M1699,N1699)</f>
        <v>1.0580000000000001</v>
      </c>
      <c r="P1699" s="25">
        <f t="shared" ref="P1699:P1762" si="190">IF($D1699="Passenger",J1699,O1699)</f>
        <v>1.0580000000000001</v>
      </c>
      <c r="Q1699" s="28">
        <v>14.531380753138077</v>
      </c>
      <c r="R1699" s="29">
        <v>2</v>
      </c>
      <c r="S1699" s="18">
        <f t="shared" ref="S1699:S1762" si="191">Q1699/R1699</f>
        <v>7.2656903765690384</v>
      </c>
      <c r="T1699" s="28">
        <v>1.6839999999999999</v>
      </c>
      <c r="U1699" s="26" t="s">
        <v>31</v>
      </c>
      <c r="V1699" s="26" t="s">
        <v>31</v>
      </c>
      <c r="W1699" s="17" t="str">
        <f t="shared" ref="W1699:W1762" si="192">IF($D1699="Passenger",0.021*(MIN(U1699,V1699)^1.71),"n/a")</f>
        <v>n/a</v>
      </c>
      <c r="X1699" s="30" t="s">
        <v>31</v>
      </c>
      <c r="Y1699" s="17" t="str">
        <f t="shared" ref="Y1699:Y1762" si="193">IF($D1699="Passenger",IF(X1699=0,W1699,X1699),"n/a")</f>
        <v>n/a</v>
      </c>
      <c r="Z1699" s="17">
        <v>25</v>
      </c>
      <c r="AA1699" s="17">
        <f t="shared" si="187"/>
        <v>25</v>
      </c>
      <c r="AB1699" s="31" t="s">
        <v>440</v>
      </c>
    </row>
    <row r="1700" spans="2:28" x14ac:dyDescent="0.3">
      <c r="B1700" s="74" t="s">
        <v>843</v>
      </c>
      <c r="C1700" s="20" t="str">
        <f t="shared" si="188"/>
        <v>Freight Wagon (L) OCAN Construction Materials</v>
      </c>
      <c r="D1700" s="21" t="s">
        <v>4</v>
      </c>
      <c r="E1700" s="21" t="s">
        <v>399</v>
      </c>
      <c r="F1700" s="22" t="s">
        <v>670</v>
      </c>
      <c r="G1700" s="21" t="s">
        <v>331</v>
      </c>
      <c r="H1700" s="23"/>
      <c r="I1700" s="24"/>
      <c r="J1700" s="25" t="s">
        <v>31</v>
      </c>
      <c r="K1700" s="26">
        <v>2</v>
      </c>
      <c r="L1700" s="27" t="s">
        <v>806</v>
      </c>
      <c r="M1700" s="25">
        <v>1.0580000000000001</v>
      </c>
      <c r="N1700" s="43" t="s">
        <v>31</v>
      </c>
      <c r="O1700" s="25">
        <f t="shared" si="189"/>
        <v>1.0580000000000001</v>
      </c>
      <c r="P1700" s="25">
        <f t="shared" si="190"/>
        <v>1.0580000000000001</v>
      </c>
      <c r="Q1700" s="28">
        <v>39.417483660130721</v>
      </c>
      <c r="R1700" s="29">
        <v>2</v>
      </c>
      <c r="S1700" s="18">
        <f t="shared" si="191"/>
        <v>19.70874183006536</v>
      </c>
      <c r="T1700" s="28">
        <v>1.6839999999999999</v>
      </c>
      <c r="U1700" s="26" t="s">
        <v>31</v>
      </c>
      <c r="V1700" s="26" t="s">
        <v>31</v>
      </c>
      <c r="W1700" s="17" t="str">
        <f t="shared" si="192"/>
        <v>n/a</v>
      </c>
      <c r="X1700" s="30" t="s">
        <v>31</v>
      </c>
      <c r="Y1700" s="17" t="str">
        <f t="shared" si="193"/>
        <v>n/a</v>
      </c>
      <c r="Z1700" s="17">
        <v>29</v>
      </c>
      <c r="AA1700" s="17">
        <f t="shared" si="187"/>
        <v>29</v>
      </c>
      <c r="AB1700" s="31" t="s">
        <v>439</v>
      </c>
    </row>
    <row r="1701" spans="2:28" x14ac:dyDescent="0.3">
      <c r="B1701" s="74" t="s">
        <v>843</v>
      </c>
      <c r="C1701" s="20" t="str">
        <f t="shared" si="188"/>
        <v>Freight Wagon (T) OCAN Construction Materials</v>
      </c>
      <c r="D1701" s="21" t="s">
        <v>4</v>
      </c>
      <c r="E1701" s="21" t="s">
        <v>402</v>
      </c>
      <c r="F1701" s="22" t="s">
        <v>670</v>
      </c>
      <c r="G1701" s="21" t="s">
        <v>331</v>
      </c>
      <c r="H1701" s="23"/>
      <c r="I1701" s="24"/>
      <c r="J1701" s="25" t="s">
        <v>31</v>
      </c>
      <c r="K1701" s="26">
        <v>2</v>
      </c>
      <c r="L1701" s="27" t="s">
        <v>806</v>
      </c>
      <c r="M1701" s="25">
        <v>1.0580000000000001</v>
      </c>
      <c r="N1701" s="43" t="s">
        <v>31</v>
      </c>
      <c r="O1701" s="25">
        <f t="shared" si="189"/>
        <v>1.0580000000000001</v>
      </c>
      <c r="P1701" s="25">
        <f t="shared" si="190"/>
        <v>1.0580000000000001</v>
      </c>
      <c r="Q1701" s="28">
        <v>14</v>
      </c>
      <c r="R1701" s="29">
        <v>2</v>
      </c>
      <c r="S1701" s="18">
        <f t="shared" si="191"/>
        <v>7</v>
      </c>
      <c r="T1701" s="28">
        <v>1.6839999999999999</v>
      </c>
      <c r="U1701" s="26" t="s">
        <v>31</v>
      </c>
      <c r="V1701" s="26" t="s">
        <v>31</v>
      </c>
      <c r="W1701" s="17" t="str">
        <f t="shared" si="192"/>
        <v>n/a</v>
      </c>
      <c r="X1701" s="30" t="s">
        <v>31</v>
      </c>
      <c r="Y1701" s="17" t="str">
        <f t="shared" si="193"/>
        <v>n/a</v>
      </c>
      <c r="Z1701" s="17">
        <v>29</v>
      </c>
      <c r="AA1701" s="17">
        <f t="shared" si="187"/>
        <v>29</v>
      </c>
      <c r="AB1701" s="31" t="s">
        <v>440</v>
      </c>
    </row>
    <row r="1702" spans="2:28" x14ac:dyDescent="0.3">
      <c r="B1702" s="74" t="s">
        <v>843</v>
      </c>
      <c r="C1702" s="20" t="str">
        <f t="shared" si="188"/>
        <v>Freight Wagon (L) OCAN Enterprise</v>
      </c>
      <c r="D1702" s="21" t="s">
        <v>4</v>
      </c>
      <c r="E1702" s="21" t="s">
        <v>399</v>
      </c>
      <c r="F1702" s="22" t="s">
        <v>670</v>
      </c>
      <c r="G1702" s="21" t="s">
        <v>338</v>
      </c>
      <c r="H1702" s="23"/>
      <c r="I1702" s="24"/>
      <c r="J1702" s="25" t="s">
        <v>31</v>
      </c>
      <c r="K1702" s="26">
        <v>2</v>
      </c>
      <c r="L1702" s="27" t="s">
        <v>806</v>
      </c>
      <c r="M1702" s="25">
        <v>1.0580000000000001</v>
      </c>
      <c r="N1702" s="43" t="s">
        <v>31</v>
      </c>
      <c r="O1702" s="25">
        <f t="shared" si="189"/>
        <v>1.0580000000000001</v>
      </c>
      <c r="P1702" s="25">
        <f t="shared" si="190"/>
        <v>1.0580000000000001</v>
      </c>
      <c r="Q1702" s="28">
        <v>36.52980132450331</v>
      </c>
      <c r="R1702" s="29">
        <v>2</v>
      </c>
      <c r="S1702" s="18">
        <f t="shared" si="191"/>
        <v>18.264900662251655</v>
      </c>
      <c r="T1702" s="28">
        <v>1.6839999999999999</v>
      </c>
      <c r="U1702" s="26" t="s">
        <v>31</v>
      </c>
      <c r="V1702" s="26" t="s">
        <v>31</v>
      </c>
      <c r="W1702" s="17" t="str">
        <f t="shared" si="192"/>
        <v>n/a</v>
      </c>
      <c r="X1702" s="30" t="s">
        <v>31</v>
      </c>
      <c r="Y1702" s="17" t="str">
        <f t="shared" si="193"/>
        <v>n/a</v>
      </c>
      <c r="Z1702" s="17">
        <v>27</v>
      </c>
      <c r="AA1702" s="17">
        <f t="shared" si="187"/>
        <v>27</v>
      </c>
      <c r="AB1702" s="31" t="s">
        <v>439</v>
      </c>
    </row>
    <row r="1703" spans="2:28" x14ac:dyDescent="0.3">
      <c r="B1703" s="74" t="s">
        <v>843</v>
      </c>
      <c r="C1703" s="20" t="str">
        <f t="shared" si="188"/>
        <v>Freight Wagon (T) OCAN Enterprise</v>
      </c>
      <c r="D1703" s="21" t="s">
        <v>4</v>
      </c>
      <c r="E1703" s="21" t="s">
        <v>402</v>
      </c>
      <c r="F1703" s="22" t="s">
        <v>670</v>
      </c>
      <c r="G1703" s="21" t="s">
        <v>338</v>
      </c>
      <c r="H1703" s="23"/>
      <c r="I1703" s="24"/>
      <c r="J1703" s="25" t="s">
        <v>31</v>
      </c>
      <c r="K1703" s="26">
        <v>2</v>
      </c>
      <c r="L1703" s="27" t="s">
        <v>806</v>
      </c>
      <c r="M1703" s="25">
        <v>1.0580000000000001</v>
      </c>
      <c r="N1703" s="43" t="s">
        <v>31</v>
      </c>
      <c r="O1703" s="25">
        <f t="shared" si="189"/>
        <v>1.0580000000000001</v>
      </c>
      <c r="P1703" s="25">
        <f t="shared" si="190"/>
        <v>1.0580000000000001</v>
      </c>
      <c r="Q1703" s="28">
        <v>14.057426702204991</v>
      </c>
      <c r="R1703" s="29">
        <v>2</v>
      </c>
      <c r="S1703" s="18">
        <f t="shared" si="191"/>
        <v>7.0287133511024953</v>
      </c>
      <c r="T1703" s="28">
        <v>1.6839999999999999</v>
      </c>
      <c r="U1703" s="26" t="s">
        <v>31</v>
      </c>
      <c r="V1703" s="26" t="s">
        <v>31</v>
      </c>
      <c r="W1703" s="17" t="str">
        <f t="shared" si="192"/>
        <v>n/a</v>
      </c>
      <c r="X1703" s="30" t="s">
        <v>31</v>
      </c>
      <c r="Y1703" s="17" t="str">
        <f t="shared" si="193"/>
        <v>n/a</v>
      </c>
      <c r="Z1703" s="17">
        <v>27</v>
      </c>
      <c r="AA1703" s="17">
        <f t="shared" si="187"/>
        <v>27</v>
      </c>
      <c r="AB1703" s="31" t="s">
        <v>440</v>
      </c>
    </row>
    <row r="1704" spans="2:28" x14ac:dyDescent="0.3">
      <c r="B1704" s="74" t="s">
        <v>843</v>
      </c>
      <c r="C1704" s="20" t="str">
        <f t="shared" si="188"/>
        <v>Freight Wagon (L) OCAN Other</v>
      </c>
      <c r="D1704" s="21" t="s">
        <v>4</v>
      </c>
      <c r="E1704" s="21" t="s">
        <v>399</v>
      </c>
      <c r="F1704" s="22" t="s">
        <v>670</v>
      </c>
      <c r="G1704" s="21" t="s">
        <v>333</v>
      </c>
      <c r="H1704" s="23"/>
      <c r="I1704" s="24"/>
      <c r="J1704" s="25" t="s">
        <v>31</v>
      </c>
      <c r="K1704" s="26">
        <v>2</v>
      </c>
      <c r="L1704" s="27" t="s">
        <v>806</v>
      </c>
      <c r="M1704" s="25">
        <v>1.0580000000000001</v>
      </c>
      <c r="N1704" s="43" t="s">
        <v>31</v>
      </c>
      <c r="O1704" s="25">
        <f t="shared" si="189"/>
        <v>1.0580000000000001</v>
      </c>
      <c r="P1704" s="25">
        <f t="shared" si="190"/>
        <v>1.0580000000000001</v>
      </c>
      <c r="Q1704" s="28">
        <v>19.152760351317443</v>
      </c>
      <c r="R1704" s="29">
        <v>2</v>
      </c>
      <c r="S1704" s="18">
        <f t="shared" si="191"/>
        <v>9.5763801756587217</v>
      </c>
      <c r="T1704" s="28">
        <v>1.6839999999999999</v>
      </c>
      <c r="U1704" s="26" t="s">
        <v>31</v>
      </c>
      <c r="V1704" s="26" t="s">
        <v>31</v>
      </c>
      <c r="W1704" s="17" t="str">
        <f t="shared" si="192"/>
        <v>n/a</v>
      </c>
      <c r="X1704" s="30" t="s">
        <v>31</v>
      </c>
      <c r="Y1704" s="17" t="str">
        <f t="shared" si="193"/>
        <v>n/a</v>
      </c>
      <c r="Z1704" s="17">
        <v>25</v>
      </c>
      <c r="AA1704" s="17">
        <f t="shared" si="187"/>
        <v>25</v>
      </c>
      <c r="AB1704" s="31" t="s">
        <v>439</v>
      </c>
    </row>
    <row r="1705" spans="2:28" x14ac:dyDescent="0.3">
      <c r="B1705" s="74" t="s">
        <v>843</v>
      </c>
      <c r="C1705" s="20" t="str">
        <f t="shared" si="188"/>
        <v>Freight Wagon (T) OCAN Other</v>
      </c>
      <c r="D1705" s="21" t="s">
        <v>4</v>
      </c>
      <c r="E1705" s="21" t="s">
        <v>402</v>
      </c>
      <c r="F1705" s="22" t="s">
        <v>670</v>
      </c>
      <c r="G1705" s="21" t="s">
        <v>333</v>
      </c>
      <c r="H1705" s="23"/>
      <c r="I1705" s="24"/>
      <c r="J1705" s="25" t="s">
        <v>31</v>
      </c>
      <c r="K1705" s="26">
        <v>2</v>
      </c>
      <c r="L1705" s="27" t="s">
        <v>806</v>
      </c>
      <c r="M1705" s="25">
        <v>1.0580000000000001</v>
      </c>
      <c r="N1705" s="43" t="s">
        <v>31</v>
      </c>
      <c r="O1705" s="25">
        <f t="shared" si="189"/>
        <v>1.0580000000000001</v>
      </c>
      <c r="P1705" s="25">
        <f t="shared" si="190"/>
        <v>1.0580000000000001</v>
      </c>
      <c r="Q1705" s="28">
        <v>14.043239237201893</v>
      </c>
      <c r="R1705" s="29">
        <v>2</v>
      </c>
      <c r="S1705" s="18">
        <f t="shared" si="191"/>
        <v>7.0216196186009467</v>
      </c>
      <c r="T1705" s="28">
        <v>1.6839999999999999</v>
      </c>
      <c r="U1705" s="26" t="s">
        <v>31</v>
      </c>
      <c r="V1705" s="26" t="s">
        <v>31</v>
      </c>
      <c r="W1705" s="17" t="str">
        <f t="shared" si="192"/>
        <v>n/a</v>
      </c>
      <c r="X1705" s="30" t="s">
        <v>31</v>
      </c>
      <c r="Y1705" s="17" t="str">
        <f t="shared" si="193"/>
        <v>n/a</v>
      </c>
      <c r="Z1705" s="17">
        <v>25</v>
      </c>
      <c r="AA1705" s="17">
        <f t="shared" si="187"/>
        <v>25</v>
      </c>
      <c r="AB1705" s="31" t="s">
        <v>440</v>
      </c>
    </row>
    <row r="1706" spans="2:28" x14ac:dyDescent="0.3">
      <c r="B1706" s="74" t="s">
        <v>843</v>
      </c>
      <c r="C1706" s="20" t="str">
        <f t="shared" si="188"/>
        <v>Freight Wagon (T) OCAN Steel</v>
      </c>
      <c r="D1706" s="21" t="s">
        <v>4</v>
      </c>
      <c r="E1706" s="21" t="s">
        <v>402</v>
      </c>
      <c r="F1706" s="22" t="s">
        <v>670</v>
      </c>
      <c r="G1706" s="21" t="s">
        <v>342</v>
      </c>
      <c r="H1706" s="23"/>
      <c r="I1706" s="24"/>
      <c r="J1706" s="25" t="s">
        <v>31</v>
      </c>
      <c r="K1706" s="26">
        <v>2</v>
      </c>
      <c r="L1706" s="27" t="s">
        <v>806</v>
      </c>
      <c r="M1706" s="25">
        <v>1.0580000000000001</v>
      </c>
      <c r="N1706" s="43" t="s">
        <v>31</v>
      </c>
      <c r="O1706" s="25">
        <f t="shared" si="189"/>
        <v>1.0580000000000001</v>
      </c>
      <c r="P1706" s="25">
        <f t="shared" si="190"/>
        <v>1.0580000000000001</v>
      </c>
      <c r="Q1706" s="28">
        <v>14</v>
      </c>
      <c r="R1706" s="29">
        <v>2</v>
      </c>
      <c r="S1706" s="18">
        <f t="shared" si="191"/>
        <v>7</v>
      </c>
      <c r="T1706" s="28">
        <v>1.6839999999999999</v>
      </c>
      <c r="U1706" s="26" t="s">
        <v>31</v>
      </c>
      <c r="V1706" s="26" t="s">
        <v>31</v>
      </c>
      <c r="W1706" s="17" t="str">
        <f t="shared" si="192"/>
        <v>n/a</v>
      </c>
      <c r="X1706" s="30" t="s">
        <v>31</v>
      </c>
      <c r="Y1706" s="17" t="str">
        <f t="shared" si="193"/>
        <v>n/a</v>
      </c>
      <c r="Z1706" s="17">
        <v>25</v>
      </c>
      <c r="AA1706" s="17">
        <f t="shared" si="187"/>
        <v>25</v>
      </c>
      <c r="AB1706" s="31" t="s">
        <v>440</v>
      </c>
    </row>
    <row r="1707" spans="2:28" x14ac:dyDescent="0.3">
      <c r="B1707" s="74" t="s">
        <v>843</v>
      </c>
      <c r="C1707" s="20" t="str">
        <f t="shared" si="188"/>
        <v>Freight Wagon (L) PAAS Construction Materials</v>
      </c>
      <c r="D1707" s="21" t="s">
        <v>4</v>
      </c>
      <c r="E1707" s="21" t="s">
        <v>399</v>
      </c>
      <c r="F1707" s="22" t="s">
        <v>671</v>
      </c>
      <c r="G1707" s="21" t="s">
        <v>331</v>
      </c>
      <c r="H1707" s="23"/>
      <c r="I1707" s="24"/>
      <c r="J1707" s="25" t="s">
        <v>31</v>
      </c>
      <c r="K1707" s="26">
        <v>1</v>
      </c>
      <c r="L1707" s="27" t="s">
        <v>804</v>
      </c>
      <c r="M1707" s="25">
        <v>1.0980000000000001</v>
      </c>
      <c r="N1707" s="43" t="s">
        <v>31</v>
      </c>
      <c r="O1707" s="25">
        <f t="shared" si="189"/>
        <v>1.0980000000000001</v>
      </c>
      <c r="P1707" s="25">
        <f t="shared" si="190"/>
        <v>1.0980000000000001</v>
      </c>
      <c r="Q1707" s="28">
        <v>48.255317041601259</v>
      </c>
      <c r="R1707" s="29">
        <v>2</v>
      </c>
      <c r="S1707" s="18">
        <f t="shared" si="191"/>
        <v>24.12765852080063</v>
      </c>
      <c r="T1707" s="28">
        <v>1.4910000000000001</v>
      </c>
      <c r="U1707" s="26" t="s">
        <v>31</v>
      </c>
      <c r="V1707" s="26" t="s">
        <v>31</v>
      </c>
      <c r="W1707" s="17" t="str">
        <f t="shared" si="192"/>
        <v>n/a</v>
      </c>
      <c r="X1707" s="30" t="s">
        <v>31</v>
      </c>
      <c r="Y1707" s="17" t="str">
        <f t="shared" si="193"/>
        <v>n/a</v>
      </c>
      <c r="Z1707" s="17">
        <v>29</v>
      </c>
      <c r="AA1707" s="17">
        <f t="shared" si="187"/>
        <v>29</v>
      </c>
      <c r="AB1707" s="31" t="s">
        <v>439</v>
      </c>
    </row>
    <row r="1708" spans="2:28" x14ac:dyDescent="0.3">
      <c r="B1708" s="74" t="s">
        <v>843</v>
      </c>
      <c r="C1708" s="20" t="str">
        <f t="shared" si="188"/>
        <v>Freight Wagon (T) PAAS Construction Materials</v>
      </c>
      <c r="D1708" s="21" t="s">
        <v>4</v>
      </c>
      <c r="E1708" s="21" t="s">
        <v>402</v>
      </c>
      <c r="F1708" s="22" t="s">
        <v>671</v>
      </c>
      <c r="G1708" s="21" t="s">
        <v>331</v>
      </c>
      <c r="H1708" s="23"/>
      <c r="I1708" s="24"/>
      <c r="J1708" s="25" t="s">
        <v>31</v>
      </c>
      <c r="K1708" s="26">
        <v>1</v>
      </c>
      <c r="L1708" s="27" t="s">
        <v>804</v>
      </c>
      <c r="M1708" s="25">
        <v>1.0980000000000001</v>
      </c>
      <c r="N1708" s="43" t="s">
        <v>31</v>
      </c>
      <c r="O1708" s="25">
        <f t="shared" si="189"/>
        <v>1.0980000000000001</v>
      </c>
      <c r="P1708" s="25">
        <f t="shared" si="190"/>
        <v>1.0980000000000001</v>
      </c>
      <c r="Q1708" s="28">
        <v>13.243941916524795</v>
      </c>
      <c r="R1708" s="29">
        <v>2</v>
      </c>
      <c r="S1708" s="18">
        <f t="shared" si="191"/>
        <v>6.6219709582623976</v>
      </c>
      <c r="T1708" s="28">
        <v>1.4910000000000001</v>
      </c>
      <c r="U1708" s="26" t="s">
        <v>31</v>
      </c>
      <c r="V1708" s="26" t="s">
        <v>31</v>
      </c>
      <c r="W1708" s="17" t="str">
        <f t="shared" si="192"/>
        <v>n/a</v>
      </c>
      <c r="X1708" s="30" t="s">
        <v>31</v>
      </c>
      <c r="Y1708" s="17" t="str">
        <f t="shared" si="193"/>
        <v>n/a</v>
      </c>
      <c r="Z1708" s="17">
        <v>29</v>
      </c>
      <c r="AA1708" s="17">
        <f t="shared" si="187"/>
        <v>29</v>
      </c>
      <c r="AB1708" s="31" t="s">
        <v>440</v>
      </c>
    </row>
    <row r="1709" spans="2:28" x14ac:dyDescent="0.3">
      <c r="B1709" s="74" t="s">
        <v>843</v>
      </c>
      <c r="C1709" s="20" t="str">
        <f t="shared" si="188"/>
        <v>Freight Wagon (L) PAAS Industrial Minerals</v>
      </c>
      <c r="D1709" s="21" t="s">
        <v>4</v>
      </c>
      <c r="E1709" s="21" t="s">
        <v>399</v>
      </c>
      <c r="F1709" s="22" t="s">
        <v>671</v>
      </c>
      <c r="G1709" s="21" t="s">
        <v>364</v>
      </c>
      <c r="H1709" s="23"/>
      <c r="I1709" s="24"/>
      <c r="J1709" s="25" t="s">
        <v>31</v>
      </c>
      <c r="K1709" s="26">
        <v>1</v>
      </c>
      <c r="L1709" s="27" t="s">
        <v>804</v>
      </c>
      <c r="M1709" s="25">
        <v>1.0980000000000001</v>
      </c>
      <c r="N1709" s="43" t="s">
        <v>31</v>
      </c>
      <c r="O1709" s="25">
        <f t="shared" si="189"/>
        <v>1.0980000000000001</v>
      </c>
      <c r="P1709" s="25">
        <f t="shared" si="190"/>
        <v>1.0980000000000001</v>
      </c>
      <c r="Q1709" s="28">
        <v>50.895000000000003</v>
      </c>
      <c r="R1709" s="29">
        <v>2</v>
      </c>
      <c r="S1709" s="18">
        <f t="shared" si="191"/>
        <v>25.447500000000002</v>
      </c>
      <c r="T1709" s="28">
        <v>1.4910000000000001</v>
      </c>
      <c r="U1709" s="26" t="s">
        <v>31</v>
      </c>
      <c r="V1709" s="26" t="s">
        <v>31</v>
      </c>
      <c r="W1709" s="17" t="str">
        <f t="shared" si="192"/>
        <v>n/a</v>
      </c>
      <c r="X1709" s="30" t="s">
        <v>31</v>
      </c>
      <c r="Y1709" s="17" t="str">
        <f t="shared" si="193"/>
        <v>n/a</v>
      </c>
      <c r="Z1709" s="17">
        <v>18</v>
      </c>
      <c r="AA1709" s="17">
        <f t="shared" si="187"/>
        <v>18</v>
      </c>
      <c r="AB1709" s="31" t="s">
        <v>672</v>
      </c>
    </row>
    <row r="1710" spans="2:28" x14ac:dyDescent="0.3">
      <c r="B1710" s="74" t="s">
        <v>843</v>
      </c>
      <c r="C1710" s="20" t="str">
        <f t="shared" si="188"/>
        <v>Freight Wagon (T) PAAS Industrial Minerals</v>
      </c>
      <c r="D1710" s="21" t="s">
        <v>4</v>
      </c>
      <c r="E1710" s="21" t="s">
        <v>402</v>
      </c>
      <c r="F1710" s="22" t="s">
        <v>671</v>
      </c>
      <c r="G1710" s="21" t="s">
        <v>364</v>
      </c>
      <c r="H1710" s="23"/>
      <c r="I1710" s="24"/>
      <c r="J1710" s="25" t="s">
        <v>31</v>
      </c>
      <c r="K1710" s="26">
        <v>1</v>
      </c>
      <c r="L1710" s="27" t="s">
        <v>804</v>
      </c>
      <c r="M1710" s="25">
        <v>1.0980000000000001</v>
      </c>
      <c r="N1710" s="43" t="s">
        <v>31</v>
      </c>
      <c r="O1710" s="25">
        <f t="shared" si="189"/>
        <v>1.0980000000000001</v>
      </c>
      <c r="P1710" s="25">
        <f t="shared" si="190"/>
        <v>1.0980000000000001</v>
      </c>
      <c r="Q1710" s="28">
        <v>13.2439</v>
      </c>
      <c r="R1710" s="29">
        <v>2</v>
      </c>
      <c r="S1710" s="18">
        <f t="shared" si="191"/>
        <v>6.62195</v>
      </c>
      <c r="T1710" s="28">
        <v>1.4910000000000001</v>
      </c>
      <c r="U1710" s="26" t="s">
        <v>31</v>
      </c>
      <c r="V1710" s="26" t="s">
        <v>31</v>
      </c>
      <c r="W1710" s="17" t="str">
        <f t="shared" si="192"/>
        <v>n/a</v>
      </c>
      <c r="X1710" s="30" t="s">
        <v>31</v>
      </c>
      <c r="Y1710" s="17" t="str">
        <f t="shared" si="193"/>
        <v>n/a</v>
      </c>
      <c r="Z1710" s="17">
        <v>18</v>
      </c>
      <c r="AA1710" s="17">
        <f t="shared" si="187"/>
        <v>18</v>
      </c>
      <c r="AB1710" s="31" t="s">
        <v>673</v>
      </c>
    </row>
    <row r="1711" spans="2:28" x14ac:dyDescent="0.3">
      <c r="B1711" s="74" t="s">
        <v>843</v>
      </c>
      <c r="C1711" s="20" t="str">
        <f t="shared" si="188"/>
        <v>Freight Wagon (L) PCAC Construction Materials</v>
      </c>
      <c r="D1711" s="21" t="s">
        <v>4</v>
      </c>
      <c r="E1711" s="21" t="s">
        <v>399</v>
      </c>
      <c r="F1711" s="22" t="s">
        <v>674</v>
      </c>
      <c r="G1711" s="21" t="s">
        <v>331</v>
      </c>
      <c r="H1711" s="23"/>
      <c r="I1711" s="24"/>
      <c r="J1711" s="25" t="s">
        <v>31</v>
      </c>
      <c r="K1711" s="26">
        <v>1</v>
      </c>
      <c r="L1711" s="27" t="s">
        <v>804</v>
      </c>
      <c r="M1711" s="25">
        <v>1.0980000000000001</v>
      </c>
      <c r="N1711" s="43" t="s">
        <v>31</v>
      </c>
      <c r="O1711" s="25">
        <f t="shared" si="189"/>
        <v>1.0980000000000001</v>
      </c>
      <c r="P1711" s="25">
        <f t="shared" si="190"/>
        <v>1.0980000000000001</v>
      </c>
      <c r="Q1711" s="28">
        <v>48.787702154934301</v>
      </c>
      <c r="R1711" s="29">
        <v>2</v>
      </c>
      <c r="S1711" s="18">
        <f t="shared" si="191"/>
        <v>24.393851077467151</v>
      </c>
      <c r="T1711" s="28">
        <v>1.6850000000000001</v>
      </c>
      <c r="U1711" s="26" t="s">
        <v>31</v>
      </c>
      <c r="V1711" s="26" t="s">
        <v>31</v>
      </c>
      <c r="W1711" s="17" t="str">
        <f t="shared" si="192"/>
        <v>n/a</v>
      </c>
      <c r="X1711" s="30" t="s">
        <v>31</v>
      </c>
      <c r="Y1711" s="17" t="str">
        <f t="shared" si="193"/>
        <v>n/a</v>
      </c>
      <c r="Z1711" s="17">
        <v>29</v>
      </c>
      <c r="AA1711" s="17">
        <f t="shared" si="187"/>
        <v>29</v>
      </c>
      <c r="AB1711" s="31" t="s">
        <v>439</v>
      </c>
    </row>
    <row r="1712" spans="2:28" x14ac:dyDescent="0.3">
      <c r="B1712" s="74" t="s">
        <v>843</v>
      </c>
      <c r="C1712" s="20" t="str">
        <f t="shared" si="188"/>
        <v>Freight Wagon (T) PCAC Construction Materials</v>
      </c>
      <c r="D1712" s="21" t="s">
        <v>4</v>
      </c>
      <c r="E1712" s="21" t="s">
        <v>402</v>
      </c>
      <c r="F1712" s="22" t="s">
        <v>674</v>
      </c>
      <c r="G1712" s="21" t="s">
        <v>331</v>
      </c>
      <c r="H1712" s="23"/>
      <c r="I1712" s="24"/>
      <c r="J1712" s="25" t="s">
        <v>31</v>
      </c>
      <c r="K1712" s="26">
        <v>1</v>
      </c>
      <c r="L1712" s="27" t="s">
        <v>804</v>
      </c>
      <c r="M1712" s="25">
        <v>1.0980000000000001</v>
      </c>
      <c r="N1712" s="43" t="s">
        <v>31</v>
      </c>
      <c r="O1712" s="25">
        <f t="shared" si="189"/>
        <v>1.0980000000000001</v>
      </c>
      <c r="P1712" s="25">
        <f t="shared" si="190"/>
        <v>1.0980000000000001</v>
      </c>
      <c r="Q1712" s="28">
        <v>13.2465996652715</v>
      </c>
      <c r="R1712" s="29">
        <v>2</v>
      </c>
      <c r="S1712" s="18">
        <f t="shared" si="191"/>
        <v>6.62329983263575</v>
      </c>
      <c r="T1712" s="28">
        <v>1.6850000000000001</v>
      </c>
      <c r="U1712" s="26" t="s">
        <v>31</v>
      </c>
      <c r="V1712" s="26" t="s">
        <v>31</v>
      </c>
      <c r="W1712" s="17" t="str">
        <f t="shared" si="192"/>
        <v>n/a</v>
      </c>
      <c r="X1712" s="30" t="s">
        <v>31</v>
      </c>
      <c r="Y1712" s="17" t="str">
        <f t="shared" si="193"/>
        <v>n/a</v>
      </c>
      <c r="Z1712" s="17">
        <v>29</v>
      </c>
      <c r="AA1712" s="17">
        <f t="shared" ref="AA1712:AA1775" si="194">IF($D1712="Passenger",Y1712,Z1712)</f>
        <v>29</v>
      </c>
      <c r="AB1712" s="31" t="s">
        <v>440</v>
      </c>
    </row>
    <row r="1713" spans="2:28" x14ac:dyDescent="0.3">
      <c r="B1713" s="74" t="s">
        <v>843</v>
      </c>
      <c r="C1713" s="20" t="str">
        <f t="shared" si="188"/>
        <v>Freight Wagon (L) PCAC Enterprise</v>
      </c>
      <c r="D1713" s="21" t="s">
        <v>4</v>
      </c>
      <c r="E1713" s="21" t="s">
        <v>399</v>
      </c>
      <c r="F1713" s="22" t="s">
        <v>674</v>
      </c>
      <c r="G1713" s="21" t="s">
        <v>338</v>
      </c>
      <c r="H1713" s="23"/>
      <c r="I1713" s="24"/>
      <c r="J1713" s="25" t="s">
        <v>31</v>
      </c>
      <c r="K1713" s="26">
        <v>1</v>
      </c>
      <c r="L1713" s="27" t="s">
        <v>804</v>
      </c>
      <c r="M1713" s="25">
        <v>1.0980000000000001</v>
      </c>
      <c r="N1713" s="43" t="s">
        <v>31</v>
      </c>
      <c r="O1713" s="25">
        <f t="shared" si="189"/>
        <v>1.0980000000000001</v>
      </c>
      <c r="P1713" s="25">
        <f t="shared" si="190"/>
        <v>1.0980000000000001</v>
      </c>
      <c r="Q1713" s="28">
        <v>41.597871711498676</v>
      </c>
      <c r="R1713" s="29">
        <v>2</v>
      </c>
      <c r="S1713" s="18">
        <f t="shared" si="191"/>
        <v>20.798935855749338</v>
      </c>
      <c r="T1713" s="28">
        <v>1.6850000000000001</v>
      </c>
      <c r="U1713" s="26" t="s">
        <v>31</v>
      </c>
      <c r="V1713" s="26" t="s">
        <v>31</v>
      </c>
      <c r="W1713" s="17" t="str">
        <f t="shared" si="192"/>
        <v>n/a</v>
      </c>
      <c r="X1713" s="30" t="s">
        <v>31</v>
      </c>
      <c r="Y1713" s="17" t="str">
        <f t="shared" si="193"/>
        <v>n/a</v>
      </c>
      <c r="Z1713" s="17">
        <v>27</v>
      </c>
      <c r="AA1713" s="17">
        <f t="shared" si="194"/>
        <v>27</v>
      </c>
      <c r="AB1713" s="31" t="s">
        <v>439</v>
      </c>
    </row>
    <row r="1714" spans="2:28" x14ac:dyDescent="0.3">
      <c r="B1714" s="74" t="s">
        <v>843</v>
      </c>
      <c r="C1714" s="20" t="str">
        <f t="shared" si="188"/>
        <v>Freight Wagon (T) PCAC Enterprise</v>
      </c>
      <c r="D1714" s="21" t="s">
        <v>4</v>
      </c>
      <c r="E1714" s="21" t="s">
        <v>402</v>
      </c>
      <c r="F1714" s="22" t="s">
        <v>674</v>
      </c>
      <c r="G1714" s="21" t="s">
        <v>338</v>
      </c>
      <c r="H1714" s="23"/>
      <c r="I1714" s="24"/>
      <c r="J1714" s="25" t="s">
        <v>31</v>
      </c>
      <c r="K1714" s="26">
        <v>1</v>
      </c>
      <c r="L1714" s="27" t="s">
        <v>804</v>
      </c>
      <c r="M1714" s="25">
        <v>1.0980000000000001</v>
      </c>
      <c r="N1714" s="43" t="s">
        <v>31</v>
      </c>
      <c r="O1714" s="25">
        <f t="shared" si="189"/>
        <v>1.0980000000000001</v>
      </c>
      <c r="P1714" s="25">
        <f t="shared" si="190"/>
        <v>1.0980000000000001</v>
      </c>
      <c r="Q1714" s="28">
        <v>13.989513948427094</v>
      </c>
      <c r="R1714" s="29">
        <v>2</v>
      </c>
      <c r="S1714" s="18">
        <f t="shared" si="191"/>
        <v>6.9947569742135469</v>
      </c>
      <c r="T1714" s="28">
        <v>1.6850000000000001</v>
      </c>
      <c r="U1714" s="26" t="s">
        <v>31</v>
      </c>
      <c r="V1714" s="26" t="s">
        <v>31</v>
      </c>
      <c r="W1714" s="17" t="str">
        <f t="shared" si="192"/>
        <v>n/a</v>
      </c>
      <c r="X1714" s="30" t="s">
        <v>31</v>
      </c>
      <c r="Y1714" s="17" t="str">
        <f t="shared" si="193"/>
        <v>n/a</v>
      </c>
      <c r="Z1714" s="17">
        <v>27</v>
      </c>
      <c r="AA1714" s="17">
        <f t="shared" si="194"/>
        <v>27</v>
      </c>
      <c r="AB1714" s="31" t="s">
        <v>440</v>
      </c>
    </row>
    <row r="1715" spans="2:28" x14ac:dyDescent="0.3">
      <c r="B1715" s="74" t="s">
        <v>843</v>
      </c>
      <c r="C1715" s="20" t="str">
        <f t="shared" si="188"/>
        <v>Freight Wagon (T) PCAC Other</v>
      </c>
      <c r="D1715" s="21" t="s">
        <v>4</v>
      </c>
      <c r="E1715" s="21" t="s">
        <v>402</v>
      </c>
      <c r="F1715" s="22" t="s">
        <v>674</v>
      </c>
      <c r="G1715" s="21" t="s">
        <v>333</v>
      </c>
      <c r="H1715" s="23"/>
      <c r="I1715" s="24"/>
      <c r="J1715" s="25" t="s">
        <v>31</v>
      </c>
      <c r="K1715" s="26">
        <v>1</v>
      </c>
      <c r="L1715" s="27" t="s">
        <v>804</v>
      </c>
      <c r="M1715" s="25">
        <v>1.0980000000000001</v>
      </c>
      <c r="N1715" s="43" t="s">
        <v>31</v>
      </c>
      <c r="O1715" s="25">
        <f t="shared" si="189"/>
        <v>1.0980000000000001</v>
      </c>
      <c r="P1715" s="25">
        <f t="shared" si="190"/>
        <v>1.0980000000000001</v>
      </c>
      <c r="Q1715" s="28">
        <v>13</v>
      </c>
      <c r="R1715" s="29">
        <v>2</v>
      </c>
      <c r="S1715" s="18">
        <f t="shared" si="191"/>
        <v>6.5</v>
      </c>
      <c r="T1715" s="28">
        <v>1.6850000000000001</v>
      </c>
      <c r="U1715" s="26" t="s">
        <v>31</v>
      </c>
      <c r="V1715" s="26" t="s">
        <v>31</v>
      </c>
      <c r="W1715" s="17" t="str">
        <f t="shared" si="192"/>
        <v>n/a</v>
      </c>
      <c r="X1715" s="30" t="s">
        <v>31</v>
      </c>
      <c r="Y1715" s="17" t="str">
        <f t="shared" si="193"/>
        <v>n/a</v>
      </c>
      <c r="Z1715" s="17">
        <v>25</v>
      </c>
      <c r="AA1715" s="17">
        <f t="shared" si="194"/>
        <v>25</v>
      </c>
      <c r="AB1715" s="31" t="s">
        <v>440</v>
      </c>
    </row>
    <row r="1716" spans="2:28" x14ac:dyDescent="0.3">
      <c r="B1716" s="74" t="s">
        <v>843</v>
      </c>
      <c r="C1716" s="20" t="str">
        <f t="shared" si="188"/>
        <v>Freight Wagon (L) PCAC Steel</v>
      </c>
      <c r="D1716" s="21" t="s">
        <v>4</v>
      </c>
      <c r="E1716" s="21" t="s">
        <v>399</v>
      </c>
      <c r="F1716" s="22" t="s">
        <v>674</v>
      </c>
      <c r="G1716" s="21" t="s">
        <v>342</v>
      </c>
      <c r="H1716" s="23"/>
      <c r="I1716" s="24"/>
      <c r="J1716" s="25" t="s">
        <v>31</v>
      </c>
      <c r="K1716" s="26">
        <v>1</v>
      </c>
      <c r="L1716" s="27" t="s">
        <v>804</v>
      </c>
      <c r="M1716" s="25">
        <v>1.0980000000000001</v>
      </c>
      <c r="N1716" s="43" t="s">
        <v>31</v>
      </c>
      <c r="O1716" s="25">
        <f t="shared" si="189"/>
        <v>1.0980000000000001</v>
      </c>
      <c r="P1716" s="25">
        <f t="shared" si="190"/>
        <v>1.0980000000000001</v>
      </c>
      <c r="Q1716" s="28">
        <v>42.792803835049298</v>
      </c>
      <c r="R1716" s="29">
        <v>2</v>
      </c>
      <c r="S1716" s="18">
        <f t="shared" si="191"/>
        <v>21.396401917524649</v>
      </c>
      <c r="T1716" s="28">
        <v>1.6850000000000001</v>
      </c>
      <c r="U1716" s="26" t="s">
        <v>31</v>
      </c>
      <c r="V1716" s="26" t="s">
        <v>31</v>
      </c>
      <c r="W1716" s="17" t="str">
        <f t="shared" si="192"/>
        <v>n/a</v>
      </c>
      <c r="X1716" s="30" t="s">
        <v>31</v>
      </c>
      <c r="Y1716" s="17" t="str">
        <f t="shared" si="193"/>
        <v>n/a</v>
      </c>
      <c r="Z1716" s="17">
        <v>25</v>
      </c>
      <c r="AA1716" s="17">
        <f t="shared" si="194"/>
        <v>25</v>
      </c>
      <c r="AB1716" s="31" t="s">
        <v>439</v>
      </c>
    </row>
    <row r="1717" spans="2:28" x14ac:dyDescent="0.3">
      <c r="B1717" s="74" t="s">
        <v>843</v>
      </c>
      <c r="C1717" s="20" t="str">
        <f t="shared" si="188"/>
        <v>Freight Wagon (T) PCAC Steel</v>
      </c>
      <c r="D1717" s="21" t="s">
        <v>4</v>
      </c>
      <c r="E1717" s="21" t="s">
        <v>402</v>
      </c>
      <c r="F1717" s="22" t="s">
        <v>674</v>
      </c>
      <c r="G1717" s="21" t="s">
        <v>342</v>
      </c>
      <c r="H1717" s="23"/>
      <c r="I1717" s="24"/>
      <c r="J1717" s="25" t="s">
        <v>31</v>
      </c>
      <c r="K1717" s="26">
        <v>1</v>
      </c>
      <c r="L1717" s="27" t="s">
        <v>804</v>
      </c>
      <c r="M1717" s="25">
        <v>1.0980000000000001</v>
      </c>
      <c r="N1717" s="43" t="s">
        <v>31</v>
      </c>
      <c r="O1717" s="25">
        <f t="shared" si="189"/>
        <v>1.0980000000000001</v>
      </c>
      <c r="P1717" s="25">
        <f t="shared" si="190"/>
        <v>1.0980000000000001</v>
      </c>
      <c r="Q1717" s="28">
        <v>12.889449005273251</v>
      </c>
      <c r="R1717" s="29">
        <v>2</v>
      </c>
      <c r="S1717" s="18">
        <f t="shared" si="191"/>
        <v>6.4447245026366256</v>
      </c>
      <c r="T1717" s="28">
        <v>1.6850000000000001</v>
      </c>
      <c r="U1717" s="26" t="s">
        <v>31</v>
      </c>
      <c r="V1717" s="26" t="s">
        <v>31</v>
      </c>
      <c r="W1717" s="17" t="str">
        <f t="shared" si="192"/>
        <v>n/a</v>
      </c>
      <c r="X1717" s="30" t="s">
        <v>31</v>
      </c>
      <c r="Y1717" s="17" t="str">
        <f t="shared" si="193"/>
        <v>n/a</v>
      </c>
      <c r="Z1717" s="17">
        <v>25</v>
      </c>
      <c r="AA1717" s="17">
        <f t="shared" si="194"/>
        <v>25</v>
      </c>
      <c r="AB1717" s="31" t="s">
        <v>440</v>
      </c>
    </row>
    <row r="1718" spans="2:28" ht="24" x14ac:dyDescent="0.3">
      <c r="B1718" s="74" t="s">
        <v>843</v>
      </c>
      <c r="C1718" s="20" t="str">
        <f t="shared" si="188"/>
        <v>Freight Wagon (L) PCAE Industrial Minerals</v>
      </c>
      <c r="D1718" s="21" t="s">
        <v>4</v>
      </c>
      <c r="E1718" s="21" t="s">
        <v>399</v>
      </c>
      <c r="F1718" s="21" t="s">
        <v>675</v>
      </c>
      <c r="G1718" s="21" t="s">
        <v>364</v>
      </c>
      <c r="H1718" s="23" t="s">
        <v>676</v>
      </c>
      <c r="I1718" s="24"/>
      <c r="J1718" s="25" t="s">
        <v>31</v>
      </c>
      <c r="K1718" s="26">
        <v>1</v>
      </c>
      <c r="L1718" s="27" t="s">
        <v>804</v>
      </c>
      <c r="M1718" s="25">
        <v>1.0980000000000001</v>
      </c>
      <c r="N1718" s="43" t="s">
        <v>31</v>
      </c>
      <c r="O1718" s="25">
        <f t="shared" si="189"/>
        <v>1.0980000000000001</v>
      </c>
      <c r="P1718" s="25">
        <f t="shared" si="190"/>
        <v>1.0980000000000001</v>
      </c>
      <c r="Q1718" s="28">
        <v>43.821599999999997</v>
      </c>
      <c r="R1718" s="29">
        <v>2</v>
      </c>
      <c r="S1718" s="18">
        <f t="shared" si="191"/>
        <v>21.910799999999998</v>
      </c>
      <c r="T1718" s="28">
        <v>1.78</v>
      </c>
      <c r="U1718" s="26" t="s">
        <v>31</v>
      </c>
      <c r="V1718" s="26" t="s">
        <v>31</v>
      </c>
      <c r="W1718" s="17" t="str">
        <f t="shared" si="192"/>
        <v>n/a</v>
      </c>
      <c r="X1718" s="30" t="s">
        <v>31</v>
      </c>
      <c r="Y1718" s="17" t="str">
        <f t="shared" si="193"/>
        <v>n/a</v>
      </c>
      <c r="Z1718" s="17">
        <v>18</v>
      </c>
      <c r="AA1718" s="17">
        <f t="shared" si="194"/>
        <v>18</v>
      </c>
      <c r="AB1718" s="31" t="s">
        <v>439</v>
      </c>
    </row>
    <row r="1719" spans="2:28" ht="24" x14ac:dyDescent="0.3">
      <c r="B1719" s="74" t="s">
        <v>843</v>
      </c>
      <c r="C1719" s="20" t="str">
        <f t="shared" si="188"/>
        <v>Freight Wagon (T) PCAE Industrial Minerals</v>
      </c>
      <c r="D1719" s="21" t="s">
        <v>4</v>
      </c>
      <c r="E1719" s="21" t="s">
        <v>402</v>
      </c>
      <c r="F1719" s="21" t="s">
        <v>675</v>
      </c>
      <c r="G1719" s="21" t="s">
        <v>364</v>
      </c>
      <c r="H1719" s="23" t="s">
        <v>676</v>
      </c>
      <c r="I1719" s="24"/>
      <c r="J1719" s="25" t="s">
        <v>31</v>
      </c>
      <c r="K1719" s="26">
        <v>1</v>
      </c>
      <c r="L1719" s="27" t="s">
        <v>804</v>
      </c>
      <c r="M1719" s="25">
        <v>1.0980000000000001</v>
      </c>
      <c r="N1719" s="43" t="s">
        <v>31</v>
      </c>
      <c r="O1719" s="25">
        <f t="shared" si="189"/>
        <v>1.0980000000000001</v>
      </c>
      <c r="P1719" s="25">
        <f t="shared" si="190"/>
        <v>1.0980000000000001</v>
      </c>
      <c r="Q1719" s="28">
        <v>14</v>
      </c>
      <c r="R1719" s="29">
        <v>2</v>
      </c>
      <c r="S1719" s="18">
        <f t="shared" si="191"/>
        <v>7</v>
      </c>
      <c r="T1719" s="28">
        <v>1.78</v>
      </c>
      <c r="U1719" s="26" t="s">
        <v>31</v>
      </c>
      <c r="V1719" s="26" t="s">
        <v>31</v>
      </c>
      <c r="W1719" s="17" t="str">
        <f t="shared" si="192"/>
        <v>n/a</v>
      </c>
      <c r="X1719" s="30" t="s">
        <v>31</v>
      </c>
      <c r="Y1719" s="17" t="str">
        <f t="shared" si="193"/>
        <v>n/a</v>
      </c>
      <c r="Z1719" s="17">
        <v>18</v>
      </c>
      <c r="AA1719" s="17">
        <f t="shared" si="194"/>
        <v>18</v>
      </c>
      <c r="AB1719" s="31" t="s">
        <v>440</v>
      </c>
    </row>
    <row r="1720" spans="2:28" ht="24" x14ac:dyDescent="0.3">
      <c r="B1720" s="74" t="s">
        <v>843</v>
      </c>
      <c r="C1720" s="20" t="str">
        <f t="shared" si="188"/>
        <v>Freight Wagon (L) PCAE Other</v>
      </c>
      <c r="D1720" s="21" t="s">
        <v>4</v>
      </c>
      <c r="E1720" s="21" t="s">
        <v>399</v>
      </c>
      <c r="F1720" s="21" t="s">
        <v>675</v>
      </c>
      <c r="G1720" s="21" t="s">
        <v>333</v>
      </c>
      <c r="H1720" s="23" t="s">
        <v>676</v>
      </c>
      <c r="I1720" s="24"/>
      <c r="J1720" s="25" t="s">
        <v>31</v>
      </c>
      <c r="K1720" s="26">
        <v>1</v>
      </c>
      <c r="L1720" s="27" t="s">
        <v>804</v>
      </c>
      <c r="M1720" s="25">
        <v>1.0980000000000001</v>
      </c>
      <c r="N1720" s="43" t="s">
        <v>31</v>
      </c>
      <c r="O1720" s="25">
        <f t="shared" si="189"/>
        <v>1.0980000000000001</v>
      </c>
      <c r="P1720" s="25">
        <f t="shared" si="190"/>
        <v>1.0980000000000001</v>
      </c>
      <c r="Q1720" s="28">
        <v>43.821599999999997</v>
      </c>
      <c r="R1720" s="29">
        <v>2</v>
      </c>
      <c r="S1720" s="18">
        <f t="shared" si="191"/>
        <v>21.910799999999998</v>
      </c>
      <c r="T1720" s="28">
        <v>1.78</v>
      </c>
      <c r="U1720" s="26" t="s">
        <v>31</v>
      </c>
      <c r="V1720" s="26" t="s">
        <v>31</v>
      </c>
      <c r="W1720" s="17" t="str">
        <f t="shared" si="192"/>
        <v>n/a</v>
      </c>
      <c r="X1720" s="30" t="s">
        <v>31</v>
      </c>
      <c r="Y1720" s="17" t="str">
        <f t="shared" si="193"/>
        <v>n/a</v>
      </c>
      <c r="Z1720" s="17">
        <v>25</v>
      </c>
      <c r="AA1720" s="17">
        <f t="shared" si="194"/>
        <v>25</v>
      </c>
      <c r="AB1720" s="31" t="s">
        <v>439</v>
      </c>
    </row>
    <row r="1721" spans="2:28" ht="24" x14ac:dyDescent="0.3">
      <c r="B1721" s="74" t="s">
        <v>843</v>
      </c>
      <c r="C1721" s="20" t="str">
        <f t="shared" si="188"/>
        <v>Freight Wagon (T) PCAE Other</v>
      </c>
      <c r="D1721" s="21" t="s">
        <v>4</v>
      </c>
      <c r="E1721" s="21" t="s">
        <v>402</v>
      </c>
      <c r="F1721" s="21" t="s">
        <v>675</v>
      </c>
      <c r="G1721" s="21" t="s">
        <v>333</v>
      </c>
      <c r="H1721" s="23" t="s">
        <v>676</v>
      </c>
      <c r="I1721" s="24"/>
      <c r="J1721" s="25" t="s">
        <v>31</v>
      </c>
      <c r="K1721" s="26">
        <v>1</v>
      </c>
      <c r="L1721" s="27" t="s">
        <v>804</v>
      </c>
      <c r="M1721" s="25">
        <v>1.0980000000000001</v>
      </c>
      <c r="N1721" s="43" t="s">
        <v>31</v>
      </c>
      <c r="O1721" s="25">
        <f t="shared" si="189"/>
        <v>1.0980000000000001</v>
      </c>
      <c r="P1721" s="25">
        <f t="shared" si="190"/>
        <v>1.0980000000000001</v>
      </c>
      <c r="Q1721" s="28">
        <v>14</v>
      </c>
      <c r="R1721" s="29">
        <v>2</v>
      </c>
      <c r="S1721" s="18">
        <f t="shared" si="191"/>
        <v>7</v>
      </c>
      <c r="T1721" s="28">
        <v>1.78</v>
      </c>
      <c r="U1721" s="26" t="s">
        <v>31</v>
      </c>
      <c r="V1721" s="26" t="s">
        <v>31</v>
      </c>
      <c r="W1721" s="17" t="str">
        <f t="shared" si="192"/>
        <v>n/a</v>
      </c>
      <c r="X1721" s="30" t="s">
        <v>31</v>
      </c>
      <c r="Y1721" s="17" t="str">
        <f t="shared" si="193"/>
        <v>n/a</v>
      </c>
      <c r="Z1721" s="17">
        <v>25</v>
      </c>
      <c r="AA1721" s="17">
        <f t="shared" si="194"/>
        <v>25</v>
      </c>
      <c r="AB1721" s="31" t="s">
        <v>440</v>
      </c>
    </row>
    <row r="1722" spans="2:28" x14ac:dyDescent="0.3">
      <c r="B1722" s="74" t="s">
        <v>843</v>
      </c>
      <c r="C1722" s="20" t="str">
        <f t="shared" si="188"/>
        <v>Freight Wagon (L) PCAE Steel</v>
      </c>
      <c r="D1722" s="21" t="s">
        <v>4</v>
      </c>
      <c r="E1722" s="21" t="s">
        <v>399</v>
      </c>
      <c r="F1722" s="22" t="s">
        <v>675</v>
      </c>
      <c r="G1722" s="21" t="s">
        <v>342</v>
      </c>
      <c r="H1722" s="23"/>
      <c r="I1722" s="24"/>
      <c r="J1722" s="25" t="s">
        <v>31</v>
      </c>
      <c r="K1722" s="26">
        <v>1</v>
      </c>
      <c r="L1722" s="27" t="s">
        <v>804</v>
      </c>
      <c r="M1722" s="25">
        <v>1.0980000000000001</v>
      </c>
      <c r="N1722" s="43" t="s">
        <v>31</v>
      </c>
      <c r="O1722" s="25">
        <f t="shared" si="189"/>
        <v>1.0980000000000001</v>
      </c>
      <c r="P1722" s="25">
        <f t="shared" si="190"/>
        <v>1.0980000000000001</v>
      </c>
      <c r="Q1722" s="28">
        <v>43.821616588887096</v>
      </c>
      <c r="R1722" s="29">
        <v>2</v>
      </c>
      <c r="S1722" s="18">
        <f t="shared" si="191"/>
        <v>21.910808294443548</v>
      </c>
      <c r="T1722" s="28">
        <v>1.78</v>
      </c>
      <c r="U1722" s="26" t="s">
        <v>31</v>
      </c>
      <c r="V1722" s="26" t="s">
        <v>31</v>
      </c>
      <c r="W1722" s="17" t="str">
        <f t="shared" si="192"/>
        <v>n/a</v>
      </c>
      <c r="X1722" s="30" t="s">
        <v>31</v>
      </c>
      <c r="Y1722" s="17" t="str">
        <f t="shared" si="193"/>
        <v>n/a</v>
      </c>
      <c r="Z1722" s="17">
        <v>25</v>
      </c>
      <c r="AA1722" s="17">
        <f t="shared" si="194"/>
        <v>25</v>
      </c>
      <c r="AB1722" s="31" t="s">
        <v>439</v>
      </c>
    </row>
    <row r="1723" spans="2:28" x14ac:dyDescent="0.3">
      <c r="B1723" s="74" t="s">
        <v>843</v>
      </c>
      <c r="C1723" s="20" t="str">
        <f t="shared" si="188"/>
        <v>Freight Wagon (T) PCAE Steel</v>
      </c>
      <c r="D1723" s="21" t="s">
        <v>4</v>
      </c>
      <c r="E1723" s="21" t="s">
        <v>402</v>
      </c>
      <c r="F1723" s="22" t="s">
        <v>675</v>
      </c>
      <c r="G1723" s="21" t="s">
        <v>342</v>
      </c>
      <c r="H1723" s="23"/>
      <c r="I1723" s="24"/>
      <c r="J1723" s="25" t="s">
        <v>31</v>
      </c>
      <c r="K1723" s="26">
        <v>1</v>
      </c>
      <c r="L1723" s="27" t="s">
        <v>804</v>
      </c>
      <c r="M1723" s="25">
        <v>1.0980000000000001</v>
      </c>
      <c r="N1723" s="43" t="s">
        <v>31</v>
      </c>
      <c r="O1723" s="25">
        <f t="shared" si="189"/>
        <v>1.0980000000000001</v>
      </c>
      <c r="P1723" s="25">
        <f t="shared" si="190"/>
        <v>1.0980000000000001</v>
      </c>
      <c r="Q1723" s="28">
        <v>14</v>
      </c>
      <c r="R1723" s="29">
        <v>2</v>
      </c>
      <c r="S1723" s="18">
        <f t="shared" si="191"/>
        <v>7</v>
      </c>
      <c r="T1723" s="28">
        <v>1.78</v>
      </c>
      <c r="U1723" s="26" t="s">
        <v>31</v>
      </c>
      <c r="V1723" s="26" t="s">
        <v>31</v>
      </c>
      <c r="W1723" s="17" t="str">
        <f t="shared" si="192"/>
        <v>n/a</v>
      </c>
      <c r="X1723" s="30" t="s">
        <v>31</v>
      </c>
      <c r="Y1723" s="17" t="str">
        <f t="shared" si="193"/>
        <v>n/a</v>
      </c>
      <c r="Z1723" s="17">
        <v>25</v>
      </c>
      <c r="AA1723" s="17">
        <f t="shared" si="194"/>
        <v>25</v>
      </c>
      <c r="AB1723" s="31" t="s">
        <v>440</v>
      </c>
    </row>
    <row r="1724" spans="2:28" x14ac:dyDescent="0.3">
      <c r="B1724" s="74" t="s">
        <v>843</v>
      </c>
      <c r="C1724" s="20" t="str">
        <f t="shared" si="188"/>
        <v>Freight Wagon (L) PFAC Other</v>
      </c>
      <c r="D1724" s="21" t="s">
        <v>4</v>
      </c>
      <c r="E1724" s="21" t="s">
        <v>399</v>
      </c>
      <c r="F1724" s="22" t="s">
        <v>677</v>
      </c>
      <c r="G1724" s="21" t="s">
        <v>333</v>
      </c>
      <c r="H1724" s="23"/>
      <c r="I1724" s="24"/>
      <c r="J1724" s="25" t="s">
        <v>31</v>
      </c>
      <c r="K1724" s="26">
        <v>1</v>
      </c>
      <c r="L1724" s="27" t="s">
        <v>804</v>
      </c>
      <c r="M1724" s="25">
        <v>1.0980000000000001</v>
      </c>
      <c r="N1724" s="43" t="s">
        <v>31</v>
      </c>
      <c r="O1724" s="25">
        <f t="shared" si="189"/>
        <v>1.0980000000000001</v>
      </c>
      <c r="P1724" s="25">
        <f t="shared" si="190"/>
        <v>1.0980000000000001</v>
      </c>
      <c r="Q1724" s="28">
        <v>24.012473770109583</v>
      </c>
      <c r="R1724" s="29">
        <v>2</v>
      </c>
      <c r="S1724" s="18">
        <f t="shared" si="191"/>
        <v>12.006236885054792</v>
      </c>
      <c r="T1724" s="28">
        <v>1.4950000000000001</v>
      </c>
      <c r="U1724" s="26" t="s">
        <v>31</v>
      </c>
      <c r="V1724" s="26" t="s">
        <v>31</v>
      </c>
      <c r="W1724" s="17" t="str">
        <f t="shared" si="192"/>
        <v>n/a</v>
      </c>
      <c r="X1724" s="30" t="s">
        <v>31</v>
      </c>
      <c r="Y1724" s="17" t="str">
        <f t="shared" si="193"/>
        <v>n/a</v>
      </c>
      <c r="Z1724" s="17">
        <v>25</v>
      </c>
      <c r="AA1724" s="17">
        <f t="shared" si="194"/>
        <v>25</v>
      </c>
      <c r="AB1724" s="31" t="s">
        <v>439</v>
      </c>
    </row>
    <row r="1725" spans="2:28" x14ac:dyDescent="0.3">
      <c r="B1725" s="74" t="s">
        <v>843</v>
      </c>
      <c r="C1725" s="20" t="str">
        <f t="shared" si="188"/>
        <v>Freight Wagon (T) PFAC Other</v>
      </c>
      <c r="D1725" s="21" t="s">
        <v>4</v>
      </c>
      <c r="E1725" s="21" t="s">
        <v>402</v>
      </c>
      <c r="F1725" s="22" t="s">
        <v>677</v>
      </c>
      <c r="G1725" s="21" t="s">
        <v>333</v>
      </c>
      <c r="H1725" s="23"/>
      <c r="I1725" s="24"/>
      <c r="J1725" s="25" t="s">
        <v>31</v>
      </c>
      <c r="K1725" s="26">
        <v>1</v>
      </c>
      <c r="L1725" s="27" t="s">
        <v>804</v>
      </c>
      <c r="M1725" s="25">
        <v>1.0980000000000001</v>
      </c>
      <c r="N1725" s="43" t="s">
        <v>31</v>
      </c>
      <c r="O1725" s="25">
        <f t="shared" si="189"/>
        <v>1.0980000000000001</v>
      </c>
      <c r="P1725" s="25">
        <f t="shared" si="190"/>
        <v>1.0980000000000001</v>
      </c>
      <c r="Q1725" s="28">
        <v>11</v>
      </c>
      <c r="R1725" s="29">
        <v>2</v>
      </c>
      <c r="S1725" s="18">
        <f t="shared" si="191"/>
        <v>5.5</v>
      </c>
      <c r="T1725" s="28">
        <v>1.4950000000000001</v>
      </c>
      <c r="U1725" s="26" t="s">
        <v>31</v>
      </c>
      <c r="V1725" s="26" t="s">
        <v>31</v>
      </c>
      <c r="W1725" s="17" t="str">
        <f t="shared" si="192"/>
        <v>n/a</v>
      </c>
      <c r="X1725" s="30" t="s">
        <v>31</v>
      </c>
      <c r="Y1725" s="17" t="str">
        <f t="shared" si="193"/>
        <v>n/a</v>
      </c>
      <c r="Z1725" s="17">
        <v>25</v>
      </c>
      <c r="AA1725" s="17">
        <f t="shared" si="194"/>
        <v>25</v>
      </c>
      <c r="AB1725" s="31" t="s">
        <v>440</v>
      </c>
    </row>
    <row r="1726" spans="2:28" x14ac:dyDescent="0.3">
      <c r="B1726" s="74" t="s">
        <v>843</v>
      </c>
      <c r="C1726" s="20" t="str">
        <f t="shared" si="188"/>
        <v>Freight Wagon (L) PGAC Construction Materials</v>
      </c>
      <c r="D1726" s="21" t="s">
        <v>4</v>
      </c>
      <c r="E1726" s="21" t="s">
        <v>399</v>
      </c>
      <c r="F1726" s="22" t="s">
        <v>678</v>
      </c>
      <c r="G1726" s="21" t="s">
        <v>331</v>
      </c>
      <c r="H1726" s="23"/>
      <c r="I1726" s="24"/>
      <c r="J1726" s="25" t="s">
        <v>31</v>
      </c>
      <c r="K1726" s="26">
        <v>1</v>
      </c>
      <c r="L1726" s="27" t="s">
        <v>804</v>
      </c>
      <c r="M1726" s="25">
        <v>1.0980000000000001</v>
      </c>
      <c r="N1726" s="43" t="s">
        <v>31</v>
      </c>
      <c r="O1726" s="25">
        <f t="shared" si="189"/>
        <v>1.0980000000000001</v>
      </c>
      <c r="P1726" s="25">
        <f t="shared" si="190"/>
        <v>1.0980000000000001</v>
      </c>
      <c r="Q1726" s="28">
        <v>46.855714052607986</v>
      </c>
      <c r="R1726" s="29">
        <v>2</v>
      </c>
      <c r="S1726" s="18">
        <f t="shared" si="191"/>
        <v>23.427857026303993</v>
      </c>
      <c r="T1726" s="28">
        <v>1.4910000000000001</v>
      </c>
      <c r="U1726" s="26" t="s">
        <v>31</v>
      </c>
      <c r="V1726" s="26" t="s">
        <v>31</v>
      </c>
      <c r="W1726" s="17" t="str">
        <f t="shared" si="192"/>
        <v>n/a</v>
      </c>
      <c r="X1726" s="30" t="s">
        <v>31</v>
      </c>
      <c r="Y1726" s="17" t="str">
        <f t="shared" si="193"/>
        <v>n/a</v>
      </c>
      <c r="Z1726" s="17">
        <v>29</v>
      </c>
      <c r="AA1726" s="17">
        <f t="shared" si="194"/>
        <v>29</v>
      </c>
      <c r="AB1726" s="31" t="s">
        <v>439</v>
      </c>
    </row>
    <row r="1727" spans="2:28" x14ac:dyDescent="0.3">
      <c r="B1727" s="74" t="s">
        <v>843</v>
      </c>
      <c r="C1727" s="20" t="str">
        <f t="shared" si="188"/>
        <v>Freight Wagon (T) PGAC Construction Materials</v>
      </c>
      <c r="D1727" s="21" t="s">
        <v>4</v>
      </c>
      <c r="E1727" s="21" t="s">
        <v>402</v>
      </c>
      <c r="F1727" s="22" t="s">
        <v>678</v>
      </c>
      <c r="G1727" s="21" t="s">
        <v>331</v>
      </c>
      <c r="H1727" s="23"/>
      <c r="I1727" s="24"/>
      <c r="J1727" s="25" t="s">
        <v>31</v>
      </c>
      <c r="K1727" s="26">
        <v>1</v>
      </c>
      <c r="L1727" s="27" t="s">
        <v>804</v>
      </c>
      <c r="M1727" s="25">
        <v>1.0980000000000001</v>
      </c>
      <c r="N1727" s="43" t="s">
        <v>31</v>
      </c>
      <c r="O1727" s="25">
        <f t="shared" si="189"/>
        <v>1.0980000000000001</v>
      </c>
      <c r="P1727" s="25">
        <f t="shared" si="190"/>
        <v>1.0980000000000001</v>
      </c>
      <c r="Q1727" s="28">
        <v>13.243172586210317</v>
      </c>
      <c r="R1727" s="29">
        <v>2</v>
      </c>
      <c r="S1727" s="18">
        <f t="shared" si="191"/>
        <v>6.6215862931051586</v>
      </c>
      <c r="T1727" s="28">
        <v>1.4910000000000001</v>
      </c>
      <c r="U1727" s="26" t="s">
        <v>31</v>
      </c>
      <c r="V1727" s="26" t="s">
        <v>31</v>
      </c>
      <c r="W1727" s="17" t="str">
        <f t="shared" si="192"/>
        <v>n/a</v>
      </c>
      <c r="X1727" s="30" t="s">
        <v>31</v>
      </c>
      <c r="Y1727" s="17" t="str">
        <f t="shared" si="193"/>
        <v>n/a</v>
      </c>
      <c r="Z1727" s="17">
        <v>29</v>
      </c>
      <c r="AA1727" s="17">
        <f t="shared" si="194"/>
        <v>29</v>
      </c>
      <c r="AB1727" s="31" t="s">
        <v>440</v>
      </c>
    </row>
    <row r="1728" spans="2:28" x14ac:dyDescent="0.3">
      <c r="B1728" s="74" t="s">
        <v>843</v>
      </c>
      <c r="C1728" s="20" t="str">
        <f t="shared" si="188"/>
        <v>Freight Wagon (T) PGAC Enterprise</v>
      </c>
      <c r="D1728" s="21" t="s">
        <v>4</v>
      </c>
      <c r="E1728" s="21" t="s">
        <v>402</v>
      </c>
      <c r="F1728" s="22" t="s">
        <v>678</v>
      </c>
      <c r="G1728" s="21" t="s">
        <v>338</v>
      </c>
      <c r="H1728" s="23"/>
      <c r="I1728" s="24"/>
      <c r="J1728" s="25" t="s">
        <v>31</v>
      </c>
      <c r="K1728" s="26">
        <v>1</v>
      </c>
      <c r="L1728" s="27" t="s">
        <v>804</v>
      </c>
      <c r="M1728" s="25">
        <v>1.0980000000000001</v>
      </c>
      <c r="N1728" s="43" t="s">
        <v>31</v>
      </c>
      <c r="O1728" s="25">
        <f t="shared" si="189"/>
        <v>1.0980000000000001</v>
      </c>
      <c r="P1728" s="25">
        <f t="shared" si="190"/>
        <v>1.0980000000000001</v>
      </c>
      <c r="Q1728" s="28">
        <v>13.272511848341232</v>
      </c>
      <c r="R1728" s="29">
        <v>2</v>
      </c>
      <c r="S1728" s="18">
        <f t="shared" si="191"/>
        <v>6.6362559241706158</v>
      </c>
      <c r="T1728" s="28">
        <v>1.4910000000000001</v>
      </c>
      <c r="U1728" s="26" t="s">
        <v>31</v>
      </c>
      <c r="V1728" s="26" t="s">
        <v>31</v>
      </c>
      <c r="W1728" s="17" t="str">
        <f t="shared" si="192"/>
        <v>n/a</v>
      </c>
      <c r="X1728" s="30" t="s">
        <v>31</v>
      </c>
      <c r="Y1728" s="17" t="str">
        <f t="shared" si="193"/>
        <v>n/a</v>
      </c>
      <c r="Z1728" s="17">
        <v>27</v>
      </c>
      <c r="AA1728" s="17">
        <f t="shared" si="194"/>
        <v>27</v>
      </c>
      <c r="AB1728" s="31" t="s">
        <v>440</v>
      </c>
    </row>
    <row r="1729" spans="2:28" x14ac:dyDescent="0.3">
      <c r="B1729" s="74" t="s">
        <v>843</v>
      </c>
      <c r="C1729" s="20" t="str">
        <f t="shared" si="188"/>
        <v>Freight Wagon (T) PGAC Other</v>
      </c>
      <c r="D1729" s="21" t="s">
        <v>4</v>
      </c>
      <c r="E1729" s="21" t="s">
        <v>402</v>
      </c>
      <c r="F1729" s="22" t="s">
        <v>678</v>
      </c>
      <c r="G1729" s="21" t="s">
        <v>333</v>
      </c>
      <c r="H1729" s="23"/>
      <c r="I1729" s="24"/>
      <c r="J1729" s="25" t="s">
        <v>31</v>
      </c>
      <c r="K1729" s="26">
        <v>1</v>
      </c>
      <c r="L1729" s="27" t="s">
        <v>804</v>
      </c>
      <c r="M1729" s="25">
        <v>1.0980000000000001</v>
      </c>
      <c r="N1729" s="43" t="s">
        <v>31</v>
      </c>
      <c r="O1729" s="25">
        <f t="shared" si="189"/>
        <v>1.0980000000000001</v>
      </c>
      <c r="P1729" s="25">
        <f t="shared" si="190"/>
        <v>1.0980000000000001</v>
      </c>
      <c r="Q1729" s="28">
        <v>13.474485228290062</v>
      </c>
      <c r="R1729" s="29">
        <v>2</v>
      </c>
      <c r="S1729" s="18">
        <f t="shared" si="191"/>
        <v>6.737242614145031</v>
      </c>
      <c r="T1729" s="28">
        <v>1.4910000000000001</v>
      </c>
      <c r="U1729" s="26" t="s">
        <v>31</v>
      </c>
      <c r="V1729" s="26" t="s">
        <v>31</v>
      </c>
      <c r="W1729" s="17" t="str">
        <f t="shared" si="192"/>
        <v>n/a</v>
      </c>
      <c r="X1729" s="30" t="s">
        <v>31</v>
      </c>
      <c r="Y1729" s="17" t="str">
        <f t="shared" si="193"/>
        <v>n/a</v>
      </c>
      <c r="Z1729" s="17">
        <v>25</v>
      </c>
      <c r="AA1729" s="17">
        <f t="shared" si="194"/>
        <v>25</v>
      </c>
      <c r="AB1729" s="31" t="s">
        <v>440</v>
      </c>
    </row>
    <row r="1730" spans="2:28" x14ac:dyDescent="0.3">
      <c r="B1730" s="74" t="s">
        <v>843</v>
      </c>
      <c r="C1730" s="20" t="str">
        <f t="shared" si="188"/>
        <v>Freight Wagon (L) PNAA Construction Materials</v>
      </c>
      <c r="D1730" s="21" t="s">
        <v>4</v>
      </c>
      <c r="E1730" s="21" t="s">
        <v>399</v>
      </c>
      <c r="F1730" s="22" t="s">
        <v>679</v>
      </c>
      <c r="G1730" s="21" t="s">
        <v>331</v>
      </c>
      <c r="H1730" s="23"/>
      <c r="I1730" s="24"/>
      <c r="J1730" s="25" t="s">
        <v>31</v>
      </c>
      <c r="K1730" s="26">
        <v>1</v>
      </c>
      <c r="L1730" s="27" t="s">
        <v>804</v>
      </c>
      <c r="M1730" s="25">
        <v>1.0980000000000001</v>
      </c>
      <c r="N1730" s="43" t="s">
        <v>31</v>
      </c>
      <c r="O1730" s="25">
        <f t="shared" si="189"/>
        <v>1.0980000000000001</v>
      </c>
      <c r="P1730" s="25">
        <f t="shared" si="190"/>
        <v>1.0980000000000001</v>
      </c>
      <c r="Q1730" s="28">
        <v>45</v>
      </c>
      <c r="R1730" s="29">
        <v>2</v>
      </c>
      <c r="S1730" s="18">
        <f t="shared" si="191"/>
        <v>22.5</v>
      </c>
      <c r="T1730" s="28">
        <v>1.6839999999999999</v>
      </c>
      <c r="U1730" s="26" t="s">
        <v>31</v>
      </c>
      <c r="V1730" s="26" t="s">
        <v>31</v>
      </c>
      <c r="W1730" s="17" t="str">
        <f t="shared" si="192"/>
        <v>n/a</v>
      </c>
      <c r="X1730" s="30" t="s">
        <v>31</v>
      </c>
      <c r="Y1730" s="17" t="str">
        <f t="shared" si="193"/>
        <v>n/a</v>
      </c>
      <c r="Z1730" s="17">
        <v>29</v>
      </c>
      <c r="AA1730" s="17">
        <f t="shared" si="194"/>
        <v>29</v>
      </c>
      <c r="AB1730" s="31" t="s">
        <v>439</v>
      </c>
    </row>
    <row r="1731" spans="2:28" x14ac:dyDescent="0.3">
      <c r="B1731" s="74" t="s">
        <v>843</v>
      </c>
      <c r="C1731" s="20" t="str">
        <f t="shared" si="188"/>
        <v>Freight Wagon (T) PNAA Construction Materials</v>
      </c>
      <c r="D1731" s="21" t="s">
        <v>4</v>
      </c>
      <c r="E1731" s="21" t="s">
        <v>402</v>
      </c>
      <c r="F1731" s="22" t="s">
        <v>679</v>
      </c>
      <c r="G1731" s="21" t="s">
        <v>331</v>
      </c>
      <c r="H1731" s="23"/>
      <c r="I1731" s="24"/>
      <c r="J1731" s="25" t="s">
        <v>31</v>
      </c>
      <c r="K1731" s="26">
        <v>1</v>
      </c>
      <c r="L1731" s="27" t="s">
        <v>804</v>
      </c>
      <c r="M1731" s="25">
        <v>1.0980000000000001</v>
      </c>
      <c r="N1731" s="43" t="s">
        <v>31</v>
      </c>
      <c r="O1731" s="25">
        <f t="shared" si="189"/>
        <v>1.0980000000000001</v>
      </c>
      <c r="P1731" s="25">
        <f t="shared" si="190"/>
        <v>1.0980000000000001</v>
      </c>
      <c r="Q1731" s="28">
        <v>14</v>
      </c>
      <c r="R1731" s="29">
        <v>2</v>
      </c>
      <c r="S1731" s="18">
        <f t="shared" si="191"/>
        <v>7</v>
      </c>
      <c r="T1731" s="28">
        <v>1.6839999999999999</v>
      </c>
      <c r="U1731" s="26" t="s">
        <v>31</v>
      </c>
      <c r="V1731" s="26" t="s">
        <v>31</v>
      </c>
      <c r="W1731" s="17" t="str">
        <f t="shared" si="192"/>
        <v>n/a</v>
      </c>
      <c r="X1731" s="30" t="s">
        <v>31</v>
      </c>
      <c r="Y1731" s="17" t="str">
        <f t="shared" si="193"/>
        <v>n/a</v>
      </c>
      <c r="Z1731" s="17">
        <v>29</v>
      </c>
      <c r="AA1731" s="17">
        <f t="shared" si="194"/>
        <v>29</v>
      </c>
      <c r="AB1731" s="31" t="s">
        <v>440</v>
      </c>
    </row>
    <row r="1732" spans="2:28" x14ac:dyDescent="0.3">
      <c r="B1732" s="74" t="s">
        <v>843</v>
      </c>
      <c r="C1732" s="20" t="str">
        <f t="shared" si="188"/>
        <v>Freight Wagon (L) PNAE Construction Materials</v>
      </c>
      <c r="D1732" s="21" t="s">
        <v>4</v>
      </c>
      <c r="E1732" s="21" t="s">
        <v>399</v>
      </c>
      <c r="F1732" s="22" t="s">
        <v>680</v>
      </c>
      <c r="G1732" s="21" t="s">
        <v>331</v>
      </c>
      <c r="H1732" s="23"/>
      <c r="I1732" s="24"/>
      <c r="J1732" s="25" t="s">
        <v>31</v>
      </c>
      <c r="K1732" s="26">
        <v>1</v>
      </c>
      <c r="L1732" s="27" t="s">
        <v>804</v>
      </c>
      <c r="M1732" s="25">
        <v>1.0980000000000001</v>
      </c>
      <c r="N1732" s="43" t="s">
        <v>31</v>
      </c>
      <c r="O1732" s="25">
        <f t="shared" si="189"/>
        <v>1.0980000000000001</v>
      </c>
      <c r="P1732" s="25">
        <f t="shared" si="190"/>
        <v>1.0980000000000001</v>
      </c>
      <c r="Q1732" s="28">
        <v>45</v>
      </c>
      <c r="R1732" s="29">
        <v>2</v>
      </c>
      <c r="S1732" s="18">
        <f t="shared" si="191"/>
        <v>22.5</v>
      </c>
      <c r="T1732" s="28">
        <v>1.6839999999999999</v>
      </c>
      <c r="U1732" s="26" t="s">
        <v>31</v>
      </c>
      <c r="V1732" s="26" t="s">
        <v>31</v>
      </c>
      <c r="W1732" s="17" t="str">
        <f t="shared" si="192"/>
        <v>n/a</v>
      </c>
      <c r="X1732" s="30" t="s">
        <v>31</v>
      </c>
      <c r="Y1732" s="17" t="str">
        <f t="shared" si="193"/>
        <v>n/a</v>
      </c>
      <c r="Z1732" s="17">
        <v>29</v>
      </c>
      <c r="AA1732" s="17">
        <f t="shared" si="194"/>
        <v>29</v>
      </c>
      <c r="AB1732" s="31" t="s">
        <v>439</v>
      </c>
    </row>
    <row r="1733" spans="2:28" x14ac:dyDescent="0.3">
      <c r="B1733" s="74" t="s">
        <v>843</v>
      </c>
      <c r="C1733" s="20" t="str">
        <f t="shared" si="188"/>
        <v>Freight Wagon (T) PNAE Construction Materials</v>
      </c>
      <c r="D1733" s="21" t="s">
        <v>4</v>
      </c>
      <c r="E1733" s="21" t="s">
        <v>402</v>
      </c>
      <c r="F1733" s="22" t="s">
        <v>680</v>
      </c>
      <c r="G1733" s="21" t="s">
        <v>331</v>
      </c>
      <c r="H1733" s="23"/>
      <c r="I1733" s="24"/>
      <c r="J1733" s="25" t="s">
        <v>31</v>
      </c>
      <c r="K1733" s="26">
        <v>1</v>
      </c>
      <c r="L1733" s="27" t="s">
        <v>804</v>
      </c>
      <c r="M1733" s="25">
        <v>1.0980000000000001</v>
      </c>
      <c r="N1733" s="43" t="s">
        <v>31</v>
      </c>
      <c r="O1733" s="25">
        <f t="shared" si="189"/>
        <v>1.0980000000000001</v>
      </c>
      <c r="P1733" s="25">
        <f t="shared" si="190"/>
        <v>1.0980000000000001</v>
      </c>
      <c r="Q1733" s="28">
        <v>14.687633415461953</v>
      </c>
      <c r="R1733" s="29">
        <v>2</v>
      </c>
      <c r="S1733" s="18">
        <f t="shared" si="191"/>
        <v>7.3438167077309764</v>
      </c>
      <c r="T1733" s="28">
        <v>1.6839999999999999</v>
      </c>
      <c r="U1733" s="26" t="s">
        <v>31</v>
      </c>
      <c r="V1733" s="26" t="s">
        <v>31</v>
      </c>
      <c r="W1733" s="17" t="str">
        <f t="shared" si="192"/>
        <v>n/a</v>
      </c>
      <c r="X1733" s="30" t="s">
        <v>31</v>
      </c>
      <c r="Y1733" s="17" t="str">
        <f t="shared" si="193"/>
        <v>n/a</v>
      </c>
      <c r="Z1733" s="17">
        <v>29</v>
      </c>
      <c r="AA1733" s="17">
        <f t="shared" si="194"/>
        <v>29</v>
      </c>
      <c r="AB1733" s="31" t="s">
        <v>440</v>
      </c>
    </row>
    <row r="1734" spans="2:28" x14ac:dyDescent="0.3">
      <c r="B1734" s="74" t="s">
        <v>843</v>
      </c>
      <c r="C1734" s="20" t="str">
        <f t="shared" si="188"/>
        <v>Freight Wagon (T) QPAC Other</v>
      </c>
      <c r="D1734" s="21" t="s">
        <v>4</v>
      </c>
      <c r="E1734" s="21" t="s">
        <v>402</v>
      </c>
      <c r="F1734" s="22" t="s">
        <v>681</v>
      </c>
      <c r="G1734" s="21" t="s">
        <v>333</v>
      </c>
      <c r="H1734" s="23"/>
      <c r="I1734" s="24"/>
      <c r="J1734" s="25" t="s">
        <v>31</v>
      </c>
      <c r="K1734" s="26">
        <v>5</v>
      </c>
      <c r="L1734" s="27" t="s">
        <v>812</v>
      </c>
      <c r="M1734" s="25">
        <v>0.93799999999999994</v>
      </c>
      <c r="N1734" s="43" t="s">
        <v>31</v>
      </c>
      <c r="O1734" s="25">
        <f t="shared" si="189"/>
        <v>0.93799999999999994</v>
      </c>
      <c r="P1734" s="25">
        <f t="shared" si="190"/>
        <v>0.93799999999999994</v>
      </c>
      <c r="Q1734" s="28">
        <v>34</v>
      </c>
      <c r="R1734" s="29">
        <v>4</v>
      </c>
      <c r="S1734" s="18">
        <f t="shared" si="191"/>
        <v>8.5</v>
      </c>
      <c r="T1734" s="28">
        <v>1.764</v>
      </c>
      <c r="U1734" s="26" t="s">
        <v>31</v>
      </c>
      <c r="V1734" s="26" t="s">
        <v>31</v>
      </c>
      <c r="W1734" s="17" t="str">
        <f t="shared" si="192"/>
        <v>n/a</v>
      </c>
      <c r="X1734" s="30" t="s">
        <v>31</v>
      </c>
      <c r="Y1734" s="17" t="str">
        <f t="shared" si="193"/>
        <v>n/a</v>
      </c>
      <c r="Z1734" s="17">
        <v>25</v>
      </c>
      <c r="AA1734" s="17">
        <f t="shared" si="194"/>
        <v>25</v>
      </c>
      <c r="AB1734" s="31" t="s">
        <v>403</v>
      </c>
    </row>
    <row r="1735" spans="2:28" x14ac:dyDescent="0.3">
      <c r="B1735" s="74" t="s">
        <v>843</v>
      </c>
      <c r="C1735" s="20" t="str">
        <f t="shared" si="188"/>
        <v>Freight Wagon (T) QQAA Other</v>
      </c>
      <c r="D1735" s="21" t="s">
        <v>4</v>
      </c>
      <c r="E1735" s="21" t="s">
        <v>402</v>
      </c>
      <c r="F1735" s="22" t="s">
        <v>682</v>
      </c>
      <c r="G1735" s="21" t="s">
        <v>333</v>
      </c>
      <c r="H1735" s="23"/>
      <c r="I1735" s="24"/>
      <c r="J1735" s="25" t="s">
        <v>31</v>
      </c>
      <c r="K1735" s="26">
        <v>5</v>
      </c>
      <c r="L1735" s="27" t="s">
        <v>812</v>
      </c>
      <c r="M1735" s="25">
        <v>0.93799999999999994</v>
      </c>
      <c r="N1735" s="43" t="s">
        <v>31</v>
      </c>
      <c r="O1735" s="25">
        <f t="shared" si="189"/>
        <v>0.93799999999999994</v>
      </c>
      <c r="P1735" s="25">
        <f t="shared" si="190"/>
        <v>0.93799999999999994</v>
      </c>
      <c r="Q1735" s="28">
        <v>31.696428571428569</v>
      </c>
      <c r="R1735" s="29">
        <v>4</v>
      </c>
      <c r="S1735" s="18">
        <f t="shared" si="191"/>
        <v>7.9241071428571423</v>
      </c>
      <c r="T1735" s="28">
        <v>1.764</v>
      </c>
      <c r="U1735" s="26" t="s">
        <v>31</v>
      </c>
      <c r="V1735" s="26" t="s">
        <v>31</v>
      </c>
      <c r="W1735" s="17" t="str">
        <f t="shared" si="192"/>
        <v>n/a</v>
      </c>
      <c r="X1735" s="30" t="s">
        <v>31</v>
      </c>
      <c r="Y1735" s="17" t="str">
        <f t="shared" si="193"/>
        <v>n/a</v>
      </c>
      <c r="Z1735" s="17">
        <v>25</v>
      </c>
      <c r="AA1735" s="17">
        <f t="shared" si="194"/>
        <v>25</v>
      </c>
      <c r="AB1735" s="31" t="s">
        <v>403</v>
      </c>
    </row>
    <row r="1736" spans="2:28" x14ac:dyDescent="0.3">
      <c r="B1736" s="74" t="s">
        <v>843</v>
      </c>
      <c r="C1736" s="20" t="str">
        <f t="shared" si="188"/>
        <v>Freight Wagon (T) QQAC Other</v>
      </c>
      <c r="D1736" s="21" t="s">
        <v>4</v>
      </c>
      <c r="E1736" s="21" t="s">
        <v>402</v>
      </c>
      <c r="F1736" s="22" t="s">
        <v>683</v>
      </c>
      <c r="G1736" s="21" t="s">
        <v>333</v>
      </c>
      <c r="H1736" s="23"/>
      <c r="I1736" s="24"/>
      <c r="J1736" s="25" t="s">
        <v>31</v>
      </c>
      <c r="K1736" s="26">
        <v>5</v>
      </c>
      <c r="L1736" s="27" t="s">
        <v>812</v>
      </c>
      <c r="M1736" s="25">
        <v>0.93799999999999994</v>
      </c>
      <c r="N1736" s="43" t="s">
        <v>31</v>
      </c>
      <c r="O1736" s="25">
        <f t="shared" si="189"/>
        <v>0.93799999999999994</v>
      </c>
      <c r="P1736" s="25">
        <f t="shared" si="190"/>
        <v>0.93799999999999994</v>
      </c>
      <c r="Q1736" s="28">
        <v>40.089285714285715</v>
      </c>
      <c r="R1736" s="29">
        <v>4</v>
      </c>
      <c r="S1736" s="18">
        <f t="shared" si="191"/>
        <v>10.022321428571429</v>
      </c>
      <c r="T1736" s="28">
        <v>1.764</v>
      </c>
      <c r="U1736" s="26" t="s">
        <v>31</v>
      </c>
      <c r="V1736" s="26" t="s">
        <v>31</v>
      </c>
      <c r="W1736" s="17" t="str">
        <f t="shared" si="192"/>
        <v>n/a</v>
      </c>
      <c r="X1736" s="30" t="s">
        <v>31</v>
      </c>
      <c r="Y1736" s="17" t="str">
        <f t="shared" si="193"/>
        <v>n/a</v>
      </c>
      <c r="Z1736" s="17">
        <v>25</v>
      </c>
      <c r="AA1736" s="17">
        <f t="shared" si="194"/>
        <v>25</v>
      </c>
      <c r="AB1736" s="31" t="s">
        <v>403</v>
      </c>
    </row>
    <row r="1737" spans="2:28" x14ac:dyDescent="0.3">
      <c r="B1737" s="74" t="s">
        <v>843</v>
      </c>
      <c r="C1737" s="20" t="str">
        <f t="shared" si="188"/>
        <v>Freight Wagon (T) QSAB Other</v>
      </c>
      <c r="D1737" s="21" t="s">
        <v>4</v>
      </c>
      <c r="E1737" s="21" t="s">
        <v>402</v>
      </c>
      <c r="F1737" s="22" t="s">
        <v>684</v>
      </c>
      <c r="G1737" s="21" t="s">
        <v>333</v>
      </c>
      <c r="H1737" s="23"/>
      <c r="I1737" s="24"/>
      <c r="J1737" s="25" t="s">
        <v>31</v>
      </c>
      <c r="K1737" s="26">
        <v>5</v>
      </c>
      <c r="L1737" s="27" t="s">
        <v>812</v>
      </c>
      <c r="M1737" s="25">
        <v>0.93799999999999994</v>
      </c>
      <c r="N1737" s="43" t="s">
        <v>31</v>
      </c>
      <c r="O1737" s="25">
        <f t="shared" si="189"/>
        <v>0.93799999999999994</v>
      </c>
      <c r="P1737" s="25">
        <f t="shared" si="190"/>
        <v>0.93799999999999994</v>
      </c>
      <c r="Q1737" s="28">
        <v>32.513391770148523</v>
      </c>
      <c r="R1737" s="29">
        <v>4</v>
      </c>
      <c r="S1737" s="18">
        <f t="shared" si="191"/>
        <v>8.1283479425371308</v>
      </c>
      <c r="T1737" s="28">
        <v>1.764</v>
      </c>
      <c r="U1737" s="26" t="s">
        <v>31</v>
      </c>
      <c r="V1737" s="26" t="s">
        <v>31</v>
      </c>
      <c r="W1737" s="17" t="str">
        <f t="shared" si="192"/>
        <v>n/a</v>
      </c>
      <c r="X1737" s="30" t="s">
        <v>31</v>
      </c>
      <c r="Y1737" s="17" t="str">
        <f t="shared" si="193"/>
        <v>n/a</v>
      </c>
      <c r="Z1737" s="17">
        <v>25</v>
      </c>
      <c r="AA1737" s="17">
        <f t="shared" si="194"/>
        <v>25</v>
      </c>
      <c r="AB1737" s="31" t="s">
        <v>403</v>
      </c>
    </row>
    <row r="1738" spans="2:28" x14ac:dyDescent="0.3">
      <c r="B1738" s="74" t="s">
        <v>843</v>
      </c>
      <c r="C1738" s="20" t="str">
        <f t="shared" si="188"/>
        <v>Freight Wagon (T) QXAJ Other</v>
      </c>
      <c r="D1738" s="21" t="s">
        <v>4</v>
      </c>
      <c r="E1738" s="21" t="s">
        <v>402</v>
      </c>
      <c r="F1738" s="22" t="s">
        <v>685</v>
      </c>
      <c r="G1738" s="21" t="s">
        <v>333</v>
      </c>
      <c r="H1738" s="23"/>
      <c r="I1738" s="24"/>
      <c r="J1738" s="25" t="s">
        <v>31</v>
      </c>
      <c r="K1738" s="26">
        <v>5</v>
      </c>
      <c r="L1738" s="27" t="s">
        <v>812</v>
      </c>
      <c r="M1738" s="25">
        <v>0.93799999999999994</v>
      </c>
      <c r="N1738" s="43" t="s">
        <v>31</v>
      </c>
      <c r="O1738" s="25">
        <f t="shared" si="189"/>
        <v>0.93799999999999994</v>
      </c>
      <c r="P1738" s="25">
        <f t="shared" si="190"/>
        <v>0.93799999999999994</v>
      </c>
      <c r="Q1738" s="28">
        <v>35.929078014184391</v>
      </c>
      <c r="R1738" s="29">
        <v>4</v>
      </c>
      <c r="S1738" s="18">
        <f t="shared" si="191"/>
        <v>8.9822695035460978</v>
      </c>
      <c r="T1738" s="28">
        <v>1.7649999999999999</v>
      </c>
      <c r="U1738" s="26" t="s">
        <v>31</v>
      </c>
      <c r="V1738" s="26" t="s">
        <v>31</v>
      </c>
      <c r="W1738" s="17" t="str">
        <f t="shared" si="192"/>
        <v>n/a</v>
      </c>
      <c r="X1738" s="30" t="s">
        <v>31</v>
      </c>
      <c r="Y1738" s="17" t="str">
        <f t="shared" si="193"/>
        <v>n/a</v>
      </c>
      <c r="Z1738" s="17">
        <v>25</v>
      </c>
      <c r="AA1738" s="17">
        <f t="shared" si="194"/>
        <v>25</v>
      </c>
      <c r="AB1738" s="31" t="s">
        <v>403</v>
      </c>
    </row>
    <row r="1739" spans="2:28" x14ac:dyDescent="0.3">
      <c r="B1739" s="74" t="s">
        <v>843</v>
      </c>
      <c r="C1739" s="20" t="str">
        <f t="shared" ref="C1739:C1802" si="195">D1739&amp;" "&amp;E1739&amp;" "&amp;F1739&amp;IF(D1739="Freight"," "&amp;G1739,"")</f>
        <v>Freight Wagon (T) RRAO Construction Materials</v>
      </c>
      <c r="D1739" s="21" t="s">
        <v>4</v>
      </c>
      <c r="E1739" s="21" t="s">
        <v>402</v>
      </c>
      <c r="F1739" s="22" t="s">
        <v>686</v>
      </c>
      <c r="G1739" s="21" t="s">
        <v>331</v>
      </c>
      <c r="H1739" s="23"/>
      <c r="I1739" s="24"/>
      <c r="J1739" s="25" t="s">
        <v>31</v>
      </c>
      <c r="K1739" s="26">
        <v>2</v>
      </c>
      <c r="L1739" s="27" t="s">
        <v>806</v>
      </c>
      <c r="M1739" s="25">
        <v>1.0580000000000001</v>
      </c>
      <c r="N1739" s="43" t="s">
        <v>31</v>
      </c>
      <c r="O1739" s="25">
        <f t="shared" si="189"/>
        <v>1.0580000000000001</v>
      </c>
      <c r="P1739" s="25">
        <f t="shared" si="190"/>
        <v>1.0580000000000001</v>
      </c>
      <c r="Q1739" s="28">
        <v>12</v>
      </c>
      <c r="R1739" s="29">
        <v>2</v>
      </c>
      <c r="S1739" s="18">
        <f t="shared" si="191"/>
        <v>6</v>
      </c>
      <c r="T1739" s="28">
        <v>1.6839999999999999</v>
      </c>
      <c r="U1739" s="26" t="s">
        <v>31</v>
      </c>
      <c r="V1739" s="26" t="s">
        <v>31</v>
      </c>
      <c r="W1739" s="17" t="str">
        <f t="shared" si="192"/>
        <v>n/a</v>
      </c>
      <c r="X1739" s="30" t="s">
        <v>31</v>
      </c>
      <c r="Y1739" s="17" t="str">
        <f t="shared" si="193"/>
        <v>n/a</v>
      </c>
      <c r="Z1739" s="17">
        <v>29</v>
      </c>
      <c r="AA1739" s="17">
        <f t="shared" si="194"/>
        <v>29</v>
      </c>
      <c r="AB1739" s="31" t="s">
        <v>440</v>
      </c>
    </row>
    <row r="1740" spans="2:28" x14ac:dyDescent="0.3">
      <c r="B1740" s="74" t="s">
        <v>843</v>
      </c>
      <c r="C1740" s="20" t="str">
        <f t="shared" si="195"/>
        <v>Freight Wagon (T) RRAO Other</v>
      </c>
      <c r="D1740" s="21" t="s">
        <v>4</v>
      </c>
      <c r="E1740" s="21" t="s">
        <v>402</v>
      </c>
      <c r="F1740" s="22" t="s">
        <v>686</v>
      </c>
      <c r="G1740" s="21" t="s">
        <v>333</v>
      </c>
      <c r="H1740" s="23"/>
      <c r="I1740" s="24"/>
      <c r="J1740" s="25" t="s">
        <v>31</v>
      </c>
      <c r="K1740" s="26">
        <v>2</v>
      </c>
      <c r="L1740" s="27" t="s">
        <v>806</v>
      </c>
      <c r="M1740" s="25">
        <v>1.0580000000000001</v>
      </c>
      <c r="N1740" s="43" t="s">
        <v>31</v>
      </c>
      <c r="O1740" s="25">
        <f t="shared" si="189"/>
        <v>1.0580000000000001</v>
      </c>
      <c r="P1740" s="25">
        <f t="shared" si="190"/>
        <v>1.0580000000000001</v>
      </c>
      <c r="Q1740" s="28">
        <v>12</v>
      </c>
      <c r="R1740" s="29">
        <v>2</v>
      </c>
      <c r="S1740" s="18">
        <f t="shared" si="191"/>
        <v>6</v>
      </c>
      <c r="T1740" s="28">
        <v>1.6839999999999999</v>
      </c>
      <c r="U1740" s="26" t="s">
        <v>31</v>
      </c>
      <c r="V1740" s="26" t="s">
        <v>31</v>
      </c>
      <c r="W1740" s="17" t="str">
        <f t="shared" si="192"/>
        <v>n/a</v>
      </c>
      <c r="X1740" s="30" t="s">
        <v>31</v>
      </c>
      <c r="Y1740" s="17" t="str">
        <f t="shared" si="193"/>
        <v>n/a</v>
      </c>
      <c r="Z1740" s="17">
        <v>25</v>
      </c>
      <c r="AA1740" s="17">
        <f t="shared" si="194"/>
        <v>25</v>
      </c>
      <c r="AB1740" s="31" t="s">
        <v>440</v>
      </c>
    </row>
    <row r="1741" spans="2:28" x14ac:dyDescent="0.3">
      <c r="B1741" s="74" t="s">
        <v>843</v>
      </c>
      <c r="C1741" s="20" t="str">
        <f t="shared" si="195"/>
        <v>Freight Wagon (L) RRAO Steel</v>
      </c>
      <c r="D1741" s="21" t="s">
        <v>4</v>
      </c>
      <c r="E1741" s="21" t="s">
        <v>399</v>
      </c>
      <c r="F1741" s="22" t="s">
        <v>686</v>
      </c>
      <c r="G1741" s="21" t="s">
        <v>342</v>
      </c>
      <c r="H1741" s="23"/>
      <c r="I1741" s="24"/>
      <c r="J1741" s="25" t="s">
        <v>31</v>
      </c>
      <c r="K1741" s="26">
        <v>2</v>
      </c>
      <c r="L1741" s="27" t="s">
        <v>806</v>
      </c>
      <c r="M1741" s="25">
        <v>1.0580000000000001</v>
      </c>
      <c r="N1741" s="43" t="s">
        <v>31</v>
      </c>
      <c r="O1741" s="25">
        <f t="shared" si="189"/>
        <v>1.0580000000000001</v>
      </c>
      <c r="P1741" s="25">
        <f t="shared" si="190"/>
        <v>1.0580000000000001</v>
      </c>
      <c r="Q1741" s="28">
        <v>12</v>
      </c>
      <c r="R1741" s="29">
        <v>2</v>
      </c>
      <c r="S1741" s="18">
        <f t="shared" si="191"/>
        <v>6</v>
      </c>
      <c r="T1741" s="28">
        <v>1.6839999999999999</v>
      </c>
      <c r="U1741" s="26" t="s">
        <v>31</v>
      </c>
      <c r="V1741" s="26" t="s">
        <v>31</v>
      </c>
      <c r="W1741" s="17" t="str">
        <f t="shared" si="192"/>
        <v>n/a</v>
      </c>
      <c r="X1741" s="30" t="s">
        <v>31</v>
      </c>
      <c r="Y1741" s="17" t="str">
        <f t="shared" si="193"/>
        <v>n/a</v>
      </c>
      <c r="Z1741" s="17">
        <v>25</v>
      </c>
      <c r="AA1741" s="17">
        <f t="shared" si="194"/>
        <v>25</v>
      </c>
      <c r="AB1741" s="31" t="s">
        <v>439</v>
      </c>
    </row>
    <row r="1742" spans="2:28" x14ac:dyDescent="0.3">
      <c r="B1742" s="74" t="s">
        <v>843</v>
      </c>
      <c r="C1742" s="20" t="str">
        <f t="shared" si="195"/>
        <v>Freight Wagon (T) RRAO Steel</v>
      </c>
      <c r="D1742" s="21" t="s">
        <v>4</v>
      </c>
      <c r="E1742" s="21" t="s">
        <v>402</v>
      </c>
      <c r="F1742" s="22" t="s">
        <v>686</v>
      </c>
      <c r="G1742" s="21" t="s">
        <v>342</v>
      </c>
      <c r="H1742" s="23"/>
      <c r="I1742" s="24"/>
      <c r="J1742" s="25" t="s">
        <v>31</v>
      </c>
      <c r="K1742" s="26">
        <v>2</v>
      </c>
      <c r="L1742" s="27" t="s">
        <v>806</v>
      </c>
      <c r="M1742" s="25">
        <v>1.0580000000000001</v>
      </c>
      <c r="N1742" s="43" t="s">
        <v>31</v>
      </c>
      <c r="O1742" s="25">
        <f t="shared" si="189"/>
        <v>1.0580000000000001</v>
      </c>
      <c r="P1742" s="25">
        <f t="shared" si="190"/>
        <v>1.0580000000000001</v>
      </c>
      <c r="Q1742" s="28">
        <v>12</v>
      </c>
      <c r="R1742" s="29">
        <v>2</v>
      </c>
      <c r="S1742" s="18">
        <f t="shared" si="191"/>
        <v>6</v>
      </c>
      <c r="T1742" s="28">
        <v>1.6839999999999999</v>
      </c>
      <c r="U1742" s="26" t="s">
        <v>31</v>
      </c>
      <c r="V1742" s="26" t="s">
        <v>31</v>
      </c>
      <c r="W1742" s="17" t="str">
        <f t="shared" si="192"/>
        <v>n/a</v>
      </c>
      <c r="X1742" s="30" t="s">
        <v>31</v>
      </c>
      <c r="Y1742" s="17" t="str">
        <f t="shared" si="193"/>
        <v>n/a</v>
      </c>
      <c r="Z1742" s="17">
        <v>25</v>
      </c>
      <c r="AA1742" s="17">
        <f t="shared" si="194"/>
        <v>25</v>
      </c>
      <c r="AB1742" s="31" t="s">
        <v>440</v>
      </c>
    </row>
    <row r="1743" spans="2:28" x14ac:dyDescent="0.3">
      <c r="B1743" s="74" t="s">
        <v>843</v>
      </c>
      <c r="C1743" s="20" t="str">
        <f t="shared" si="195"/>
        <v>Freight Wagon (L) RRAS Steel</v>
      </c>
      <c r="D1743" s="21" t="s">
        <v>4</v>
      </c>
      <c r="E1743" s="21" t="s">
        <v>399</v>
      </c>
      <c r="F1743" s="22" t="s">
        <v>687</v>
      </c>
      <c r="G1743" s="21" t="s">
        <v>342</v>
      </c>
      <c r="H1743" s="23"/>
      <c r="I1743" s="24"/>
      <c r="J1743" s="25" t="s">
        <v>31</v>
      </c>
      <c r="K1743" s="26">
        <v>2</v>
      </c>
      <c r="L1743" s="27" t="s">
        <v>806</v>
      </c>
      <c r="M1743" s="25">
        <v>1.0580000000000001</v>
      </c>
      <c r="N1743" s="43" t="s">
        <v>31</v>
      </c>
      <c r="O1743" s="25">
        <f t="shared" si="189"/>
        <v>1.0580000000000001</v>
      </c>
      <c r="P1743" s="25">
        <f t="shared" si="190"/>
        <v>1.0580000000000001</v>
      </c>
      <c r="Q1743" s="28">
        <v>14</v>
      </c>
      <c r="R1743" s="29">
        <v>2</v>
      </c>
      <c r="S1743" s="18">
        <f t="shared" si="191"/>
        <v>7</v>
      </c>
      <c r="T1743" s="28">
        <v>1.6839999999999999</v>
      </c>
      <c r="U1743" s="26" t="s">
        <v>31</v>
      </c>
      <c r="V1743" s="26" t="s">
        <v>31</v>
      </c>
      <c r="W1743" s="17" t="str">
        <f t="shared" si="192"/>
        <v>n/a</v>
      </c>
      <c r="X1743" s="30" t="s">
        <v>31</v>
      </c>
      <c r="Y1743" s="17" t="str">
        <f t="shared" si="193"/>
        <v>n/a</v>
      </c>
      <c r="Z1743" s="17">
        <v>25</v>
      </c>
      <c r="AA1743" s="17">
        <f t="shared" si="194"/>
        <v>25</v>
      </c>
      <c r="AB1743" s="31" t="s">
        <v>439</v>
      </c>
    </row>
    <row r="1744" spans="2:28" x14ac:dyDescent="0.3">
      <c r="B1744" s="74" t="s">
        <v>843</v>
      </c>
      <c r="C1744" s="20" t="str">
        <f t="shared" si="195"/>
        <v>Freight Wagon (T) RRAS Steel</v>
      </c>
      <c r="D1744" s="21" t="s">
        <v>4</v>
      </c>
      <c r="E1744" s="21" t="s">
        <v>402</v>
      </c>
      <c r="F1744" s="22" t="s">
        <v>687</v>
      </c>
      <c r="G1744" s="21" t="s">
        <v>342</v>
      </c>
      <c r="H1744" s="23"/>
      <c r="I1744" s="24"/>
      <c r="J1744" s="25" t="s">
        <v>31</v>
      </c>
      <c r="K1744" s="26">
        <v>2</v>
      </c>
      <c r="L1744" s="27" t="s">
        <v>806</v>
      </c>
      <c r="M1744" s="25">
        <v>1.0580000000000001</v>
      </c>
      <c r="N1744" s="43" t="s">
        <v>31</v>
      </c>
      <c r="O1744" s="25">
        <f t="shared" si="189"/>
        <v>1.0580000000000001</v>
      </c>
      <c r="P1744" s="25">
        <f t="shared" si="190"/>
        <v>1.0580000000000001</v>
      </c>
      <c r="Q1744" s="28">
        <v>14</v>
      </c>
      <c r="R1744" s="29">
        <v>2</v>
      </c>
      <c r="S1744" s="18">
        <f t="shared" si="191"/>
        <v>7</v>
      </c>
      <c r="T1744" s="28">
        <v>1.6839999999999999</v>
      </c>
      <c r="U1744" s="26" t="s">
        <v>31</v>
      </c>
      <c r="V1744" s="26" t="s">
        <v>31</v>
      </c>
      <c r="W1744" s="17" t="str">
        <f t="shared" si="192"/>
        <v>n/a</v>
      </c>
      <c r="X1744" s="30" t="s">
        <v>31</v>
      </c>
      <c r="Y1744" s="17" t="str">
        <f t="shared" si="193"/>
        <v>n/a</v>
      </c>
      <c r="Z1744" s="17">
        <v>25</v>
      </c>
      <c r="AA1744" s="17">
        <f t="shared" si="194"/>
        <v>25</v>
      </c>
      <c r="AB1744" s="31" t="s">
        <v>440</v>
      </c>
    </row>
    <row r="1745" spans="2:28" x14ac:dyDescent="0.3">
      <c r="B1745" s="74" t="s">
        <v>843</v>
      </c>
      <c r="C1745" s="20" t="str">
        <f t="shared" si="195"/>
        <v>Freight Wagon (T) RRAV Other</v>
      </c>
      <c r="D1745" s="21" t="s">
        <v>4</v>
      </c>
      <c r="E1745" s="21" t="s">
        <v>402</v>
      </c>
      <c r="F1745" s="22" t="s">
        <v>688</v>
      </c>
      <c r="G1745" s="21" t="s">
        <v>333</v>
      </c>
      <c r="H1745" s="23"/>
      <c r="I1745" s="24"/>
      <c r="J1745" s="25" t="s">
        <v>31</v>
      </c>
      <c r="K1745" s="26">
        <v>2</v>
      </c>
      <c r="L1745" s="27" t="s">
        <v>806</v>
      </c>
      <c r="M1745" s="25">
        <v>1.0580000000000001</v>
      </c>
      <c r="N1745" s="43" t="s">
        <v>31</v>
      </c>
      <c r="O1745" s="25">
        <f t="shared" si="189"/>
        <v>1.0580000000000001</v>
      </c>
      <c r="P1745" s="25">
        <f t="shared" si="190"/>
        <v>1.0580000000000001</v>
      </c>
      <c r="Q1745" s="28">
        <v>16</v>
      </c>
      <c r="R1745" s="29">
        <v>2</v>
      </c>
      <c r="S1745" s="18">
        <f t="shared" si="191"/>
        <v>8</v>
      </c>
      <c r="T1745" s="28">
        <v>1.383</v>
      </c>
      <c r="U1745" s="26" t="s">
        <v>31</v>
      </c>
      <c r="V1745" s="26" t="s">
        <v>31</v>
      </c>
      <c r="W1745" s="17" t="str">
        <f t="shared" si="192"/>
        <v>n/a</v>
      </c>
      <c r="X1745" s="30" t="s">
        <v>31</v>
      </c>
      <c r="Y1745" s="17" t="str">
        <f t="shared" si="193"/>
        <v>n/a</v>
      </c>
      <c r="Z1745" s="17">
        <v>25</v>
      </c>
      <c r="AA1745" s="17">
        <f t="shared" si="194"/>
        <v>25</v>
      </c>
      <c r="AB1745" s="31" t="s">
        <v>440</v>
      </c>
    </row>
    <row r="1746" spans="2:28" x14ac:dyDescent="0.3">
      <c r="B1746" s="74" t="s">
        <v>843</v>
      </c>
      <c r="C1746" s="20" t="str">
        <f t="shared" si="195"/>
        <v>Freight Wagon (L) RRAV Steel</v>
      </c>
      <c r="D1746" s="21" t="s">
        <v>4</v>
      </c>
      <c r="E1746" s="21" t="s">
        <v>399</v>
      </c>
      <c r="F1746" s="22" t="s">
        <v>688</v>
      </c>
      <c r="G1746" s="21" t="s">
        <v>342</v>
      </c>
      <c r="H1746" s="23"/>
      <c r="I1746" s="24"/>
      <c r="J1746" s="25" t="s">
        <v>31</v>
      </c>
      <c r="K1746" s="26">
        <v>2</v>
      </c>
      <c r="L1746" s="27" t="s">
        <v>806</v>
      </c>
      <c r="M1746" s="25">
        <v>1.0580000000000001</v>
      </c>
      <c r="N1746" s="43" t="s">
        <v>31</v>
      </c>
      <c r="O1746" s="25">
        <f t="shared" si="189"/>
        <v>1.0580000000000001</v>
      </c>
      <c r="P1746" s="25">
        <f t="shared" si="190"/>
        <v>1.0580000000000001</v>
      </c>
      <c r="Q1746" s="28">
        <v>16</v>
      </c>
      <c r="R1746" s="29">
        <v>2</v>
      </c>
      <c r="S1746" s="18">
        <f t="shared" si="191"/>
        <v>8</v>
      </c>
      <c r="T1746" s="28">
        <v>1.383</v>
      </c>
      <c r="U1746" s="26" t="s">
        <v>31</v>
      </c>
      <c r="V1746" s="26" t="s">
        <v>31</v>
      </c>
      <c r="W1746" s="17" t="str">
        <f t="shared" si="192"/>
        <v>n/a</v>
      </c>
      <c r="X1746" s="30" t="s">
        <v>31</v>
      </c>
      <c r="Y1746" s="17" t="str">
        <f t="shared" si="193"/>
        <v>n/a</v>
      </c>
      <c r="Z1746" s="17">
        <v>25</v>
      </c>
      <c r="AA1746" s="17">
        <f t="shared" si="194"/>
        <v>25</v>
      </c>
      <c r="AB1746" s="31" t="s">
        <v>439</v>
      </c>
    </row>
    <row r="1747" spans="2:28" x14ac:dyDescent="0.3">
      <c r="B1747" s="74" t="s">
        <v>843</v>
      </c>
      <c r="C1747" s="20" t="str">
        <f t="shared" si="195"/>
        <v>Freight Wagon (T) RRAV Steel</v>
      </c>
      <c r="D1747" s="21" t="s">
        <v>4</v>
      </c>
      <c r="E1747" s="21" t="s">
        <v>402</v>
      </c>
      <c r="F1747" s="22" t="s">
        <v>688</v>
      </c>
      <c r="G1747" s="21" t="s">
        <v>342</v>
      </c>
      <c r="H1747" s="23"/>
      <c r="I1747" s="24"/>
      <c r="J1747" s="25" t="s">
        <v>31</v>
      </c>
      <c r="K1747" s="26">
        <v>2</v>
      </c>
      <c r="L1747" s="27" t="s">
        <v>806</v>
      </c>
      <c r="M1747" s="25">
        <v>1.0580000000000001</v>
      </c>
      <c r="N1747" s="43" t="s">
        <v>31</v>
      </c>
      <c r="O1747" s="25">
        <f t="shared" si="189"/>
        <v>1.0580000000000001</v>
      </c>
      <c r="P1747" s="25">
        <f t="shared" si="190"/>
        <v>1.0580000000000001</v>
      </c>
      <c r="Q1747" s="28">
        <v>16</v>
      </c>
      <c r="R1747" s="29">
        <v>2</v>
      </c>
      <c r="S1747" s="18">
        <f t="shared" si="191"/>
        <v>8</v>
      </c>
      <c r="T1747" s="28">
        <v>1.383</v>
      </c>
      <c r="U1747" s="26" t="s">
        <v>31</v>
      </c>
      <c r="V1747" s="26" t="s">
        <v>31</v>
      </c>
      <c r="W1747" s="17" t="str">
        <f t="shared" si="192"/>
        <v>n/a</v>
      </c>
      <c r="X1747" s="30" t="s">
        <v>31</v>
      </c>
      <c r="Y1747" s="17" t="str">
        <f t="shared" si="193"/>
        <v>n/a</v>
      </c>
      <c r="Z1747" s="17">
        <v>25</v>
      </c>
      <c r="AA1747" s="17">
        <f t="shared" si="194"/>
        <v>25</v>
      </c>
      <c r="AB1747" s="31" t="s">
        <v>440</v>
      </c>
    </row>
    <row r="1748" spans="2:28" x14ac:dyDescent="0.3">
      <c r="B1748" s="74" t="s">
        <v>843</v>
      </c>
      <c r="C1748" s="20" t="str">
        <f t="shared" si="195"/>
        <v>Freight Wagon (L) RRAX Steel</v>
      </c>
      <c r="D1748" s="21" t="s">
        <v>4</v>
      </c>
      <c r="E1748" s="21" t="s">
        <v>399</v>
      </c>
      <c r="F1748" s="22" t="s">
        <v>689</v>
      </c>
      <c r="G1748" s="21" t="s">
        <v>342</v>
      </c>
      <c r="H1748" s="23"/>
      <c r="I1748" s="24"/>
      <c r="J1748" s="25" t="s">
        <v>31</v>
      </c>
      <c r="K1748" s="26">
        <v>5</v>
      </c>
      <c r="L1748" s="27" t="s">
        <v>812</v>
      </c>
      <c r="M1748" s="25">
        <v>0.93799999999999994</v>
      </c>
      <c r="N1748" s="43" t="s">
        <v>31</v>
      </c>
      <c r="O1748" s="25">
        <f t="shared" si="189"/>
        <v>0.93799999999999994</v>
      </c>
      <c r="P1748" s="25">
        <f t="shared" si="190"/>
        <v>0.93799999999999994</v>
      </c>
      <c r="Q1748" s="28">
        <v>20</v>
      </c>
      <c r="R1748" s="29">
        <v>2</v>
      </c>
      <c r="S1748" s="18">
        <f t="shared" si="191"/>
        <v>10</v>
      </c>
      <c r="T1748" s="28">
        <v>1.3440000000000001</v>
      </c>
      <c r="U1748" s="26" t="s">
        <v>31</v>
      </c>
      <c r="V1748" s="26" t="s">
        <v>31</v>
      </c>
      <c r="W1748" s="17" t="str">
        <f t="shared" si="192"/>
        <v>n/a</v>
      </c>
      <c r="X1748" s="30" t="s">
        <v>31</v>
      </c>
      <c r="Y1748" s="17" t="str">
        <f t="shared" si="193"/>
        <v>n/a</v>
      </c>
      <c r="Z1748" s="17">
        <v>25</v>
      </c>
      <c r="AA1748" s="17">
        <f t="shared" si="194"/>
        <v>25</v>
      </c>
      <c r="AB1748" s="31" t="s">
        <v>401</v>
      </c>
    </row>
    <row r="1749" spans="2:28" x14ac:dyDescent="0.3">
      <c r="B1749" s="74" t="s">
        <v>843</v>
      </c>
      <c r="C1749" s="20" t="str">
        <f t="shared" si="195"/>
        <v>Freight Wagon (T) RRAX Steel</v>
      </c>
      <c r="D1749" s="21" t="s">
        <v>4</v>
      </c>
      <c r="E1749" s="21" t="s">
        <v>402</v>
      </c>
      <c r="F1749" s="22" t="s">
        <v>689</v>
      </c>
      <c r="G1749" s="21" t="s">
        <v>342</v>
      </c>
      <c r="H1749" s="23"/>
      <c r="I1749" s="24"/>
      <c r="J1749" s="25" t="s">
        <v>31</v>
      </c>
      <c r="K1749" s="26">
        <v>5</v>
      </c>
      <c r="L1749" s="27" t="s">
        <v>812</v>
      </c>
      <c r="M1749" s="25">
        <v>0.93799999999999994</v>
      </c>
      <c r="N1749" s="43" t="s">
        <v>31</v>
      </c>
      <c r="O1749" s="25">
        <f t="shared" si="189"/>
        <v>0.93799999999999994</v>
      </c>
      <c r="P1749" s="25">
        <f t="shared" si="190"/>
        <v>0.93799999999999994</v>
      </c>
      <c r="Q1749" s="28">
        <v>20</v>
      </c>
      <c r="R1749" s="29">
        <v>2</v>
      </c>
      <c r="S1749" s="18">
        <f t="shared" si="191"/>
        <v>10</v>
      </c>
      <c r="T1749" s="28">
        <v>1.3440000000000001</v>
      </c>
      <c r="U1749" s="26" t="s">
        <v>31</v>
      </c>
      <c r="V1749" s="26" t="s">
        <v>31</v>
      </c>
      <c r="W1749" s="17" t="str">
        <f t="shared" si="192"/>
        <v>n/a</v>
      </c>
      <c r="X1749" s="30" t="s">
        <v>31</v>
      </c>
      <c r="Y1749" s="17" t="str">
        <f t="shared" si="193"/>
        <v>n/a</v>
      </c>
      <c r="Z1749" s="17">
        <v>25</v>
      </c>
      <c r="AA1749" s="17">
        <f t="shared" si="194"/>
        <v>25</v>
      </c>
      <c r="AB1749" s="31" t="s">
        <v>403</v>
      </c>
    </row>
    <row r="1750" spans="2:28" x14ac:dyDescent="0.3">
      <c r="B1750" s="74" t="s">
        <v>843</v>
      </c>
      <c r="C1750" s="20" t="str">
        <f t="shared" si="195"/>
        <v>Freight Wagon (L) SEAB Steel</v>
      </c>
      <c r="D1750" s="21" t="s">
        <v>4</v>
      </c>
      <c r="E1750" s="21" t="s">
        <v>399</v>
      </c>
      <c r="F1750" s="22" t="s">
        <v>690</v>
      </c>
      <c r="G1750" s="21" t="s">
        <v>342</v>
      </c>
      <c r="H1750" s="23"/>
      <c r="I1750" s="24"/>
      <c r="J1750" s="25" t="s">
        <v>31</v>
      </c>
      <c r="K1750" s="26">
        <v>2</v>
      </c>
      <c r="L1750" s="27" t="s">
        <v>806</v>
      </c>
      <c r="M1750" s="25">
        <v>1.0580000000000001</v>
      </c>
      <c r="N1750" s="43" t="s">
        <v>31</v>
      </c>
      <c r="O1750" s="25">
        <f t="shared" si="189"/>
        <v>1.0580000000000001</v>
      </c>
      <c r="P1750" s="25">
        <f t="shared" si="190"/>
        <v>1.0580000000000001</v>
      </c>
      <c r="Q1750" s="28">
        <v>42.506810465348515</v>
      </c>
      <c r="R1750" s="29">
        <v>2</v>
      </c>
      <c r="S1750" s="18">
        <f t="shared" si="191"/>
        <v>21.253405232674258</v>
      </c>
      <c r="T1750" s="28">
        <v>1.6839999999999999</v>
      </c>
      <c r="U1750" s="26" t="s">
        <v>31</v>
      </c>
      <c r="V1750" s="26" t="s">
        <v>31</v>
      </c>
      <c r="W1750" s="17" t="str">
        <f t="shared" si="192"/>
        <v>n/a</v>
      </c>
      <c r="X1750" s="30" t="s">
        <v>31</v>
      </c>
      <c r="Y1750" s="17" t="str">
        <f t="shared" si="193"/>
        <v>n/a</v>
      </c>
      <c r="Z1750" s="17">
        <v>25</v>
      </c>
      <c r="AA1750" s="17">
        <f t="shared" si="194"/>
        <v>25</v>
      </c>
      <c r="AB1750" s="31" t="s">
        <v>439</v>
      </c>
    </row>
    <row r="1751" spans="2:28" x14ac:dyDescent="0.3">
      <c r="B1751" s="74" t="s">
        <v>843</v>
      </c>
      <c r="C1751" s="20" t="str">
        <f t="shared" si="195"/>
        <v>Freight Wagon (T) SEAB Steel</v>
      </c>
      <c r="D1751" s="21" t="s">
        <v>4</v>
      </c>
      <c r="E1751" s="21" t="s">
        <v>402</v>
      </c>
      <c r="F1751" s="22" t="s">
        <v>690</v>
      </c>
      <c r="G1751" s="21" t="s">
        <v>342</v>
      </c>
      <c r="H1751" s="23"/>
      <c r="I1751" s="24"/>
      <c r="J1751" s="25" t="s">
        <v>31</v>
      </c>
      <c r="K1751" s="26">
        <v>2</v>
      </c>
      <c r="L1751" s="27" t="s">
        <v>806</v>
      </c>
      <c r="M1751" s="25">
        <v>1.0580000000000001</v>
      </c>
      <c r="N1751" s="43" t="s">
        <v>31</v>
      </c>
      <c r="O1751" s="25">
        <f t="shared" si="189"/>
        <v>1.0580000000000001</v>
      </c>
      <c r="P1751" s="25">
        <f t="shared" si="190"/>
        <v>1.0580000000000001</v>
      </c>
      <c r="Q1751" s="28">
        <v>16</v>
      </c>
      <c r="R1751" s="29">
        <v>2</v>
      </c>
      <c r="S1751" s="18">
        <f t="shared" si="191"/>
        <v>8</v>
      </c>
      <c r="T1751" s="28">
        <v>1.6839999999999999</v>
      </c>
      <c r="U1751" s="26" t="s">
        <v>31</v>
      </c>
      <c r="V1751" s="26" t="s">
        <v>31</v>
      </c>
      <c r="W1751" s="17" t="str">
        <f t="shared" si="192"/>
        <v>n/a</v>
      </c>
      <c r="X1751" s="30" t="s">
        <v>31</v>
      </c>
      <c r="Y1751" s="17" t="str">
        <f t="shared" si="193"/>
        <v>n/a</v>
      </c>
      <c r="Z1751" s="17">
        <v>25</v>
      </c>
      <c r="AA1751" s="17">
        <f t="shared" si="194"/>
        <v>25</v>
      </c>
      <c r="AB1751" s="31" t="s">
        <v>440</v>
      </c>
    </row>
    <row r="1752" spans="2:28" x14ac:dyDescent="0.3">
      <c r="B1752" s="74" t="s">
        <v>843</v>
      </c>
      <c r="C1752" s="20" t="str">
        <f t="shared" si="195"/>
        <v>Freight Wagon (L) SPAE Construction Materials</v>
      </c>
      <c r="D1752" s="21" t="s">
        <v>4</v>
      </c>
      <c r="E1752" s="21" t="s">
        <v>399</v>
      </c>
      <c r="F1752" s="22" t="s">
        <v>691</v>
      </c>
      <c r="G1752" s="21" t="s">
        <v>331</v>
      </c>
      <c r="H1752" s="23"/>
      <c r="I1752" s="24"/>
      <c r="J1752" s="25" t="s">
        <v>31</v>
      </c>
      <c r="K1752" s="26">
        <v>2</v>
      </c>
      <c r="L1752" s="27" t="s">
        <v>806</v>
      </c>
      <c r="M1752" s="25">
        <v>1.0580000000000001</v>
      </c>
      <c r="N1752" s="43" t="s">
        <v>31</v>
      </c>
      <c r="O1752" s="25">
        <f t="shared" si="189"/>
        <v>1.0580000000000001</v>
      </c>
      <c r="P1752" s="25">
        <f t="shared" si="190"/>
        <v>1.0580000000000001</v>
      </c>
      <c r="Q1752" s="28">
        <v>44.550561797752813</v>
      </c>
      <c r="R1752" s="29">
        <v>2</v>
      </c>
      <c r="S1752" s="18">
        <f t="shared" si="191"/>
        <v>22.275280898876407</v>
      </c>
      <c r="T1752" s="28">
        <v>1.6839999999999999</v>
      </c>
      <c r="U1752" s="26" t="s">
        <v>31</v>
      </c>
      <c r="V1752" s="26" t="s">
        <v>31</v>
      </c>
      <c r="W1752" s="17" t="str">
        <f t="shared" si="192"/>
        <v>n/a</v>
      </c>
      <c r="X1752" s="30" t="s">
        <v>31</v>
      </c>
      <c r="Y1752" s="17" t="str">
        <f t="shared" si="193"/>
        <v>n/a</v>
      </c>
      <c r="Z1752" s="17">
        <v>29</v>
      </c>
      <c r="AA1752" s="17">
        <f t="shared" si="194"/>
        <v>29</v>
      </c>
      <c r="AB1752" s="31" t="s">
        <v>439</v>
      </c>
    </row>
    <row r="1753" spans="2:28" x14ac:dyDescent="0.3">
      <c r="B1753" s="74" t="s">
        <v>843</v>
      </c>
      <c r="C1753" s="20" t="str">
        <f t="shared" si="195"/>
        <v>Freight Wagon (T) SPAE Construction Materials</v>
      </c>
      <c r="D1753" s="21" t="s">
        <v>4</v>
      </c>
      <c r="E1753" s="21" t="s">
        <v>402</v>
      </c>
      <c r="F1753" s="22" t="s">
        <v>691</v>
      </c>
      <c r="G1753" s="21" t="s">
        <v>331</v>
      </c>
      <c r="H1753" s="23"/>
      <c r="I1753" s="24"/>
      <c r="J1753" s="25" t="s">
        <v>31</v>
      </c>
      <c r="K1753" s="26">
        <v>2</v>
      </c>
      <c r="L1753" s="27" t="s">
        <v>806</v>
      </c>
      <c r="M1753" s="25">
        <v>1.0580000000000001</v>
      </c>
      <c r="N1753" s="43" t="s">
        <v>31</v>
      </c>
      <c r="O1753" s="25">
        <f t="shared" si="189"/>
        <v>1.0580000000000001</v>
      </c>
      <c r="P1753" s="25">
        <f t="shared" si="190"/>
        <v>1.0580000000000001</v>
      </c>
      <c r="Q1753" s="28">
        <v>15</v>
      </c>
      <c r="R1753" s="29">
        <v>2</v>
      </c>
      <c r="S1753" s="18">
        <f t="shared" si="191"/>
        <v>7.5</v>
      </c>
      <c r="T1753" s="28">
        <v>1.6839999999999999</v>
      </c>
      <c r="U1753" s="26" t="s">
        <v>31</v>
      </c>
      <c r="V1753" s="26" t="s">
        <v>31</v>
      </c>
      <c r="W1753" s="17" t="str">
        <f t="shared" si="192"/>
        <v>n/a</v>
      </c>
      <c r="X1753" s="30" t="s">
        <v>31</v>
      </c>
      <c r="Y1753" s="17" t="str">
        <f t="shared" si="193"/>
        <v>n/a</v>
      </c>
      <c r="Z1753" s="17">
        <v>29</v>
      </c>
      <c r="AA1753" s="17">
        <f t="shared" si="194"/>
        <v>29</v>
      </c>
      <c r="AB1753" s="31" t="s">
        <v>440</v>
      </c>
    </row>
    <row r="1754" spans="2:28" x14ac:dyDescent="0.3">
      <c r="B1754" s="74" t="s">
        <v>843</v>
      </c>
      <c r="C1754" s="20" t="str">
        <f t="shared" si="195"/>
        <v>Freight Wagon (T) SPAE Other</v>
      </c>
      <c r="D1754" s="21" t="s">
        <v>4</v>
      </c>
      <c r="E1754" s="21" t="s">
        <v>402</v>
      </c>
      <c r="F1754" s="22" t="s">
        <v>691</v>
      </c>
      <c r="G1754" s="21" t="s">
        <v>333</v>
      </c>
      <c r="H1754" s="23"/>
      <c r="I1754" s="24"/>
      <c r="J1754" s="25" t="s">
        <v>31</v>
      </c>
      <c r="K1754" s="26">
        <v>2</v>
      </c>
      <c r="L1754" s="27" t="s">
        <v>806</v>
      </c>
      <c r="M1754" s="25">
        <v>1.0580000000000001</v>
      </c>
      <c r="N1754" s="43" t="s">
        <v>31</v>
      </c>
      <c r="O1754" s="25">
        <f t="shared" si="189"/>
        <v>1.0580000000000001</v>
      </c>
      <c r="P1754" s="25">
        <f t="shared" si="190"/>
        <v>1.0580000000000001</v>
      </c>
      <c r="Q1754" s="28">
        <v>15</v>
      </c>
      <c r="R1754" s="29">
        <v>2</v>
      </c>
      <c r="S1754" s="18">
        <f t="shared" si="191"/>
        <v>7.5</v>
      </c>
      <c r="T1754" s="28">
        <v>1.6839999999999999</v>
      </c>
      <c r="U1754" s="26" t="s">
        <v>31</v>
      </c>
      <c r="V1754" s="26" t="s">
        <v>31</v>
      </c>
      <c r="W1754" s="17" t="str">
        <f t="shared" si="192"/>
        <v>n/a</v>
      </c>
      <c r="X1754" s="30" t="s">
        <v>31</v>
      </c>
      <c r="Y1754" s="17" t="str">
        <f t="shared" si="193"/>
        <v>n/a</v>
      </c>
      <c r="Z1754" s="17">
        <v>25</v>
      </c>
      <c r="AA1754" s="17">
        <f t="shared" si="194"/>
        <v>25</v>
      </c>
      <c r="AB1754" s="31" t="s">
        <v>440</v>
      </c>
    </row>
    <row r="1755" spans="2:28" x14ac:dyDescent="0.3">
      <c r="B1755" s="74" t="s">
        <v>843</v>
      </c>
      <c r="C1755" s="20" t="str">
        <f t="shared" si="195"/>
        <v>Freight Wagon (L) SPAE Steel</v>
      </c>
      <c r="D1755" s="21" t="s">
        <v>4</v>
      </c>
      <c r="E1755" s="21" t="s">
        <v>399</v>
      </c>
      <c r="F1755" s="22" t="s">
        <v>691</v>
      </c>
      <c r="G1755" s="21" t="s">
        <v>342</v>
      </c>
      <c r="H1755" s="23"/>
      <c r="I1755" s="24"/>
      <c r="J1755" s="25" t="s">
        <v>31</v>
      </c>
      <c r="K1755" s="26">
        <v>2</v>
      </c>
      <c r="L1755" s="27" t="s">
        <v>806</v>
      </c>
      <c r="M1755" s="25">
        <v>1.0580000000000001</v>
      </c>
      <c r="N1755" s="43" t="s">
        <v>31</v>
      </c>
      <c r="O1755" s="25">
        <f t="shared" si="189"/>
        <v>1.0580000000000001</v>
      </c>
      <c r="P1755" s="25">
        <f t="shared" si="190"/>
        <v>1.0580000000000001</v>
      </c>
      <c r="Q1755" s="28">
        <v>43.801034903733793</v>
      </c>
      <c r="R1755" s="29">
        <v>2</v>
      </c>
      <c r="S1755" s="18">
        <f t="shared" si="191"/>
        <v>21.900517451866897</v>
      </c>
      <c r="T1755" s="28">
        <v>1.6839999999999999</v>
      </c>
      <c r="U1755" s="26" t="s">
        <v>31</v>
      </c>
      <c r="V1755" s="26" t="s">
        <v>31</v>
      </c>
      <c r="W1755" s="17" t="str">
        <f t="shared" si="192"/>
        <v>n/a</v>
      </c>
      <c r="X1755" s="30" t="s">
        <v>31</v>
      </c>
      <c r="Y1755" s="17" t="str">
        <f t="shared" si="193"/>
        <v>n/a</v>
      </c>
      <c r="Z1755" s="17">
        <v>25</v>
      </c>
      <c r="AA1755" s="17">
        <f t="shared" si="194"/>
        <v>25</v>
      </c>
      <c r="AB1755" s="31" t="s">
        <v>439</v>
      </c>
    </row>
    <row r="1756" spans="2:28" x14ac:dyDescent="0.3">
      <c r="B1756" s="74" t="s">
        <v>843</v>
      </c>
      <c r="C1756" s="20" t="str">
        <f t="shared" si="195"/>
        <v>Freight Wagon (T) SPAE Steel</v>
      </c>
      <c r="D1756" s="21" t="s">
        <v>4</v>
      </c>
      <c r="E1756" s="21" t="s">
        <v>402</v>
      </c>
      <c r="F1756" s="22" t="s">
        <v>691</v>
      </c>
      <c r="G1756" s="21" t="s">
        <v>342</v>
      </c>
      <c r="H1756" s="23"/>
      <c r="I1756" s="24"/>
      <c r="J1756" s="25" t="s">
        <v>31</v>
      </c>
      <c r="K1756" s="26">
        <v>2</v>
      </c>
      <c r="L1756" s="27" t="s">
        <v>806</v>
      </c>
      <c r="M1756" s="25">
        <v>1.0580000000000001</v>
      </c>
      <c r="N1756" s="43" t="s">
        <v>31</v>
      </c>
      <c r="O1756" s="25">
        <f t="shared" si="189"/>
        <v>1.0580000000000001</v>
      </c>
      <c r="P1756" s="25">
        <f t="shared" si="190"/>
        <v>1.0580000000000001</v>
      </c>
      <c r="Q1756" s="28">
        <v>15</v>
      </c>
      <c r="R1756" s="29">
        <v>2</v>
      </c>
      <c r="S1756" s="18">
        <f t="shared" si="191"/>
        <v>7.5</v>
      </c>
      <c r="T1756" s="28">
        <v>1.6839999999999999</v>
      </c>
      <c r="U1756" s="26" t="s">
        <v>31</v>
      </c>
      <c r="V1756" s="26" t="s">
        <v>31</v>
      </c>
      <c r="W1756" s="17" t="str">
        <f t="shared" si="192"/>
        <v>n/a</v>
      </c>
      <c r="X1756" s="30" t="s">
        <v>31</v>
      </c>
      <c r="Y1756" s="17" t="str">
        <f t="shared" si="193"/>
        <v>n/a</v>
      </c>
      <c r="Z1756" s="17">
        <v>25</v>
      </c>
      <c r="AA1756" s="17">
        <f t="shared" si="194"/>
        <v>25</v>
      </c>
      <c r="AB1756" s="31" t="s">
        <v>440</v>
      </c>
    </row>
    <row r="1757" spans="2:28" x14ac:dyDescent="0.3">
      <c r="B1757" s="74" t="s">
        <v>843</v>
      </c>
      <c r="C1757" s="20" t="str">
        <f t="shared" si="195"/>
        <v>Freight Wagon (T) SPAL Other</v>
      </c>
      <c r="D1757" s="21" t="s">
        <v>4</v>
      </c>
      <c r="E1757" s="21" t="s">
        <v>402</v>
      </c>
      <c r="F1757" s="22" t="s">
        <v>692</v>
      </c>
      <c r="G1757" s="21" t="s">
        <v>333</v>
      </c>
      <c r="H1757" s="23"/>
      <c r="I1757" s="24"/>
      <c r="J1757" s="25" t="s">
        <v>31</v>
      </c>
      <c r="K1757" s="26">
        <v>2</v>
      </c>
      <c r="L1757" s="27" t="s">
        <v>806</v>
      </c>
      <c r="M1757" s="25">
        <v>1.0580000000000001</v>
      </c>
      <c r="N1757" s="43" t="s">
        <v>31</v>
      </c>
      <c r="O1757" s="25">
        <f t="shared" si="189"/>
        <v>1.0580000000000001</v>
      </c>
      <c r="P1757" s="25">
        <f t="shared" si="190"/>
        <v>1.0580000000000001</v>
      </c>
      <c r="Q1757" s="28">
        <v>16</v>
      </c>
      <c r="R1757" s="29">
        <v>2</v>
      </c>
      <c r="S1757" s="18">
        <f t="shared" si="191"/>
        <v>8</v>
      </c>
      <c r="T1757" s="28">
        <v>1.6839999999999999</v>
      </c>
      <c r="U1757" s="26" t="s">
        <v>31</v>
      </c>
      <c r="V1757" s="26" t="s">
        <v>31</v>
      </c>
      <c r="W1757" s="17" t="str">
        <f t="shared" si="192"/>
        <v>n/a</v>
      </c>
      <c r="X1757" s="30" t="s">
        <v>31</v>
      </c>
      <c r="Y1757" s="17" t="str">
        <f t="shared" si="193"/>
        <v>n/a</v>
      </c>
      <c r="Z1757" s="17">
        <v>25</v>
      </c>
      <c r="AA1757" s="17">
        <f t="shared" si="194"/>
        <v>25</v>
      </c>
      <c r="AB1757" s="31" t="s">
        <v>440</v>
      </c>
    </row>
    <row r="1758" spans="2:28" x14ac:dyDescent="0.3">
      <c r="B1758" s="74" t="s">
        <v>843</v>
      </c>
      <c r="C1758" s="20" t="str">
        <f t="shared" si="195"/>
        <v>Freight Wagon (L) SPAL Steel</v>
      </c>
      <c r="D1758" s="21" t="s">
        <v>4</v>
      </c>
      <c r="E1758" s="21" t="s">
        <v>399</v>
      </c>
      <c r="F1758" s="22" t="s">
        <v>692</v>
      </c>
      <c r="G1758" s="21" t="s">
        <v>342</v>
      </c>
      <c r="H1758" s="23"/>
      <c r="I1758" s="24"/>
      <c r="J1758" s="25" t="s">
        <v>31</v>
      </c>
      <c r="K1758" s="26">
        <v>2</v>
      </c>
      <c r="L1758" s="27" t="s">
        <v>806</v>
      </c>
      <c r="M1758" s="25">
        <v>1.0580000000000001</v>
      </c>
      <c r="N1758" s="43" t="s">
        <v>31</v>
      </c>
      <c r="O1758" s="25">
        <f t="shared" si="189"/>
        <v>1.0580000000000001</v>
      </c>
      <c r="P1758" s="25">
        <f t="shared" si="190"/>
        <v>1.0580000000000001</v>
      </c>
      <c r="Q1758" s="28">
        <v>41.516035591577833</v>
      </c>
      <c r="R1758" s="29">
        <v>2</v>
      </c>
      <c r="S1758" s="18">
        <f t="shared" si="191"/>
        <v>20.758017795788916</v>
      </c>
      <c r="T1758" s="28">
        <v>1.6839999999999999</v>
      </c>
      <c r="U1758" s="26" t="s">
        <v>31</v>
      </c>
      <c r="V1758" s="26" t="s">
        <v>31</v>
      </c>
      <c r="W1758" s="17" t="str">
        <f t="shared" si="192"/>
        <v>n/a</v>
      </c>
      <c r="X1758" s="30" t="s">
        <v>31</v>
      </c>
      <c r="Y1758" s="17" t="str">
        <f t="shared" si="193"/>
        <v>n/a</v>
      </c>
      <c r="Z1758" s="17">
        <v>25</v>
      </c>
      <c r="AA1758" s="17">
        <f t="shared" si="194"/>
        <v>25</v>
      </c>
      <c r="AB1758" s="31" t="s">
        <v>439</v>
      </c>
    </row>
    <row r="1759" spans="2:28" x14ac:dyDescent="0.3">
      <c r="B1759" s="74" t="s">
        <v>843</v>
      </c>
      <c r="C1759" s="20" t="str">
        <f t="shared" si="195"/>
        <v>Freight Wagon (T) SPAL Steel</v>
      </c>
      <c r="D1759" s="21" t="s">
        <v>4</v>
      </c>
      <c r="E1759" s="21" t="s">
        <v>402</v>
      </c>
      <c r="F1759" s="22" t="s">
        <v>692</v>
      </c>
      <c r="G1759" s="21" t="s">
        <v>342</v>
      </c>
      <c r="H1759" s="23"/>
      <c r="I1759" s="24"/>
      <c r="J1759" s="25" t="s">
        <v>31</v>
      </c>
      <c r="K1759" s="26">
        <v>2</v>
      </c>
      <c r="L1759" s="27" t="s">
        <v>806</v>
      </c>
      <c r="M1759" s="25">
        <v>1.0580000000000001</v>
      </c>
      <c r="N1759" s="43" t="s">
        <v>31</v>
      </c>
      <c r="O1759" s="25">
        <f t="shared" si="189"/>
        <v>1.0580000000000001</v>
      </c>
      <c r="P1759" s="25">
        <f t="shared" si="190"/>
        <v>1.0580000000000001</v>
      </c>
      <c r="Q1759" s="28">
        <v>16</v>
      </c>
      <c r="R1759" s="29">
        <v>2</v>
      </c>
      <c r="S1759" s="18">
        <f t="shared" si="191"/>
        <v>8</v>
      </c>
      <c r="T1759" s="28">
        <v>1.6839999999999999</v>
      </c>
      <c r="U1759" s="26" t="s">
        <v>31</v>
      </c>
      <c r="V1759" s="26" t="s">
        <v>31</v>
      </c>
      <c r="W1759" s="17" t="str">
        <f t="shared" si="192"/>
        <v>n/a</v>
      </c>
      <c r="X1759" s="30" t="s">
        <v>31</v>
      </c>
      <c r="Y1759" s="17" t="str">
        <f t="shared" si="193"/>
        <v>n/a</v>
      </c>
      <c r="Z1759" s="17">
        <v>25</v>
      </c>
      <c r="AA1759" s="17">
        <f t="shared" si="194"/>
        <v>25</v>
      </c>
      <c r="AB1759" s="31" t="s">
        <v>440</v>
      </c>
    </row>
    <row r="1760" spans="2:28" x14ac:dyDescent="0.3">
      <c r="B1760" s="74" t="s">
        <v>843</v>
      </c>
      <c r="C1760" s="20" t="str">
        <f t="shared" si="195"/>
        <v>Freight Wagon (L) SSAA Coal Other</v>
      </c>
      <c r="D1760" s="21" t="s">
        <v>4</v>
      </c>
      <c r="E1760" s="21" t="s">
        <v>399</v>
      </c>
      <c r="F1760" s="22" t="s">
        <v>693</v>
      </c>
      <c r="G1760" s="21" t="s">
        <v>358</v>
      </c>
      <c r="H1760" s="23"/>
      <c r="I1760" s="24"/>
      <c r="J1760" s="25" t="s">
        <v>31</v>
      </c>
      <c r="K1760" s="26">
        <v>1</v>
      </c>
      <c r="L1760" s="27" t="s">
        <v>804</v>
      </c>
      <c r="M1760" s="25">
        <v>1.0980000000000001</v>
      </c>
      <c r="N1760" s="43" t="s">
        <v>31</v>
      </c>
      <c r="O1760" s="25">
        <f t="shared" si="189"/>
        <v>1.0980000000000001</v>
      </c>
      <c r="P1760" s="25">
        <f t="shared" si="190"/>
        <v>1.0980000000000001</v>
      </c>
      <c r="Q1760" s="28">
        <v>44.544633586864663</v>
      </c>
      <c r="R1760" s="29">
        <v>2</v>
      </c>
      <c r="S1760" s="18">
        <f t="shared" si="191"/>
        <v>22.272316793432331</v>
      </c>
      <c r="T1760" s="28">
        <v>1.78</v>
      </c>
      <c r="U1760" s="26" t="s">
        <v>31</v>
      </c>
      <c r="V1760" s="26" t="s">
        <v>31</v>
      </c>
      <c r="W1760" s="17" t="str">
        <f t="shared" si="192"/>
        <v>n/a</v>
      </c>
      <c r="X1760" s="30" t="s">
        <v>31</v>
      </c>
      <c r="Y1760" s="17" t="str">
        <f t="shared" si="193"/>
        <v>n/a</v>
      </c>
      <c r="Z1760" s="17">
        <v>25</v>
      </c>
      <c r="AA1760" s="17">
        <f t="shared" si="194"/>
        <v>25</v>
      </c>
      <c r="AB1760" s="31" t="s">
        <v>439</v>
      </c>
    </row>
    <row r="1761" spans="2:28" x14ac:dyDescent="0.3">
      <c r="B1761" s="74" t="s">
        <v>843</v>
      </c>
      <c r="C1761" s="20" t="str">
        <f t="shared" si="195"/>
        <v>Freight Wagon (T) SSAA Coal Other</v>
      </c>
      <c r="D1761" s="21" t="s">
        <v>4</v>
      </c>
      <c r="E1761" s="21" t="s">
        <v>402</v>
      </c>
      <c r="F1761" s="22" t="s">
        <v>693</v>
      </c>
      <c r="G1761" s="21" t="s">
        <v>358</v>
      </c>
      <c r="H1761" s="23"/>
      <c r="I1761" s="24"/>
      <c r="J1761" s="25" t="s">
        <v>31</v>
      </c>
      <c r="K1761" s="26">
        <v>1</v>
      </c>
      <c r="L1761" s="27" t="s">
        <v>804</v>
      </c>
      <c r="M1761" s="25">
        <v>1.0980000000000001</v>
      </c>
      <c r="N1761" s="43" t="s">
        <v>31</v>
      </c>
      <c r="O1761" s="25">
        <f t="shared" si="189"/>
        <v>1.0980000000000001</v>
      </c>
      <c r="P1761" s="25">
        <f t="shared" si="190"/>
        <v>1.0980000000000001</v>
      </c>
      <c r="Q1761" s="28">
        <v>15.66666666666667</v>
      </c>
      <c r="R1761" s="29">
        <v>2</v>
      </c>
      <c r="S1761" s="18">
        <f t="shared" si="191"/>
        <v>7.8333333333333348</v>
      </c>
      <c r="T1761" s="28">
        <v>1.78</v>
      </c>
      <c r="U1761" s="26" t="s">
        <v>31</v>
      </c>
      <c r="V1761" s="26" t="s">
        <v>31</v>
      </c>
      <c r="W1761" s="17" t="str">
        <f t="shared" si="192"/>
        <v>n/a</v>
      </c>
      <c r="X1761" s="30" t="s">
        <v>31</v>
      </c>
      <c r="Y1761" s="17" t="str">
        <f t="shared" si="193"/>
        <v>n/a</v>
      </c>
      <c r="Z1761" s="17">
        <v>25</v>
      </c>
      <c r="AA1761" s="17">
        <f t="shared" si="194"/>
        <v>25</v>
      </c>
      <c r="AB1761" s="31" t="s">
        <v>440</v>
      </c>
    </row>
    <row r="1762" spans="2:28" x14ac:dyDescent="0.3">
      <c r="B1762" s="74" t="s">
        <v>843</v>
      </c>
      <c r="C1762" s="20" t="str">
        <f t="shared" si="195"/>
        <v>Freight Wagon (L) SSAA Steel</v>
      </c>
      <c r="D1762" s="21" t="s">
        <v>4</v>
      </c>
      <c r="E1762" s="21" t="s">
        <v>399</v>
      </c>
      <c r="F1762" s="22" t="s">
        <v>693</v>
      </c>
      <c r="G1762" s="21" t="s">
        <v>342</v>
      </c>
      <c r="H1762" s="23"/>
      <c r="I1762" s="24"/>
      <c r="J1762" s="25" t="s">
        <v>31</v>
      </c>
      <c r="K1762" s="26">
        <v>1</v>
      </c>
      <c r="L1762" s="27" t="s">
        <v>804</v>
      </c>
      <c r="M1762" s="25">
        <v>1.0980000000000001</v>
      </c>
      <c r="N1762" s="43" t="s">
        <v>31</v>
      </c>
      <c r="O1762" s="25">
        <f t="shared" si="189"/>
        <v>1.0980000000000001</v>
      </c>
      <c r="P1762" s="25">
        <f t="shared" si="190"/>
        <v>1.0980000000000001</v>
      </c>
      <c r="Q1762" s="28">
        <v>43.931981876608262</v>
      </c>
      <c r="R1762" s="29">
        <v>2</v>
      </c>
      <c r="S1762" s="18">
        <f t="shared" si="191"/>
        <v>21.965990938304131</v>
      </c>
      <c r="T1762" s="28">
        <v>1.78</v>
      </c>
      <c r="U1762" s="26" t="s">
        <v>31</v>
      </c>
      <c r="V1762" s="26" t="s">
        <v>31</v>
      </c>
      <c r="W1762" s="17" t="str">
        <f t="shared" si="192"/>
        <v>n/a</v>
      </c>
      <c r="X1762" s="30" t="s">
        <v>31</v>
      </c>
      <c r="Y1762" s="17" t="str">
        <f t="shared" si="193"/>
        <v>n/a</v>
      </c>
      <c r="Z1762" s="17">
        <v>25</v>
      </c>
      <c r="AA1762" s="17">
        <f t="shared" si="194"/>
        <v>25</v>
      </c>
      <c r="AB1762" s="31" t="s">
        <v>439</v>
      </c>
    </row>
    <row r="1763" spans="2:28" x14ac:dyDescent="0.3">
      <c r="B1763" s="74" t="s">
        <v>843</v>
      </c>
      <c r="C1763" s="20" t="str">
        <f t="shared" si="195"/>
        <v>Freight Wagon (T) SSAA Steel</v>
      </c>
      <c r="D1763" s="21" t="s">
        <v>4</v>
      </c>
      <c r="E1763" s="21" t="s">
        <v>402</v>
      </c>
      <c r="F1763" s="22" t="s">
        <v>693</v>
      </c>
      <c r="G1763" s="21" t="s">
        <v>342</v>
      </c>
      <c r="H1763" s="23"/>
      <c r="I1763" s="24"/>
      <c r="J1763" s="25" t="s">
        <v>31</v>
      </c>
      <c r="K1763" s="26">
        <v>1</v>
      </c>
      <c r="L1763" s="27" t="s">
        <v>804</v>
      </c>
      <c r="M1763" s="25">
        <v>1.0980000000000001</v>
      </c>
      <c r="N1763" s="43" t="s">
        <v>31</v>
      </c>
      <c r="O1763" s="25">
        <f t="shared" ref="O1763:O1826" si="196">IF(N1763="n/a",M1763,N1763)</f>
        <v>1.0980000000000001</v>
      </c>
      <c r="P1763" s="25">
        <f t="shared" ref="P1763:P1826" si="197">IF($D1763="Passenger",J1763,O1763)</f>
        <v>1.0980000000000001</v>
      </c>
      <c r="Q1763" s="28">
        <v>15.719939520576487</v>
      </c>
      <c r="R1763" s="29">
        <v>2</v>
      </c>
      <c r="S1763" s="18">
        <f t="shared" ref="S1763:S1826" si="198">Q1763/R1763</f>
        <v>7.8599697602882435</v>
      </c>
      <c r="T1763" s="28">
        <v>1.78</v>
      </c>
      <c r="U1763" s="26" t="s">
        <v>31</v>
      </c>
      <c r="V1763" s="26" t="s">
        <v>31</v>
      </c>
      <c r="W1763" s="17" t="str">
        <f t="shared" ref="W1763:W1826" si="199">IF($D1763="Passenger",0.021*(MIN(U1763,V1763)^1.71),"n/a")</f>
        <v>n/a</v>
      </c>
      <c r="X1763" s="30" t="s">
        <v>31</v>
      </c>
      <c r="Y1763" s="17" t="str">
        <f t="shared" ref="Y1763:Y1826" si="200">IF($D1763="Passenger",IF(X1763=0,W1763,X1763),"n/a")</f>
        <v>n/a</v>
      </c>
      <c r="Z1763" s="17">
        <v>25</v>
      </c>
      <c r="AA1763" s="17">
        <f t="shared" si="194"/>
        <v>25</v>
      </c>
      <c r="AB1763" s="31" t="s">
        <v>440</v>
      </c>
    </row>
    <row r="1764" spans="2:28" x14ac:dyDescent="0.3">
      <c r="B1764" s="74" t="s">
        <v>843</v>
      </c>
      <c r="C1764" s="20" t="str">
        <f t="shared" si="195"/>
        <v>Freight Wagon (L) TDAD Chemicals</v>
      </c>
      <c r="D1764" s="21" t="s">
        <v>4</v>
      </c>
      <c r="E1764" s="21" t="s">
        <v>399</v>
      </c>
      <c r="F1764" s="22" t="s">
        <v>694</v>
      </c>
      <c r="G1764" s="21" t="s">
        <v>329</v>
      </c>
      <c r="H1764" s="23"/>
      <c r="I1764" s="24"/>
      <c r="J1764" s="25" t="s">
        <v>31</v>
      </c>
      <c r="K1764" s="26">
        <v>5</v>
      </c>
      <c r="L1764" s="27" t="s">
        <v>812</v>
      </c>
      <c r="M1764" s="25">
        <v>0.93799999999999994</v>
      </c>
      <c r="N1764" s="43" t="s">
        <v>31</v>
      </c>
      <c r="O1764" s="25">
        <f t="shared" si="196"/>
        <v>0.93799999999999994</v>
      </c>
      <c r="P1764" s="25">
        <f t="shared" si="197"/>
        <v>0.93799999999999994</v>
      </c>
      <c r="Q1764" s="28">
        <v>26.95</v>
      </c>
      <c r="R1764" s="29">
        <v>4</v>
      </c>
      <c r="S1764" s="18">
        <f t="shared" si="198"/>
        <v>6.7374999999999998</v>
      </c>
      <c r="T1764" s="28">
        <v>1.3440000000000001</v>
      </c>
      <c r="U1764" s="26" t="s">
        <v>31</v>
      </c>
      <c r="V1764" s="26" t="s">
        <v>31</v>
      </c>
      <c r="W1764" s="17" t="str">
        <f t="shared" si="199"/>
        <v>n/a</v>
      </c>
      <c r="X1764" s="30" t="s">
        <v>31</v>
      </c>
      <c r="Y1764" s="17" t="str">
        <f t="shared" si="200"/>
        <v>n/a</v>
      </c>
      <c r="Z1764" s="17">
        <v>16</v>
      </c>
      <c r="AA1764" s="17">
        <f t="shared" si="194"/>
        <v>16</v>
      </c>
      <c r="AB1764" s="31" t="s">
        <v>401</v>
      </c>
    </row>
    <row r="1765" spans="2:28" x14ac:dyDescent="0.3">
      <c r="B1765" s="74" t="s">
        <v>843</v>
      </c>
      <c r="C1765" s="20" t="str">
        <f t="shared" si="195"/>
        <v>Freight Wagon (L) TDAD Enterprise</v>
      </c>
      <c r="D1765" s="21" t="s">
        <v>4</v>
      </c>
      <c r="E1765" s="21" t="s">
        <v>399</v>
      </c>
      <c r="F1765" s="22" t="s">
        <v>694</v>
      </c>
      <c r="G1765" s="21" t="s">
        <v>338</v>
      </c>
      <c r="H1765" s="23"/>
      <c r="I1765" s="24"/>
      <c r="J1765" s="25" t="s">
        <v>31</v>
      </c>
      <c r="K1765" s="26">
        <v>5</v>
      </c>
      <c r="L1765" s="27" t="s">
        <v>812</v>
      </c>
      <c r="M1765" s="25">
        <v>0.93799999999999994</v>
      </c>
      <c r="N1765" s="43" t="s">
        <v>31</v>
      </c>
      <c r="O1765" s="25">
        <f t="shared" si="196"/>
        <v>0.93799999999999994</v>
      </c>
      <c r="P1765" s="25">
        <f t="shared" si="197"/>
        <v>0.93799999999999994</v>
      </c>
      <c r="Q1765" s="28">
        <v>25.099876186545604</v>
      </c>
      <c r="R1765" s="29">
        <v>4</v>
      </c>
      <c r="S1765" s="18">
        <f t="shared" si="198"/>
        <v>6.274969046636401</v>
      </c>
      <c r="T1765" s="28">
        <v>1.3440000000000001</v>
      </c>
      <c r="U1765" s="26" t="s">
        <v>31</v>
      </c>
      <c r="V1765" s="26" t="s">
        <v>31</v>
      </c>
      <c r="W1765" s="17" t="str">
        <f t="shared" si="199"/>
        <v>n/a</v>
      </c>
      <c r="X1765" s="30" t="s">
        <v>31</v>
      </c>
      <c r="Y1765" s="17" t="str">
        <f t="shared" si="200"/>
        <v>n/a</v>
      </c>
      <c r="Z1765" s="17">
        <v>27</v>
      </c>
      <c r="AA1765" s="17">
        <f t="shared" si="194"/>
        <v>27</v>
      </c>
      <c r="AB1765" s="31" t="s">
        <v>401</v>
      </c>
    </row>
    <row r="1766" spans="2:28" x14ac:dyDescent="0.3">
      <c r="B1766" s="74" t="s">
        <v>843</v>
      </c>
      <c r="C1766" s="20" t="str">
        <f t="shared" si="195"/>
        <v>Freight Wagon (T) TDAD Enterprise</v>
      </c>
      <c r="D1766" s="21" t="s">
        <v>4</v>
      </c>
      <c r="E1766" s="21" t="s">
        <v>402</v>
      </c>
      <c r="F1766" s="22" t="s">
        <v>694</v>
      </c>
      <c r="G1766" s="21" t="s">
        <v>338</v>
      </c>
      <c r="H1766" s="23"/>
      <c r="I1766" s="24"/>
      <c r="J1766" s="25" t="s">
        <v>31</v>
      </c>
      <c r="K1766" s="26">
        <v>5</v>
      </c>
      <c r="L1766" s="27" t="s">
        <v>812</v>
      </c>
      <c r="M1766" s="25">
        <v>0.93799999999999994</v>
      </c>
      <c r="N1766" s="43" t="s">
        <v>31</v>
      </c>
      <c r="O1766" s="25">
        <f t="shared" si="196"/>
        <v>0.93799999999999994</v>
      </c>
      <c r="P1766" s="25">
        <f t="shared" si="197"/>
        <v>0.93799999999999994</v>
      </c>
      <c r="Q1766" s="28">
        <v>25</v>
      </c>
      <c r="R1766" s="29">
        <v>4</v>
      </c>
      <c r="S1766" s="18">
        <f t="shared" si="198"/>
        <v>6.25</v>
      </c>
      <c r="T1766" s="28">
        <v>1.3440000000000001</v>
      </c>
      <c r="U1766" s="26" t="s">
        <v>31</v>
      </c>
      <c r="V1766" s="26" t="s">
        <v>31</v>
      </c>
      <c r="W1766" s="17" t="str">
        <f t="shared" si="199"/>
        <v>n/a</v>
      </c>
      <c r="X1766" s="30" t="s">
        <v>31</v>
      </c>
      <c r="Y1766" s="17" t="str">
        <f t="shared" si="200"/>
        <v>n/a</v>
      </c>
      <c r="Z1766" s="17">
        <v>27</v>
      </c>
      <c r="AA1766" s="17">
        <f t="shared" si="194"/>
        <v>27</v>
      </c>
      <c r="AB1766" s="31" t="s">
        <v>403</v>
      </c>
    </row>
    <row r="1767" spans="2:28" x14ac:dyDescent="0.3">
      <c r="B1767" s="74" t="s">
        <v>843</v>
      </c>
      <c r="C1767" s="20" t="str">
        <f t="shared" si="195"/>
        <v>Freight Wagon (L) TDAD Other</v>
      </c>
      <c r="D1767" s="21" t="s">
        <v>4</v>
      </c>
      <c r="E1767" s="21" t="s">
        <v>399</v>
      </c>
      <c r="F1767" s="22" t="s">
        <v>694</v>
      </c>
      <c r="G1767" s="21" t="s">
        <v>333</v>
      </c>
      <c r="H1767" s="23"/>
      <c r="I1767" s="24"/>
      <c r="J1767" s="25" t="s">
        <v>31</v>
      </c>
      <c r="K1767" s="26">
        <v>5</v>
      </c>
      <c r="L1767" s="27" t="s">
        <v>812</v>
      </c>
      <c r="M1767" s="25">
        <v>0.93799999999999994</v>
      </c>
      <c r="N1767" s="43" t="s">
        <v>31</v>
      </c>
      <c r="O1767" s="25">
        <f t="shared" si="196"/>
        <v>0.93799999999999994</v>
      </c>
      <c r="P1767" s="25">
        <f t="shared" si="197"/>
        <v>0.93799999999999994</v>
      </c>
      <c r="Q1767" s="28">
        <v>25.010714285714286</v>
      </c>
      <c r="R1767" s="29">
        <v>4</v>
      </c>
      <c r="S1767" s="18">
        <f t="shared" si="198"/>
        <v>6.2526785714285715</v>
      </c>
      <c r="T1767" s="28">
        <v>1.3440000000000001</v>
      </c>
      <c r="U1767" s="26" t="s">
        <v>31</v>
      </c>
      <c r="V1767" s="26" t="s">
        <v>31</v>
      </c>
      <c r="W1767" s="17" t="str">
        <f t="shared" si="199"/>
        <v>n/a</v>
      </c>
      <c r="X1767" s="30" t="s">
        <v>31</v>
      </c>
      <c r="Y1767" s="17" t="str">
        <f t="shared" si="200"/>
        <v>n/a</v>
      </c>
      <c r="Z1767" s="17">
        <v>25</v>
      </c>
      <c r="AA1767" s="17">
        <f t="shared" si="194"/>
        <v>25</v>
      </c>
      <c r="AB1767" s="31" t="s">
        <v>401</v>
      </c>
    </row>
    <row r="1768" spans="2:28" x14ac:dyDescent="0.3">
      <c r="B1768" s="74" t="s">
        <v>843</v>
      </c>
      <c r="C1768" s="20" t="str">
        <f t="shared" si="195"/>
        <v>Freight Wagon (T) TDAD Other</v>
      </c>
      <c r="D1768" s="21" t="s">
        <v>4</v>
      </c>
      <c r="E1768" s="21" t="s">
        <v>402</v>
      </c>
      <c r="F1768" s="22" t="s">
        <v>694</v>
      </c>
      <c r="G1768" s="21" t="s">
        <v>333</v>
      </c>
      <c r="H1768" s="23"/>
      <c r="I1768" s="24"/>
      <c r="J1768" s="25" t="s">
        <v>31</v>
      </c>
      <c r="K1768" s="26">
        <v>5</v>
      </c>
      <c r="L1768" s="27" t="s">
        <v>812</v>
      </c>
      <c r="M1768" s="25">
        <v>0.93799999999999994</v>
      </c>
      <c r="N1768" s="43" t="s">
        <v>31</v>
      </c>
      <c r="O1768" s="25">
        <f t="shared" si="196"/>
        <v>0.93799999999999994</v>
      </c>
      <c r="P1768" s="25">
        <f t="shared" si="197"/>
        <v>0.93799999999999994</v>
      </c>
      <c r="Q1768" s="28">
        <v>25</v>
      </c>
      <c r="R1768" s="29">
        <v>4</v>
      </c>
      <c r="S1768" s="18">
        <f t="shared" si="198"/>
        <v>6.25</v>
      </c>
      <c r="T1768" s="28">
        <v>1.3440000000000001</v>
      </c>
      <c r="U1768" s="26" t="s">
        <v>31</v>
      </c>
      <c r="V1768" s="26" t="s">
        <v>31</v>
      </c>
      <c r="W1768" s="17" t="str">
        <f t="shared" si="199"/>
        <v>n/a</v>
      </c>
      <c r="X1768" s="30" t="s">
        <v>31</v>
      </c>
      <c r="Y1768" s="17" t="str">
        <f t="shared" si="200"/>
        <v>n/a</v>
      </c>
      <c r="Z1768" s="17">
        <v>25</v>
      </c>
      <c r="AA1768" s="17">
        <f t="shared" si="194"/>
        <v>25</v>
      </c>
      <c r="AB1768" s="31" t="s">
        <v>403</v>
      </c>
    </row>
    <row r="1769" spans="2:28" x14ac:dyDescent="0.3">
      <c r="B1769" s="74" t="s">
        <v>843</v>
      </c>
      <c r="C1769" s="20" t="str">
        <f t="shared" si="195"/>
        <v>Freight Wagon (L) TDAD Petroleum</v>
      </c>
      <c r="D1769" s="21" t="s">
        <v>4</v>
      </c>
      <c r="E1769" s="21" t="s">
        <v>399</v>
      </c>
      <c r="F1769" s="22" t="s">
        <v>694</v>
      </c>
      <c r="G1769" s="21" t="s">
        <v>334</v>
      </c>
      <c r="H1769" s="23"/>
      <c r="I1769" s="24"/>
      <c r="J1769" s="25" t="s">
        <v>31</v>
      </c>
      <c r="K1769" s="26">
        <v>5</v>
      </c>
      <c r="L1769" s="27" t="s">
        <v>812</v>
      </c>
      <c r="M1769" s="25">
        <v>0.93799999999999994</v>
      </c>
      <c r="N1769" s="43" t="s">
        <v>31</v>
      </c>
      <c r="O1769" s="25">
        <f t="shared" si="196"/>
        <v>0.93799999999999994</v>
      </c>
      <c r="P1769" s="25">
        <f t="shared" si="197"/>
        <v>0.93799999999999994</v>
      </c>
      <c r="Q1769" s="28">
        <v>57.810155695960177</v>
      </c>
      <c r="R1769" s="29">
        <v>4</v>
      </c>
      <c r="S1769" s="18">
        <f t="shared" si="198"/>
        <v>14.452538923990044</v>
      </c>
      <c r="T1769" s="28">
        <v>1.3440000000000001</v>
      </c>
      <c r="U1769" s="26" t="s">
        <v>31</v>
      </c>
      <c r="V1769" s="26" t="s">
        <v>31</v>
      </c>
      <c r="W1769" s="17" t="str">
        <f t="shared" si="199"/>
        <v>n/a</v>
      </c>
      <c r="X1769" s="30" t="s">
        <v>31</v>
      </c>
      <c r="Y1769" s="17" t="str">
        <f t="shared" si="200"/>
        <v>n/a</v>
      </c>
      <c r="Z1769" s="17">
        <v>23</v>
      </c>
      <c r="AA1769" s="17">
        <f t="shared" si="194"/>
        <v>23</v>
      </c>
      <c r="AB1769" s="31" t="s">
        <v>401</v>
      </c>
    </row>
    <row r="1770" spans="2:28" x14ac:dyDescent="0.3">
      <c r="B1770" s="74" t="s">
        <v>843</v>
      </c>
      <c r="C1770" s="20" t="str">
        <f t="shared" si="195"/>
        <v>Freight Wagon (T) TDAD Petroleum</v>
      </c>
      <c r="D1770" s="21" t="s">
        <v>4</v>
      </c>
      <c r="E1770" s="21" t="s">
        <v>402</v>
      </c>
      <c r="F1770" s="22" t="s">
        <v>694</v>
      </c>
      <c r="G1770" s="21" t="s">
        <v>334</v>
      </c>
      <c r="H1770" s="23"/>
      <c r="I1770" s="24"/>
      <c r="J1770" s="25" t="s">
        <v>31</v>
      </c>
      <c r="K1770" s="26">
        <v>5</v>
      </c>
      <c r="L1770" s="27" t="s">
        <v>812</v>
      </c>
      <c r="M1770" s="25">
        <v>0.93799999999999994</v>
      </c>
      <c r="N1770" s="43" t="s">
        <v>31</v>
      </c>
      <c r="O1770" s="25">
        <f t="shared" si="196"/>
        <v>0.93799999999999994</v>
      </c>
      <c r="P1770" s="25">
        <f t="shared" si="197"/>
        <v>0.93799999999999994</v>
      </c>
      <c r="Q1770" s="28">
        <v>25</v>
      </c>
      <c r="R1770" s="29">
        <v>4</v>
      </c>
      <c r="S1770" s="18">
        <f t="shared" si="198"/>
        <v>6.25</v>
      </c>
      <c r="T1770" s="28">
        <v>1.3440000000000001</v>
      </c>
      <c r="U1770" s="26" t="s">
        <v>31</v>
      </c>
      <c r="V1770" s="26" t="s">
        <v>31</v>
      </c>
      <c r="W1770" s="17" t="str">
        <f t="shared" si="199"/>
        <v>n/a</v>
      </c>
      <c r="X1770" s="30" t="s">
        <v>31</v>
      </c>
      <c r="Y1770" s="17" t="str">
        <f t="shared" si="200"/>
        <v>n/a</v>
      </c>
      <c r="Z1770" s="17">
        <v>23</v>
      </c>
      <c r="AA1770" s="17">
        <f t="shared" si="194"/>
        <v>23</v>
      </c>
      <c r="AB1770" s="31" t="s">
        <v>403</v>
      </c>
    </row>
    <row r="1771" spans="2:28" x14ac:dyDescent="0.3">
      <c r="B1771" s="74" t="s">
        <v>843</v>
      </c>
      <c r="C1771" s="20" t="str">
        <f t="shared" si="195"/>
        <v>Freight Wagon (L) TEAK Chemicals</v>
      </c>
      <c r="D1771" s="21" t="s">
        <v>4</v>
      </c>
      <c r="E1771" s="21" t="s">
        <v>399</v>
      </c>
      <c r="F1771" s="22" t="s">
        <v>695</v>
      </c>
      <c r="G1771" s="21" t="s">
        <v>329</v>
      </c>
      <c r="H1771" s="23"/>
      <c r="I1771" s="24"/>
      <c r="J1771" s="25" t="s">
        <v>31</v>
      </c>
      <c r="K1771" s="26">
        <v>3</v>
      </c>
      <c r="L1771" s="27" t="s">
        <v>808</v>
      </c>
      <c r="M1771" s="25">
        <v>1.018</v>
      </c>
      <c r="N1771" s="43" t="s">
        <v>31</v>
      </c>
      <c r="O1771" s="25">
        <f t="shared" si="196"/>
        <v>1.018</v>
      </c>
      <c r="P1771" s="25">
        <f t="shared" si="197"/>
        <v>1.018</v>
      </c>
      <c r="Q1771" s="28">
        <v>65.409604519774007</v>
      </c>
      <c r="R1771" s="29">
        <v>4</v>
      </c>
      <c r="S1771" s="18">
        <f t="shared" si="198"/>
        <v>16.352401129943502</v>
      </c>
      <c r="T1771" s="28">
        <v>1.78</v>
      </c>
      <c r="U1771" s="26" t="s">
        <v>31</v>
      </c>
      <c r="V1771" s="26" t="s">
        <v>31</v>
      </c>
      <c r="W1771" s="17" t="str">
        <f t="shared" si="199"/>
        <v>n/a</v>
      </c>
      <c r="X1771" s="30" t="s">
        <v>31</v>
      </c>
      <c r="Y1771" s="17" t="str">
        <f t="shared" si="200"/>
        <v>n/a</v>
      </c>
      <c r="Z1771" s="17">
        <v>16</v>
      </c>
      <c r="AA1771" s="17">
        <f t="shared" si="194"/>
        <v>16</v>
      </c>
      <c r="AB1771" s="31" t="s">
        <v>520</v>
      </c>
    </row>
    <row r="1772" spans="2:28" x14ac:dyDescent="0.3">
      <c r="B1772" s="74" t="s">
        <v>843</v>
      </c>
      <c r="C1772" s="20" t="str">
        <f t="shared" si="195"/>
        <v>Freight Wagon (L) TEAK Enterprise</v>
      </c>
      <c r="D1772" s="21" t="s">
        <v>4</v>
      </c>
      <c r="E1772" s="21" t="s">
        <v>399</v>
      </c>
      <c r="F1772" s="22" t="s">
        <v>695</v>
      </c>
      <c r="G1772" s="21" t="s">
        <v>338</v>
      </c>
      <c r="H1772" s="23"/>
      <c r="I1772" s="24"/>
      <c r="J1772" s="25" t="s">
        <v>31</v>
      </c>
      <c r="K1772" s="26">
        <v>3</v>
      </c>
      <c r="L1772" s="27" t="s">
        <v>808</v>
      </c>
      <c r="M1772" s="25">
        <v>1.018</v>
      </c>
      <c r="N1772" s="43" t="s">
        <v>31</v>
      </c>
      <c r="O1772" s="25">
        <f t="shared" si="196"/>
        <v>1.018</v>
      </c>
      <c r="P1772" s="25">
        <f t="shared" si="197"/>
        <v>1.018</v>
      </c>
      <c r="Q1772" s="28">
        <v>69.519982388403449</v>
      </c>
      <c r="R1772" s="29">
        <v>4</v>
      </c>
      <c r="S1772" s="18">
        <f t="shared" si="198"/>
        <v>17.379995597100862</v>
      </c>
      <c r="T1772" s="28">
        <v>1.78</v>
      </c>
      <c r="U1772" s="26" t="s">
        <v>31</v>
      </c>
      <c r="V1772" s="26" t="s">
        <v>31</v>
      </c>
      <c r="W1772" s="17" t="str">
        <f t="shared" si="199"/>
        <v>n/a</v>
      </c>
      <c r="X1772" s="30" t="s">
        <v>31</v>
      </c>
      <c r="Y1772" s="17" t="str">
        <f t="shared" si="200"/>
        <v>n/a</v>
      </c>
      <c r="Z1772" s="17">
        <v>27</v>
      </c>
      <c r="AA1772" s="17">
        <f t="shared" si="194"/>
        <v>27</v>
      </c>
      <c r="AB1772" s="31" t="s">
        <v>520</v>
      </c>
    </row>
    <row r="1773" spans="2:28" x14ac:dyDescent="0.3">
      <c r="B1773" s="74" t="s">
        <v>843</v>
      </c>
      <c r="C1773" s="20" t="str">
        <f t="shared" si="195"/>
        <v>Freight Wagon (T) TEAK Enterprise</v>
      </c>
      <c r="D1773" s="21" t="s">
        <v>4</v>
      </c>
      <c r="E1773" s="21" t="s">
        <v>402</v>
      </c>
      <c r="F1773" s="22" t="s">
        <v>695</v>
      </c>
      <c r="G1773" s="21" t="s">
        <v>338</v>
      </c>
      <c r="H1773" s="23"/>
      <c r="I1773" s="24"/>
      <c r="J1773" s="25" t="s">
        <v>31</v>
      </c>
      <c r="K1773" s="26">
        <v>3</v>
      </c>
      <c r="L1773" s="27" t="s">
        <v>808</v>
      </c>
      <c r="M1773" s="25">
        <v>1.018</v>
      </c>
      <c r="N1773" s="43" t="s">
        <v>31</v>
      </c>
      <c r="O1773" s="25">
        <f t="shared" si="196"/>
        <v>1.018</v>
      </c>
      <c r="P1773" s="25">
        <f t="shared" si="197"/>
        <v>1.018</v>
      </c>
      <c r="Q1773" s="28">
        <v>27</v>
      </c>
      <c r="R1773" s="29">
        <v>4</v>
      </c>
      <c r="S1773" s="18">
        <f t="shared" si="198"/>
        <v>6.75</v>
      </c>
      <c r="T1773" s="28">
        <v>1.78</v>
      </c>
      <c r="U1773" s="26" t="s">
        <v>31</v>
      </c>
      <c r="V1773" s="26" t="s">
        <v>31</v>
      </c>
      <c r="W1773" s="17" t="str">
        <f t="shared" si="199"/>
        <v>n/a</v>
      </c>
      <c r="X1773" s="30" t="s">
        <v>31</v>
      </c>
      <c r="Y1773" s="17" t="str">
        <f t="shared" si="200"/>
        <v>n/a</v>
      </c>
      <c r="Z1773" s="17">
        <v>27</v>
      </c>
      <c r="AA1773" s="17">
        <f t="shared" si="194"/>
        <v>27</v>
      </c>
      <c r="AB1773" s="31" t="s">
        <v>471</v>
      </c>
    </row>
    <row r="1774" spans="2:28" x14ac:dyDescent="0.3">
      <c r="B1774" s="74" t="s">
        <v>843</v>
      </c>
      <c r="C1774" s="20" t="str">
        <f t="shared" si="195"/>
        <v>Freight Wagon (L) TEAK Other</v>
      </c>
      <c r="D1774" s="21" t="s">
        <v>4</v>
      </c>
      <c r="E1774" s="21" t="s">
        <v>399</v>
      </c>
      <c r="F1774" s="22" t="s">
        <v>695</v>
      </c>
      <c r="G1774" s="21" t="s">
        <v>333</v>
      </c>
      <c r="H1774" s="23"/>
      <c r="I1774" s="24"/>
      <c r="J1774" s="25" t="s">
        <v>31</v>
      </c>
      <c r="K1774" s="26">
        <v>3</v>
      </c>
      <c r="L1774" s="27" t="s">
        <v>808</v>
      </c>
      <c r="M1774" s="25">
        <v>1.018</v>
      </c>
      <c r="N1774" s="43" t="s">
        <v>31</v>
      </c>
      <c r="O1774" s="25">
        <f t="shared" si="196"/>
        <v>1.018</v>
      </c>
      <c r="P1774" s="25">
        <f t="shared" si="197"/>
        <v>1.018</v>
      </c>
      <c r="Q1774" s="28">
        <v>28.471650500749156</v>
      </c>
      <c r="R1774" s="29">
        <v>4</v>
      </c>
      <c r="S1774" s="18">
        <f t="shared" si="198"/>
        <v>7.1179126251872891</v>
      </c>
      <c r="T1774" s="28">
        <v>1.78</v>
      </c>
      <c r="U1774" s="26" t="s">
        <v>31</v>
      </c>
      <c r="V1774" s="26" t="s">
        <v>31</v>
      </c>
      <c r="W1774" s="17" t="str">
        <f t="shared" si="199"/>
        <v>n/a</v>
      </c>
      <c r="X1774" s="30" t="s">
        <v>31</v>
      </c>
      <c r="Y1774" s="17" t="str">
        <f t="shared" si="200"/>
        <v>n/a</v>
      </c>
      <c r="Z1774" s="17">
        <v>25</v>
      </c>
      <c r="AA1774" s="17">
        <f t="shared" si="194"/>
        <v>25</v>
      </c>
      <c r="AB1774" s="31" t="s">
        <v>520</v>
      </c>
    </row>
    <row r="1775" spans="2:28" x14ac:dyDescent="0.3">
      <c r="B1775" s="74" t="s">
        <v>843</v>
      </c>
      <c r="C1775" s="20" t="str">
        <f t="shared" si="195"/>
        <v>Freight Wagon (L) TEAK Petroleum</v>
      </c>
      <c r="D1775" s="21" t="s">
        <v>4</v>
      </c>
      <c r="E1775" s="21" t="s">
        <v>399</v>
      </c>
      <c r="F1775" s="22" t="s">
        <v>695</v>
      </c>
      <c r="G1775" s="21" t="s">
        <v>334</v>
      </c>
      <c r="H1775" s="23"/>
      <c r="I1775" s="24"/>
      <c r="J1775" s="25" t="s">
        <v>31</v>
      </c>
      <c r="K1775" s="26">
        <v>3</v>
      </c>
      <c r="L1775" s="27" t="s">
        <v>808</v>
      </c>
      <c r="M1775" s="25">
        <v>1.018</v>
      </c>
      <c r="N1775" s="43" t="s">
        <v>31</v>
      </c>
      <c r="O1775" s="25">
        <f t="shared" si="196"/>
        <v>1.018</v>
      </c>
      <c r="P1775" s="25">
        <f t="shared" si="197"/>
        <v>1.018</v>
      </c>
      <c r="Q1775" s="28">
        <v>63.47799532455069</v>
      </c>
      <c r="R1775" s="29">
        <v>4</v>
      </c>
      <c r="S1775" s="18">
        <f t="shared" si="198"/>
        <v>15.869498831137673</v>
      </c>
      <c r="T1775" s="28">
        <v>1.78</v>
      </c>
      <c r="U1775" s="26" t="s">
        <v>31</v>
      </c>
      <c r="V1775" s="26" t="s">
        <v>31</v>
      </c>
      <c r="W1775" s="17" t="str">
        <f t="shared" si="199"/>
        <v>n/a</v>
      </c>
      <c r="X1775" s="30" t="s">
        <v>31</v>
      </c>
      <c r="Y1775" s="17" t="str">
        <f t="shared" si="200"/>
        <v>n/a</v>
      </c>
      <c r="Z1775" s="17">
        <v>23</v>
      </c>
      <c r="AA1775" s="17">
        <f t="shared" si="194"/>
        <v>23</v>
      </c>
      <c r="AB1775" s="31" t="s">
        <v>520</v>
      </c>
    </row>
    <row r="1776" spans="2:28" x14ac:dyDescent="0.3">
      <c r="B1776" s="74" t="s">
        <v>843</v>
      </c>
      <c r="C1776" s="20" t="str">
        <f t="shared" si="195"/>
        <v>Freight Wagon (T) TEAK Petroleum</v>
      </c>
      <c r="D1776" s="21" t="s">
        <v>4</v>
      </c>
      <c r="E1776" s="21" t="s">
        <v>402</v>
      </c>
      <c r="F1776" s="22" t="s">
        <v>695</v>
      </c>
      <c r="G1776" s="21" t="s">
        <v>334</v>
      </c>
      <c r="H1776" s="23"/>
      <c r="I1776" s="24"/>
      <c r="J1776" s="25" t="s">
        <v>31</v>
      </c>
      <c r="K1776" s="26">
        <v>3</v>
      </c>
      <c r="L1776" s="27" t="s">
        <v>808</v>
      </c>
      <c r="M1776" s="25">
        <v>1.018</v>
      </c>
      <c r="N1776" s="43" t="s">
        <v>31</v>
      </c>
      <c r="O1776" s="25">
        <f t="shared" si="196"/>
        <v>1.018</v>
      </c>
      <c r="P1776" s="25">
        <f t="shared" si="197"/>
        <v>1.018</v>
      </c>
      <c r="Q1776" s="28">
        <v>27.959314775160596</v>
      </c>
      <c r="R1776" s="29">
        <v>4</v>
      </c>
      <c r="S1776" s="18">
        <f t="shared" si="198"/>
        <v>6.989828693790149</v>
      </c>
      <c r="T1776" s="28">
        <v>1.78</v>
      </c>
      <c r="U1776" s="26" t="s">
        <v>31</v>
      </c>
      <c r="V1776" s="26" t="s">
        <v>31</v>
      </c>
      <c r="W1776" s="17" t="str">
        <f t="shared" si="199"/>
        <v>n/a</v>
      </c>
      <c r="X1776" s="30" t="s">
        <v>31</v>
      </c>
      <c r="Y1776" s="17" t="str">
        <f t="shared" si="200"/>
        <v>n/a</v>
      </c>
      <c r="Z1776" s="17">
        <v>23</v>
      </c>
      <c r="AA1776" s="17">
        <f t="shared" ref="AA1776:AA1839" si="201">IF($D1776="Passenger",Y1776,Z1776)</f>
        <v>23</v>
      </c>
      <c r="AB1776" s="31" t="s">
        <v>471</v>
      </c>
    </row>
    <row r="1777" spans="2:28" x14ac:dyDescent="0.3">
      <c r="B1777" s="74" t="s">
        <v>843</v>
      </c>
      <c r="C1777" s="20" t="str">
        <f t="shared" si="195"/>
        <v>Freight Wagon (L) TEAL Chemicals</v>
      </c>
      <c r="D1777" s="21" t="s">
        <v>4</v>
      </c>
      <c r="E1777" s="21" t="s">
        <v>399</v>
      </c>
      <c r="F1777" s="22" t="s">
        <v>696</v>
      </c>
      <c r="G1777" s="21" t="s">
        <v>329</v>
      </c>
      <c r="H1777" s="23"/>
      <c r="I1777" s="24"/>
      <c r="J1777" s="25" t="s">
        <v>31</v>
      </c>
      <c r="K1777" s="26">
        <v>6</v>
      </c>
      <c r="L1777" s="27" t="s">
        <v>814</v>
      </c>
      <c r="M1777" s="25">
        <v>0.89800000000000002</v>
      </c>
      <c r="N1777" s="43" t="s">
        <v>31</v>
      </c>
      <c r="O1777" s="25">
        <f t="shared" si="196"/>
        <v>0.89800000000000002</v>
      </c>
      <c r="P1777" s="25">
        <f t="shared" si="197"/>
        <v>0.89800000000000002</v>
      </c>
      <c r="Q1777" s="28">
        <v>59.90411373984324</v>
      </c>
      <c r="R1777" s="29">
        <v>4</v>
      </c>
      <c r="S1777" s="18">
        <f t="shared" si="198"/>
        <v>14.97602843496081</v>
      </c>
      <c r="T1777" s="28">
        <v>1.343</v>
      </c>
      <c r="U1777" s="26" t="s">
        <v>31</v>
      </c>
      <c r="V1777" s="26" t="s">
        <v>31</v>
      </c>
      <c r="W1777" s="17" t="str">
        <f t="shared" si="199"/>
        <v>n/a</v>
      </c>
      <c r="X1777" s="30" t="s">
        <v>31</v>
      </c>
      <c r="Y1777" s="17" t="str">
        <f t="shared" si="200"/>
        <v>n/a</v>
      </c>
      <c r="Z1777" s="17">
        <v>16</v>
      </c>
      <c r="AA1777" s="17">
        <f t="shared" si="201"/>
        <v>16</v>
      </c>
      <c r="AB1777" s="31" t="s">
        <v>512</v>
      </c>
    </row>
    <row r="1778" spans="2:28" x14ac:dyDescent="0.3">
      <c r="B1778" s="74" t="s">
        <v>843</v>
      </c>
      <c r="C1778" s="20" t="str">
        <f t="shared" si="195"/>
        <v>Freight Wagon (L) TEAL Enterprise</v>
      </c>
      <c r="D1778" s="21" t="s">
        <v>4</v>
      </c>
      <c r="E1778" s="21" t="s">
        <v>399</v>
      </c>
      <c r="F1778" s="22" t="s">
        <v>696</v>
      </c>
      <c r="G1778" s="21" t="s">
        <v>338</v>
      </c>
      <c r="H1778" s="23"/>
      <c r="I1778" s="24"/>
      <c r="J1778" s="25" t="s">
        <v>31</v>
      </c>
      <c r="K1778" s="26">
        <v>6</v>
      </c>
      <c r="L1778" s="27" t="s">
        <v>814</v>
      </c>
      <c r="M1778" s="25">
        <v>0.89800000000000002</v>
      </c>
      <c r="N1778" s="43" t="s">
        <v>31</v>
      </c>
      <c r="O1778" s="25">
        <f t="shared" si="196"/>
        <v>0.89800000000000002</v>
      </c>
      <c r="P1778" s="25">
        <f t="shared" si="197"/>
        <v>0.89800000000000002</v>
      </c>
      <c r="Q1778" s="28">
        <v>61.35</v>
      </c>
      <c r="R1778" s="29">
        <v>4</v>
      </c>
      <c r="S1778" s="18">
        <f t="shared" si="198"/>
        <v>15.3375</v>
      </c>
      <c r="T1778" s="28">
        <v>1.343</v>
      </c>
      <c r="U1778" s="26" t="s">
        <v>31</v>
      </c>
      <c r="V1778" s="26" t="s">
        <v>31</v>
      </c>
      <c r="W1778" s="17" t="str">
        <f t="shared" si="199"/>
        <v>n/a</v>
      </c>
      <c r="X1778" s="30" t="s">
        <v>31</v>
      </c>
      <c r="Y1778" s="17" t="str">
        <f t="shared" si="200"/>
        <v>n/a</v>
      </c>
      <c r="Z1778" s="17">
        <v>27</v>
      </c>
      <c r="AA1778" s="17">
        <f t="shared" si="201"/>
        <v>27</v>
      </c>
      <c r="AB1778" s="31" t="s">
        <v>512</v>
      </c>
    </row>
    <row r="1779" spans="2:28" x14ac:dyDescent="0.3">
      <c r="B1779" s="74" t="s">
        <v>843</v>
      </c>
      <c r="C1779" s="20" t="str">
        <f t="shared" si="195"/>
        <v>Freight Wagon (L) TEAL Other</v>
      </c>
      <c r="D1779" s="21" t="s">
        <v>4</v>
      </c>
      <c r="E1779" s="21" t="s">
        <v>399</v>
      </c>
      <c r="F1779" s="22" t="s">
        <v>696</v>
      </c>
      <c r="G1779" s="21" t="s">
        <v>333</v>
      </c>
      <c r="H1779" s="23"/>
      <c r="I1779" s="24"/>
      <c r="J1779" s="25" t="s">
        <v>31</v>
      </c>
      <c r="K1779" s="26">
        <v>6</v>
      </c>
      <c r="L1779" s="27" t="s">
        <v>814</v>
      </c>
      <c r="M1779" s="25">
        <v>0.89800000000000002</v>
      </c>
      <c r="N1779" s="43" t="s">
        <v>31</v>
      </c>
      <c r="O1779" s="25">
        <f t="shared" si="196"/>
        <v>0.89800000000000002</v>
      </c>
      <c r="P1779" s="25">
        <f t="shared" si="197"/>
        <v>0.89800000000000002</v>
      </c>
      <c r="Q1779" s="28">
        <v>61.35</v>
      </c>
      <c r="R1779" s="29">
        <v>4</v>
      </c>
      <c r="S1779" s="18">
        <f t="shared" si="198"/>
        <v>15.3375</v>
      </c>
      <c r="T1779" s="28">
        <v>1.343</v>
      </c>
      <c r="U1779" s="26" t="s">
        <v>31</v>
      </c>
      <c r="V1779" s="26" t="s">
        <v>31</v>
      </c>
      <c r="W1779" s="17" t="str">
        <f t="shared" si="199"/>
        <v>n/a</v>
      </c>
      <c r="X1779" s="30" t="s">
        <v>31</v>
      </c>
      <c r="Y1779" s="17" t="str">
        <f t="shared" si="200"/>
        <v>n/a</v>
      </c>
      <c r="Z1779" s="17">
        <v>25</v>
      </c>
      <c r="AA1779" s="17">
        <f t="shared" si="201"/>
        <v>25</v>
      </c>
      <c r="AB1779" s="31" t="s">
        <v>512</v>
      </c>
    </row>
    <row r="1780" spans="2:28" x14ac:dyDescent="0.3">
      <c r="B1780" s="74" t="s">
        <v>843</v>
      </c>
      <c r="C1780" s="20" t="str">
        <f t="shared" si="195"/>
        <v>Freight Wagon (T) TEAL Other</v>
      </c>
      <c r="D1780" s="21" t="s">
        <v>4</v>
      </c>
      <c r="E1780" s="21" t="s">
        <v>402</v>
      </c>
      <c r="F1780" s="22" t="s">
        <v>696</v>
      </c>
      <c r="G1780" s="21" t="s">
        <v>333</v>
      </c>
      <c r="H1780" s="23"/>
      <c r="I1780" s="24"/>
      <c r="J1780" s="25" t="s">
        <v>31</v>
      </c>
      <c r="K1780" s="26">
        <v>6</v>
      </c>
      <c r="L1780" s="27" t="s">
        <v>814</v>
      </c>
      <c r="M1780" s="25">
        <v>0.89800000000000002</v>
      </c>
      <c r="N1780" s="43" t="s">
        <v>31</v>
      </c>
      <c r="O1780" s="25">
        <f t="shared" si="196"/>
        <v>0.89800000000000002</v>
      </c>
      <c r="P1780" s="25">
        <f t="shared" si="197"/>
        <v>0.89800000000000002</v>
      </c>
      <c r="Q1780" s="28">
        <v>26</v>
      </c>
      <c r="R1780" s="29">
        <v>4</v>
      </c>
      <c r="S1780" s="18">
        <f t="shared" si="198"/>
        <v>6.5</v>
      </c>
      <c r="T1780" s="28">
        <v>1.343</v>
      </c>
      <c r="U1780" s="26" t="s">
        <v>31</v>
      </c>
      <c r="V1780" s="26" t="s">
        <v>31</v>
      </c>
      <c r="W1780" s="17" t="str">
        <f t="shared" si="199"/>
        <v>n/a</v>
      </c>
      <c r="X1780" s="30" t="s">
        <v>31</v>
      </c>
      <c r="Y1780" s="17" t="str">
        <f t="shared" si="200"/>
        <v>n/a</v>
      </c>
      <c r="Z1780" s="17">
        <v>25</v>
      </c>
      <c r="AA1780" s="17">
        <f t="shared" si="201"/>
        <v>25</v>
      </c>
      <c r="AB1780" s="31" t="s">
        <v>513</v>
      </c>
    </row>
    <row r="1781" spans="2:28" x14ac:dyDescent="0.3">
      <c r="B1781" s="74" t="s">
        <v>843</v>
      </c>
      <c r="C1781" s="20" t="str">
        <f t="shared" si="195"/>
        <v>Freight Wagon (L) TEAL Petroleum</v>
      </c>
      <c r="D1781" s="21" t="s">
        <v>4</v>
      </c>
      <c r="E1781" s="21" t="s">
        <v>399</v>
      </c>
      <c r="F1781" s="22" t="s">
        <v>696</v>
      </c>
      <c r="G1781" s="21" t="s">
        <v>334</v>
      </c>
      <c r="H1781" s="23"/>
      <c r="I1781" s="24"/>
      <c r="J1781" s="25" t="s">
        <v>31</v>
      </c>
      <c r="K1781" s="26">
        <v>6</v>
      </c>
      <c r="L1781" s="27" t="s">
        <v>814</v>
      </c>
      <c r="M1781" s="25">
        <v>0.89800000000000002</v>
      </c>
      <c r="N1781" s="43" t="s">
        <v>31</v>
      </c>
      <c r="O1781" s="25">
        <f t="shared" si="196"/>
        <v>0.89800000000000002</v>
      </c>
      <c r="P1781" s="25">
        <f t="shared" si="197"/>
        <v>0.89800000000000002</v>
      </c>
      <c r="Q1781" s="28">
        <v>62.779200900693752</v>
      </c>
      <c r="R1781" s="29">
        <v>4</v>
      </c>
      <c r="S1781" s="18">
        <f t="shared" si="198"/>
        <v>15.694800225173438</v>
      </c>
      <c r="T1781" s="28">
        <v>1.343</v>
      </c>
      <c r="U1781" s="26" t="s">
        <v>31</v>
      </c>
      <c r="V1781" s="26" t="s">
        <v>31</v>
      </c>
      <c r="W1781" s="17" t="str">
        <f t="shared" si="199"/>
        <v>n/a</v>
      </c>
      <c r="X1781" s="30" t="s">
        <v>31</v>
      </c>
      <c r="Y1781" s="17" t="str">
        <f t="shared" si="200"/>
        <v>n/a</v>
      </c>
      <c r="Z1781" s="17">
        <v>23</v>
      </c>
      <c r="AA1781" s="17">
        <f t="shared" si="201"/>
        <v>23</v>
      </c>
      <c r="AB1781" s="31" t="s">
        <v>512</v>
      </c>
    </row>
    <row r="1782" spans="2:28" x14ac:dyDescent="0.3">
      <c r="B1782" s="74" t="s">
        <v>843</v>
      </c>
      <c r="C1782" s="20" t="str">
        <f t="shared" si="195"/>
        <v>Freight Wagon (L) TEAM Other</v>
      </c>
      <c r="D1782" s="21" t="s">
        <v>4</v>
      </c>
      <c r="E1782" s="21" t="s">
        <v>399</v>
      </c>
      <c r="F1782" s="22" t="s">
        <v>697</v>
      </c>
      <c r="G1782" s="21" t="s">
        <v>333</v>
      </c>
      <c r="H1782" s="23"/>
      <c r="I1782" s="24"/>
      <c r="J1782" s="25" t="s">
        <v>31</v>
      </c>
      <c r="K1782" s="26">
        <v>6</v>
      </c>
      <c r="L1782" s="27" t="s">
        <v>814</v>
      </c>
      <c r="M1782" s="25">
        <v>0.89800000000000002</v>
      </c>
      <c r="N1782" s="43" t="s">
        <v>31</v>
      </c>
      <c r="O1782" s="25">
        <f t="shared" si="196"/>
        <v>0.89800000000000002</v>
      </c>
      <c r="P1782" s="25">
        <f t="shared" si="197"/>
        <v>0.89800000000000002</v>
      </c>
      <c r="Q1782" s="28">
        <v>25</v>
      </c>
      <c r="R1782" s="29">
        <v>4</v>
      </c>
      <c r="S1782" s="18">
        <f t="shared" si="198"/>
        <v>6.25</v>
      </c>
      <c r="T1782" s="28">
        <v>1.343</v>
      </c>
      <c r="U1782" s="26" t="s">
        <v>31</v>
      </c>
      <c r="V1782" s="26" t="s">
        <v>31</v>
      </c>
      <c r="W1782" s="17" t="str">
        <f t="shared" si="199"/>
        <v>n/a</v>
      </c>
      <c r="X1782" s="30" t="s">
        <v>31</v>
      </c>
      <c r="Y1782" s="17" t="str">
        <f t="shared" si="200"/>
        <v>n/a</v>
      </c>
      <c r="Z1782" s="17">
        <v>25</v>
      </c>
      <c r="AA1782" s="17">
        <f t="shared" si="201"/>
        <v>25</v>
      </c>
      <c r="AB1782" s="31" t="s">
        <v>512</v>
      </c>
    </row>
    <row r="1783" spans="2:28" x14ac:dyDescent="0.3">
      <c r="B1783" s="74" t="s">
        <v>843</v>
      </c>
      <c r="C1783" s="20" t="str">
        <f t="shared" si="195"/>
        <v>Freight Wagon (L) TEAM Petroleum</v>
      </c>
      <c r="D1783" s="21" t="s">
        <v>4</v>
      </c>
      <c r="E1783" s="21" t="s">
        <v>399</v>
      </c>
      <c r="F1783" s="22" t="s">
        <v>697</v>
      </c>
      <c r="G1783" s="21" t="s">
        <v>334</v>
      </c>
      <c r="H1783" s="23"/>
      <c r="I1783" s="24"/>
      <c r="J1783" s="25" t="s">
        <v>31</v>
      </c>
      <c r="K1783" s="26">
        <v>6</v>
      </c>
      <c r="L1783" s="27" t="s">
        <v>814</v>
      </c>
      <c r="M1783" s="25">
        <v>0.89800000000000002</v>
      </c>
      <c r="N1783" s="43" t="s">
        <v>31</v>
      </c>
      <c r="O1783" s="25">
        <f t="shared" si="196"/>
        <v>0.89800000000000002</v>
      </c>
      <c r="P1783" s="25">
        <f t="shared" si="197"/>
        <v>0.89800000000000002</v>
      </c>
      <c r="Q1783" s="28">
        <v>62.201125217279987</v>
      </c>
      <c r="R1783" s="29">
        <v>4</v>
      </c>
      <c r="S1783" s="18">
        <f t="shared" si="198"/>
        <v>15.550281304319997</v>
      </c>
      <c r="T1783" s="28">
        <v>1.343</v>
      </c>
      <c r="U1783" s="26" t="s">
        <v>31</v>
      </c>
      <c r="V1783" s="26" t="s">
        <v>31</v>
      </c>
      <c r="W1783" s="17" t="str">
        <f t="shared" si="199"/>
        <v>n/a</v>
      </c>
      <c r="X1783" s="30" t="s">
        <v>31</v>
      </c>
      <c r="Y1783" s="17" t="str">
        <f t="shared" si="200"/>
        <v>n/a</v>
      </c>
      <c r="Z1783" s="17">
        <v>23</v>
      </c>
      <c r="AA1783" s="17">
        <f t="shared" si="201"/>
        <v>23</v>
      </c>
      <c r="AB1783" s="31" t="s">
        <v>512</v>
      </c>
    </row>
    <row r="1784" spans="2:28" x14ac:dyDescent="0.3">
      <c r="B1784" s="74" t="s">
        <v>843</v>
      </c>
      <c r="C1784" s="20" t="str">
        <f t="shared" si="195"/>
        <v>Freight Wagon (L) TEAP Chemicals</v>
      </c>
      <c r="D1784" s="21" t="s">
        <v>4</v>
      </c>
      <c r="E1784" s="21" t="s">
        <v>399</v>
      </c>
      <c r="F1784" s="22" t="s">
        <v>698</v>
      </c>
      <c r="G1784" s="21" t="s">
        <v>329</v>
      </c>
      <c r="H1784" s="23"/>
      <c r="I1784" s="24"/>
      <c r="J1784" s="25" t="s">
        <v>31</v>
      </c>
      <c r="K1784" s="26">
        <v>6</v>
      </c>
      <c r="L1784" s="27" t="s">
        <v>814</v>
      </c>
      <c r="M1784" s="25">
        <v>0.89800000000000002</v>
      </c>
      <c r="N1784" s="43" t="s">
        <v>31</v>
      </c>
      <c r="O1784" s="25">
        <f t="shared" si="196"/>
        <v>0.89800000000000002</v>
      </c>
      <c r="P1784" s="25">
        <f t="shared" si="197"/>
        <v>0.89800000000000002</v>
      </c>
      <c r="Q1784" s="28">
        <v>26.007999999999999</v>
      </c>
      <c r="R1784" s="29">
        <v>4</v>
      </c>
      <c r="S1784" s="18">
        <f t="shared" si="198"/>
        <v>6.5019999999999998</v>
      </c>
      <c r="T1784" s="28">
        <v>1.325</v>
      </c>
      <c r="U1784" s="26" t="s">
        <v>31</v>
      </c>
      <c r="V1784" s="26" t="s">
        <v>31</v>
      </c>
      <c r="W1784" s="17" t="str">
        <f t="shared" si="199"/>
        <v>n/a</v>
      </c>
      <c r="X1784" s="30" t="s">
        <v>31</v>
      </c>
      <c r="Y1784" s="17" t="str">
        <f t="shared" si="200"/>
        <v>n/a</v>
      </c>
      <c r="Z1784" s="17">
        <v>16</v>
      </c>
      <c r="AA1784" s="17">
        <f t="shared" si="201"/>
        <v>16</v>
      </c>
      <c r="AB1784" s="31" t="s">
        <v>512</v>
      </c>
    </row>
    <row r="1785" spans="2:28" x14ac:dyDescent="0.3">
      <c r="B1785" s="74" t="s">
        <v>843</v>
      </c>
      <c r="C1785" s="20" t="str">
        <f t="shared" si="195"/>
        <v>Freight Wagon (L) TEAP Other</v>
      </c>
      <c r="D1785" s="21" t="s">
        <v>4</v>
      </c>
      <c r="E1785" s="21" t="s">
        <v>399</v>
      </c>
      <c r="F1785" s="22" t="s">
        <v>698</v>
      </c>
      <c r="G1785" s="21" t="s">
        <v>333</v>
      </c>
      <c r="H1785" s="23"/>
      <c r="I1785" s="24"/>
      <c r="J1785" s="25" t="s">
        <v>31</v>
      </c>
      <c r="K1785" s="26">
        <v>6</v>
      </c>
      <c r="L1785" s="27" t="s">
        <v>814</v>
      </c>
      <c r="M1785" s="25">
        <v>0.89800000000000002</v>
      </c>
      <c r="N1785" s="43" t="s">
        <v>31</v>
      </c>
      <c r="O1785" s="25">
        <f t="shared" si="196"/>
        <v>0.89800000000000002</v>
      </c>
      <c r="P1785" s="25">
        <f t="shared" si="197"/>
        <v>0.89800000000000002</v>
      </c>
      <c r="Q1785" s="28">
        <v>26.127134724857683</v>
      </c>
      <c r="R1785" s="29">
        <v>4</v>
      </c>
      <c r="S1785" s="18">
        <f t="shared" si="198"/>
        <v>6.5317836812144208</v>
      </c>
      <c r="T1785" s="28">
        <v>1.325</v>
      </c>
      <c r="U1785" s="26" t="s">
        <v>31</v>
      </c>
      <c r="V1785" s="26" t="s">
        <v>31</v>
      </c>
      <c r="W1785" s="17" t="str">
        <f t="shared" si="199"/>
        <v>n/a</v>
      </c>
      <c r="X1785" s="30" t="s">
        <v>31</v>
      </c>
      <c r="Y1785" s="17" t="str">
        <f t="shared" si="200"/>
        <v>n/a</v>
      </c>
      <c r="Z1785" s="17">
        <v>25</v>
      </c>
      <c r="AA1785" s="17">
        <f t="shared" si="201"/>
        <v>25</v>
      </c>
      <c r="AB1785" s="31" t="s">
        <v>512</v>
      </c>
    </row>
    <row r="1786" spans="2:28" x14ac:dyDescent="0.3">
      <c r="B1786" s="74" t="s">
        <v>843</v>
      </c>
      <c r="C1786" s="20" t="str">
        <f t="shared" si="195"/>
        <v>Freight Wagon (L) TEAP Petroleum</v>
      </c>
      <c r="D1786" s="21" t="s">
        <v>4</v>
      </c>
      <c r="E1786" s="21" t="s">
        <v>399</v>
      </c>
      <c r="F1786" s="22" t="s">
        <v>698</v>
      </c>
      <c r="G1786" s="21" t="s">
        <v>334</v>
      </c>
      <c r="H1786" s="23"/>
      <c r="I1786" s="24"/>
      <c r="J1786" s="25" t="s">
        <v>31</v>
      </c>
      <c r="K1786" s="26">
        <v>6</v>
      </c>
      <c r="L1786" s="27" t="s">
        <v>814</v>
      </c>
      <c r="M1786" s="25">
        <v>0.89800000000000002</v>
      </c>
      <c r="N1786" s="43" t="s">
        <v>31</v>
      </c>
      <c r="O1786" s="25">
        <f t="shared" si="196"/>
        <v>0.89800000000000002</v>
      </c>
      <c r="P1786" s="25">
        <f t="shared" si="197"/>
        <v>0.89800000000000002</v>
      </c>
      <c r="Q1786" s="28">
        <v>62.561034573674689</v>
      </c>
      <c r="R1786" s="29">
        <v>4</v>
      </c>
      <c r="S1786" s="18">
        <f t="shared" si="198"/>
        <v>15.640258643418672</v>
      </c>
      <c r="T1786" s="28">
        <v>1.325</v>
      </c>
      <c r="U1786" s="26" t="s">
        <v>31</v>
      </c>
      <c r="V1786" s="26" t="s">
        <v>31</v>
      </c>
      <c r="W1786" s="17" t="str">
        <f t="shared" si="199"/>
        <v>n/a</v>
      </c>
      <c r="X1786" s="30" t="s">
        <v>31</v>
      </c>
      <c r="Y1786" s="17" t="str">
        <f t="shared" si="200"/>
        <v>n/a</v>
      </c>
      <c r="Z1786" s="17">
        <v>23</v>
      </c>
      <c r="AA1786" s="17">
        <f t="shared" si="201"/>
        <v>23</v>
      </c>
      <c r="AB1786" s="31" t="s">
        <v>512</v>
      </c>
    </row>
    <row r="1787" spans="2:28" x14ac:dyDescent="0.3">
      <c r="B1787" s="74" t="s">
        <v>843</v>
      </c>
      <c r="C1787" s="20" t="str">
        <f t="shared" si="195"/>
        <v>Freight Wagon (L) TEAS Enterprise</v>
      </c>
      <c r="D1787" s="21" t="s">
        <v>4</v>
      </c>
      <c r="E1787" s="21" t="s">
        <v>399</v>
      </c>
      <c r="F1787" s="22" t="s">
        <v>699</v>
      </c>
      <c r="G1787" s="21" t="s">
        <v>338</v>
      </c>
      <c r="H1787" s="23"/>
      <c r="I1787" s="24"/>
      <c r="J1787" s="25" t="s">
        <v>31</v>
      </c>
      <c r="K1787" s="26">
        <v>3</v>
      </c>
      <c r="L1787" s="27" t="s">
        <v>808</v>
      </c>
      <c r="M1787" s="25">
        <v>1.018</v>
      </c>
      <c r="N1787" s="43" t="s">
        <v>31</v>
      </c>
      <c r="O1787" s="25">
        <f t="shared" si="196"/>
        <v>1.018</v>
      </c>
      <c r="P1787" s="25">
        <f t="shared" si="197"/>
        <v>1.018</v>
      </c>
      <c r="Q1787" s="28">
        <v>89.819726713807711</v>
      </c>
      <c r="R1787" s="29">
        <v>4</v>
      </c>
      <c r="S1787" s="18">
        <f t="shared" si="198"/>
        <v>22.454931678451928</v>
      </c>
      <c r="T1787" s="28">
        <v>1.78</v>
      </c>
      <c r="U1787" s="26" t="s">
        <v>31</v>
      </c>
      <c r="V1787" s="26" t="s">
        <v>31</v>
      </c>
      <c r="W1787" s="17" t="str">
        <f t="shared" si="199"/>
        <v>n/a</v>
      </c>
      <c r="X1787" s="30" t="s">
        <v>31</v>
      </c>
      <c r="Y1787" s="17" t="str">
        <f t="shared" si="200"/>
        <v>n/a</v>
      </c>
      <c r="Z1787" s="17">
        <v>27</v>
      </c>
      <c r="AA1787" s="17">
        <f t="shared" si="201"/>
        <v>27</v>
      </c>
      <c r="AB1787" s="31" t="s">
        <v>520</v>
      </c>
    </row>
    <row r="1788" spans="2:28" x14ac:dyDescent="0.3">
      <c r="B1788" s="74" t="s">
        <v>843</v>
      </c>
      <c r="C1788" s="20" t="str">
        <f t="shared" si="195"/>
        <v>Freight Wagon (T) TEAS Enterprise</v>
      </c>
      <c r="D1788" s="21" t="s">
        <v>4</v>
      </c>
      <c r="E1788" s="21" t="s">
        <v>402</v>
      </c>
      <c r="F1788" s="22" t="s">
        <v>699</v>
      </c>
      <c r="G1788" s="21" t="s">
        <v>338</v>
      </c>
      <c r="H1788" s="23"/>
      <c r="I1788" s="24"/>
      <c r="J1788" s="25" t="s">
        <v>31</v>
      </c>
      <c r="K1788" s="26">
        <v>3</v>
      </c>
      <c r="L1788" s="27" t="s">
        <v>808</v>
      </c>
      <c r="M1788" s="25">
        <v>1.018</v>
      </c>
      <c r="N1788" s="43" t="s">
        <v>31</v>
      </c>
      <c r="O1788" s="25">
        <f t="shared" si="196"/>
        <v>1.018</v>
      </c>
      <c r="P1788" s="25">
        <f t="shared" si="197"/>
        <v>1.018</v>
      </c>
      <c r="Q1788" s="28">
        <v>22.000128052684534</v>
      </c>
      <c r="R1788" s="29">
        <v>4</v>
      </c>
      <c r="S1788" s="18">
        <f t="shared" si="198"/>
        <v>5.5000320131711335</v>
      </c>
      <c r="T1788" s="28">
        <v>1.78</v>
      </c>
      <c r="U1788" s="26" t="s">
        <v>31</v>
      </c>
      <c r="V1788" s="26" t="s">
        <v>31</v>
      </c>
      <c r="W1788" s="17" t="str">
        <f t="shared" si="199"/>
        <v>n/a</v>
      </c>
      <c r="X1788" s="30" t="s">
        <v>31</v>
      </c>
      <c r="Y1788" s="17" t="str">
        <f t="shared" si="200"/>
        <v>n/a</v>
      </c>
      <c r="Z1788" s="17">
        <v>27</v>
      </c>
      <c r="AA1788" s="17">
        <f t="shared" si="201"/>
        <v>27</v>
      </c>
      <c r="AB1788" s="31" t="s">
        <v>471</v>
      </c>
    </row>
    <row r="1789" spans="2:28" x14ac:dyDescent="0.3">
      <c r="B1789" s="74" t="s">
        <v>843</v>
      </c>
      <c r="C1789" s="20" t="str">
        <f t="shared" si="195"/>
        <v>Freight Wagon (T) TEAS European Conventional</v>
      </c>
      <c r="D1789" s="21" t="s">
        <v>4</v>
      </c>
      <c r="E1789" s="21" t="s">
        <v>402</v>
      </c>
      <c r="F1789" s="22" t="s">
        <v>699</v>
      </c>
      <c r="G1789" s="21" t="s">
        <v>363</v>
      </c>
      <c r="H1789" s="23"/>
      <c r="I1789" s="24"/>
      <c r="J1789" s="25" t="s">
        <v>31</v>
      </c>
      <c r="K1789" s="26">
        <v>3</v>
      </c>
      <c r="L1789" s="27" t="s">
        <v>808</v>
      </c>
      <c r="M1789" s="25">
        <v>1.018</v>
      </c>
      <c r="N1789" s="43" t="s">
        <v>31</v>
      </c>
      <c r="O1789" s="25">
        <f t="shared" si="196"/>
        <v>1.018</v>
      </c>
      <c r="P1789" s="25">
        <f t="shared" si="197"/>
        <v>1.018</v>
      </c>
      <c r="Q1789" s="28">
        <v>22</v>
      </c>
      <c r="R1789" s="29">
        <v>4</v>
      </c>
      <c r="S1789" s="18">
        <f t="shared" si="198"/>
        <v>5.5</v>
      </c>
      <c r="T1789" s="28">
        <v>1.78</v>
      </c>
      <c r="U1789" s="26" t="s">
        <v>31</v>
      </c>
      <c r="V1789" s="26" t="s">
        <v>31</v>
      </c>
      <c r="W1789" s="17" t="str">
        <f t="shared" si="199"/>
        <v>n/a</v>
      </c>
      <c r="X1789" s="30" t="s">
        <v>31</v>
      </c>
      <c r="Y1789" s="17" t="str">
        <f t="shared" si="200"/>
        <v>n/a</v>
      </c>
      <c r="Z1789" s="17">
        <v>31</v>
      </c>
      <c r="AA1789" s="17">
        <f t="shared" si="201"/>
        <v>31</v>
      </c>
      <c r="AB1789" s="31" t="s">
        <v>471</v>
      </c>
    </row>
    <row r="1790" spans="2:28" x14ac:dyDescent="0.3">
      <c r="B1790" s="74" t="s">
        <v>843</v>
      </c>
      <c r="C1790" s="20" t="str">
        <f t="shared" si="195"/>
        <v>Freight Wagon (L) TEAS Industrial Minerals</v>
      </c>
      <c r="D1790" s="21" t="s">
        <v>4</v>
      </c>
      <c r="E1790" s="21" t="s">
        <v>399</v>
      </c>
      <c r="F1790" s="21" t="s">
        <v>699</v>
      </c>
      <c r="G1790" s="21" t="s">
        <v>364</v>
      </c>
      <c r="H1790" s="23"/>
      <c r="I1790" s="24"/>
      <c r="J1790" s="25" t="s">
        <v>31</v>
      </c>
      <c r="K1790" s="26">
        <v>3</v>
      </c>
      <c r="L1790" s="27" t="s">
        <v>808</v>
      </c>
      <c r="M1790" s="25">
        <v>1.018</v>
      </c>
      <c r="N1790" s="43" t="s">
        <v>31</v>
      </c>
      <c r="O1790" s="25">
        <f t="shared" si="196"/>
        <v>1.018</v>
      </c>
      <c r="P1790" s="25">
        <f t="shared" si="197"/>
        <v>1.018</v>
      </c>
      <c r="Q1790" s="28">
        <v>89.8</v>
      </c>
      <c r="R1790" s="29">
        <v>4</v>
      </c>
      <c r="S1790" s="18">
        <f t="shared" si="198"/>
        <v>22.45</v>
      </c>
      <c r="T1790" s="28">
        <v>1.78</v>
      </c>
      <c r="U1790" s="26" t="s">
        <v>31</v>
      </c>
      <c r="V1790" s="26" t="s">
        <v>31</v>
      </c>
      <c r="W1790" s="17" t="str">
        <f t="shared" si="199"/>
        <v>n/a</v>
      </c>
      <c r="X1790" s="30" t="s">
        <v>31</v>
      </c>
      <c r="Y1790" s="17" t="str">
        <f t="shared" si="200"/>
        <v>n/a</v>
      </c>
      <c r="Z1790" s="17">
        <v>18</v>
      </c>
      <c r="AA1790" s="17">
        <f t="shared" si="201"/>
        <v>18</v>
      </c>
      <c r="AB1790" s="31" t="s">
        <v>520</v>
      </c>
    </row>
    <row r="1791" spans="2:28" x14ac:dyDescent="0.3">
      <c r="B1791" s="74" t="s">
        <v>843</v>
      </c>
      <c r="C1791" s="20" t="str">
        <f t="shared" si="195"/>
        <v>Freight Wagon (T) TEAS Industrial Minerals</v>
      </c>
      <c r="D1791" s="21" t="s">
        <v>4</v>
      </c>
      <c r="E1791" s="21" t="s">
        <v>402</v>
      </c>
      <c r="F1791" s="21" t="s">
        <v>699</v>
      </c>
      <c r="G1791" s="21" t="s">
        <v>364</v>
      </c>
      <c r="H1791" s="23"/>
      <c r="I1791" s="24"/>
      <c r="J1791" s="25" t="s">
        <v>31</v>
      </c>
      <c r="K1791" s="26">
        <v>3</v>
      </c>
      <c r="L1791" s="27" t="s">
        <v>808</v>
      </c>
      <c r="M1791" s="25">
        <v>1.018</v>
      </c>
      <c r="N1791" s="43" t="s">
        <v>31</v>
      </c>
      <c r="O1791" s="25">
        <f t="shared" si="196"/>
        <v>1.018</v>
      </c>
      <c r="P1791" s="25">
        <f t="shared" si="197"/>
        <v>1.018</v>
      </c>
      <c r="Q1791" s="28">
        <v>21.7</v>
      </c>
      <c r="R1791" s="29">
        <v>4</v>
      </c>
      <c r="S1791" s="18">
        <f t="shared" si="198"/>
        <v>5.4249999999999998</v>
      </c>
      <c r="T1791" s="28">
        <v>1.78</v>
      </c>
      <c r="U1791" s="26" t="s">
        <v>31</v>
      </c>
      <c r="V1791" s="26" t="s">
        <v>31</v>
      </c>
      <c r="W1791" s="17" t="str">
        <f t="shared" si="199"/>
        <v>n/a</v>
      </c>
      <c r="X1791" s="30" t="s">
        <v>31</v>
      </c>
      <c r="Y1791" s="17" t="str">
        <f t="shared" si="200"/>
        <v>n/a</v>
      </c>
      <c r="Z1791" s="17">
        <v>18</v>
      </c>
      <c r="AA1791" s="17">
        <f t="shared" si="201"/>
        <v>18</v>
      </c>
      <c r="AB1791" s="31" t="s">
        <v>471</v>
      </c>
    </row>
    <row r="1792" spans="2:28" x14ac:dyDescent="0.3">
      <c r="B1792" s="74" t="s">
        <v>843</v>
      </c>
      <c r="C1792" s="20" t="str">
        <f t="shared" si="195"/>
        <v>Freight Wagon (T) TEAS Other</v>
      </c>
      <c r="D1792" s="21" t="s">
        <v>4</v>
      </c>
      <c r="E1792" s="21" t="s">
        <v>402</v>
      </c>
      <c r="F1792" s="22" t="s">
        <v>699</v>
      </c>
      <c r="G1792" s="21" t="s">
        <v>333</v>
      </c>
      <c r="H1792" s="23"/>
      <c r="I1792" s="24"/>
      <c r="J1792" s="25" t="s">
        <v>31</v>
      </c>
      <c r="K1792" s="26">
        <v>3</v>
      </c>
      <c r="L1792" s="27" t="s">
        <v>808</v>
      </c>
      <c r="M1792" s="25">
        <v>1.018</v>
      </c>
      <c r="N1792" s="43" t="s">
        <v>31</v>
      </c>
      <c r="O1792" s="25">
        <f t="shared" si="196"/>
        <v>1.018</v>
      </c>
      <c r="P1792" s="25">
        <f t="shared" si="197"/>
        <v>1.018</v>
      </c>
      <c r="Q1792" s="28">
        <v>22</v>
      </c>
      <c r="R1792" s="29">
        <v>4</v>
      </c>
      <c r="S1792" s="18">
        <f t="shared" si="198"/>
        <v>5.5</v>
      </c>
      <c r="T1792" s="28">
        <v>1.78</v>
      </c>
      <c r="U1792" s="26" t="s">
        <v>31</v>
      </c>
      <c r="V1792" s="26" t="s">
        <v>31</v>
      </c>
      <c r="W1792" s="17" t="str">
        <f t="shared" si="199"/>
        <v>n/a</v>
      </c>
      <c r="X1792" s="30" t="s">
        <v>31</v>
      </c>
      <c r="Y1792" s="17" t="str">
        <f t="shared" si="200"/>
        <v>n/a</v>
      </c>
      <c r="Z1792" s="17">
        <v>25</v>
      </c>
      <c r="AA1792" s="17">
        <f t="shared" si="201"/>
        <v>25</v>
      </c>
      <c r="AB1792" s="31" t="s">
        <v>471</v>
      </c>
    </row>
    <row r="1793" spans="2:28" x14ac:dyDescent="0.3">
      <c r="B1793" s="74" t="s">
        <v>843</v>
      </c>
      <c r="C1793" s="20" t="str">
        <f t="shared" si="195"/>
        <v>Freight Wagon (L) TEAS Petroleum</v>
      </c>
      <c r="D1793" s="21" t="s">
        <v>4</v>
      </c>
      <c r="E1793" s="21" t="s">
        <v>399</v>
      </c>
      <c r="F1793" s="22" t="s">
        <v>699</v>
      </c>
      <c r="G1793" s="21" t="s">
        <v>334</v>
      </c>
      <c r="H1793" s="23"/>
      <c r="I1793" s="24"/>
      <c r="J1793" s="25" t="s">
        <v>31</v>
      </c>
      <c r="K1793" s="26">
        <v>3</v>
      </c>
      <c r="L1793" s="27" t="s">
        <v>808</v>
      </c>
      <c r="M1793" s="25">
        <v>1.018</v>
      </c>
      <c r="N1793" s="43" t="s">
        <v>31</v>
      </c>
      <c r="O1793" s="25">
        <f t="shared" si="196"/>
        <v>1.018</v>
      </c>
      <c r="P1793" s="25">
        <f t="shared" si="197"/>
        <v>1.018</v>
      </c>
      <c r="Q1793" s="28">
        <v>90</v>
      </c>
      <c r="R1793" s="29">
        <v>4</v>
      </c>
      <c r="S1793" s="18">
        <f t="shared" si="198"/>
        <v>22.5</v>
      </c>
      <c r="T1793" s="28">
        <v>1.78</v>
      </c>
      <c r="U1793" s="26" t="s">
        <v>31</v>
      </c>
      <c r="V1793" s="26" t="s">
        <v>31</v>
      </c>
      <c r="W1793" s="17" t="str">
        <f t="shared" si="199"/>
        <v>n/a</v>
      </c>
      <c r="X1793" s="30" t="s">
        <v>31</v>
      </c>
      <c r="Y1793" s="17" t="str">
        <f t="shared" si="200"/>
        <v>n/a</v>
      </c>
      <c r="Z1793" s="17">
        <v>23</v>
      </c>
      <c r="AA1793" s="17">
        <f t="shared" si="201"/>
        <v>23</v>
      </c>
      <c r="AB1793" s="31" t="s">
        <v>520</v>
      </c>
    </row>
    <row r="1794" spans="2:28" x14ac:dyDescent="0.3">
      <c r="B1794" s="74" t="s">
        <v>843</v>
      </c>
      <c r="C1794" s="20" t="str">
        <f t="shared" si="195"/>
        <v>Freight Wagon (T) TEAS Petroleum</v>
      </c>
      <c r="D1794" s="21" t="s">
        <v>4</v>
      </c>
      <c r="E1794" s="21" t="s">
        <v>402</v>
      </c>
      <c r="F1794" s="22" t="s">
        <v>699</v>
      </c>
      <c r="G1794" s="21" t="s">
        <v>334</v>
      </c>
      <c r="H1794" s="23"/>
      <c r="I1794" s="24"/>
      <c r="J1794" s="25" t="s">
        <v>31</v>
      </c>
      <c r="K1794" s="26">
        <v>3</v>
      </c>
      <c r="L1794" s="27" t="s">
        <v>808</v>
      </c>
      <c r="M1794" s="25">
        <v>1.018</v>
      </c>
      <c r="N1794" s="43" t="s">
        <v>31</v>
      </c>
      <c r="O1794" s="25">
        <f t="shared" si="196"/>
        <v>1.018</v>
      </c>
      <c r="P1794" s="25">
        <f t="shared" si="197"/>
        <v>1.018</v>
      </c>
      <c r="Q1794" s="28">
        <v>22</v>
      </c>
      <c r="R1794" s="29">
        <v>4</v>
      </c>
      <c r="S1794" s="18">
        <f t="shared" si="198"/>
        <v>5.5</v>
      </c>
      <c r="T1794" s="28">
        <v>1.78</v>
      </c>
      <c r="U1794" s="26" t="s">
        <v>31</v>
      </c>
      <c r="V1794" s="26" t="s">
        <v>31</v>
      </c>
      <c r="W1794" s="17" t="str">
        <f t="shared" si="199"/>
        <v>n/a</v>
      </c>
      <c r="X1794" s="30" t="s">
        <v>31</v>
      </c>
      <c r="Y1794" s="17" t="str">
        <f t="shared" si="200"/>
        <v>n/a</v>
      </c>
      <c r="Z1794" s="17">
        <v>23</v>
      </c>
      <c r="AA1794" s="17">
        <f t="shared" si="201"/>
        <v>23</v>
      </c>
      <c r="AB1794" s="31" t="s">
        <v>471</v>
      </c>
    </row>
    <row r="1795" spans="2:28" x14ac:dyDescent="0.3">
      <c r="B1795" s="74" t="s">
        <v>843</v>
      </c>
      <c r="C1795" s="20" t="str">
        <f t="shared" si="195"/>
        <v>Freight Wagon (L) TIAY Petroleum</v>
      </c>
      <c r="D1795" s="21" t="s">
        <v>4</v>
      </c>
      <c r="E1795" s="21" t="s">
        <v>399</v>
      </c>
      <c r="F1795" s="22" t="s">
        <v>700</v>
      </c>
      <c r="G1795" s="21" t="s">
        <v>334</v>
      </c>
      <c r="H1795" s="23"/>
      <c r="I1795" s="24"/>
      <c r="J1795" s="25" t="s">
        <v>31</v>
      </c>
      <c r="K1795" s="26">
        <v>5</v>
      </c>
      <c r="L1795" s="27" t="s">
        <v>812</v>
      </c>
      <c r="M1795" s="25">
        <v>0.93799999999999994</v>
      </c>
      <c r="N1795" s="43" t="s">
        <v>31</v>
      </c>
      <c r="O1795" s="25">
        <f t="shared" si="196"/>
        <v>0.93799999999999994</v>
      </c>
      <c r="P1795" s="25">
        <f t="shared" si="197"/>
        <v>0.93799999999999994</v>
      </c>
      <c r="Q1795" s="28">
        <v>53.94600742117062</v>
      </c>
      <c r="R1795" s="29">
        <v>4</v>
      </c>
      <c r="S1795" s="18">
        <f t="shared" si="198"/>
        <v>13.486501855292655</v>
      </c>
      <c r="T1795" s="28">
        <v>1.3440000000000001</v>
      </c>
      <c r="U1795" s="26" t="s">
        <v>31</v>
      </c>
      <c r="V1795" s="26" t="s">
        <v>31</v>
      </c>
      <c r="W1795" s="17" t="str">
        <f t="shared" si="199"/>
        <v>n/a</v>
      </c>
      <c r="X1795" s="30" t="s">
        <v>31</v>
      </c>
      <c r="Y1795" s="17" t="str">
        <f t="shared" si="200"/>
        <v>n/a</v>
      </c>
      <c r="Z1795" s="17">
        <v>23</v>
      </c>
      <c r="AA1795" s="17">
        <f t="shared" si="201"/>
        <v>23</v>
      </c>
      <c r="AB1795" s="31" t="s">
        <v>401</v>
      </c>
    </row>
    <row r="1796" spans="2:28" x14ac:dyDescent="0.3">
      <c r="B1796" s="74" t="s">
        <v>843</v>
      </c>
      <c r="C1796" s="20" t="str">
        <f t="shared" si="195"/>
        <v>Freight Wagon (T) TIAY Petroleum</v>
      </c>
      <c r="D1796" s="21" t="s">
        <v>4</v>
      </c>
      <c r="E1796" s="21" t="s">
        <v>402</v>
      </c>
      <c r="F1796" s="22" t="s">
        <v>700</v>
      </c>
      <c r="G1796" s="21" t="s">
        <v>334</v>
      </c>
      <c r="H1796" s="23"/>
      <c r="I1796" s="24"/>
      <c r="J1796" s="25" t="s">
        <v>31</v>
      </c>
      <c r="K1796" s="26">
        <v>5</v>
      </c>
      <c r="L1796" s="27" t="s">
        <v>812</v>
      </c>
      <c r="M1796" s="25">
        <v>0.93799999999999994</v>
      </c>
      <c r="N1796" s="43" t="s">
        <v>31</v>
      </c>
      <c r="O1796" s="25">
        <f t="shared" si="196"/>
        <v>0.93799999999999994</v>
      </c>
      <c r="P1796" s="25">
        <f t="shared" si="197"/>
        <v>0.93799999999999994</v>
      </c>
      <c r="Q1796" s="28">
        <v>25</v>
      </c>
      <c r="R1796" s="29">
        <v>4</v>
      </c>
      <c r="S1796" s="18">
        <f t="shared" si="198"/>
        <v>6.25</v>
      </c>
      <c r="T1796" s="28">
        <v>1.3440000000000001</v>
      </c>
      <c r="U1796" s="26" t="s">
        <v>31</v>
      </c>
      <c r="V1796" s="26" t="s">
        <v>31</v>
      </c>
      <c r="W1796" s="17" t="str">
        <f t="shared" si="199"/>
        <v>n/a</v>
      </c>
      <c r="X1796" s="30" t="s">
        <v>31</v>
      </c>
      <c r="Y1796" s="17" t="str">
        <f t="shared" si="200"/>
        <v>n/a</v>
      </c>
      <c r="Z1796" s="17">
        <v>23</v>
      </c>
      <c r="AA1796" s="17">
        <f t="shared" si="201"/>
        <v>23</v>
      </c>
      <c r="AB1796" s="31" t="s">
        <v>403</v>
      </c>
    </row>
    <row r="1797" spans="2:28" x14ac:dyDescent="0.3">
      <c r="B1797" s="74" t="s">
        <v>843</v>
      </c>
      <c r="C1797" s="20" t="str">
        <f t="shared" si="195"/>
        <v>Freight Wagon (L) TTAA Enterprise</v>
      </c>
      <c r="D1797" s="21" t="s">
        <v>4</v>
      </c>
      <c r="E1797" s="21" t="s">
        <v>399</v>
      </c>
      <c r="F1797" s="22" t="s">
        <v>701</v>
      </c>
      <c r="G1797" s="21" t="s">
        <v>338</v>
      </c>
      <c r="H1797" s="23"/>
      <c r="I1797" s="24"/>
      <c r="J1797" s="25" t="s">
        <v>31</v>
      </c>
      <c r="K1797" s="26">
        <v>1</v>
      </c>
      <c r="L1797" s="27" t="s">
        <v>804</v>
      </c>
      <c r="M1797" s="25">
        <v>1.0980000000000001</v>
      </c>
      <c r="N1797" s="43" t="s">
        <v>31</v>
      </c>
      <c r="O1797" s="25">
        <f t="shared" si="196"/>
        <v>1.0980000000000001</v>
      </c>
      <c r="P1797" s="25">
        <f t="shared" si="197"/>
        <v>1.0980000000000001</v>
      </c>
      <c r="Q1797" s="28">
        <v>28.744927468902802</v>
      </c>
      <c r="R1797" s="29">
        <v>2</v>
      </c>
      <c r="S1797" s="18">
        <f t="shared" si="198"/>
        <v>14.372463734451401</v>
      </c>
      <c r="T1797" s="28">
        <v>1.43</v>
      </c>
      <c r="U1797" s="26" t="s">
        <v>31</v>
      </c>
      <c r="V1797" s="26" t="s">
        <v>31</v>
      </c>
      <c r="W1797" s="17" t="str">
        <f t="shared" si="199"/>
        <v>n/a</v>
      </c>
      <c r="X1797" s="30" t="s">
        <v>31</v>
      </c>
      <c r="Y1797" s="17" t="str">
        <f t="shared" si="200"/>
        <v>n/a</v>
      </c>
      <c r="Z1797" s="17">
        <v>27</v>
      </c>
      <c r="AA1797" s="17">
        <f t="shared" si="201"/>
        <v>27</v>
      </c>
      <c r="AB1797" s="31" t="s">
        <v>439</v>
      </c>
    </row>
    <row r="1798" spans="2:28" x14ac:dyDescent="0.3">
      <c r="B1798" s="74" t="s">
        <v>843</v>
      </c>
      <c r="C1798" s="20" t="str">
        <f t="shared" si="195"/>
        <v>Freight Wagon (L) TTAA Other</v>
      </c>
      <c r="D1798" s="21" t="s">
        <v>4</v>
      </c>
      <c r="E1798" s="21" t="s">
        <v>399</v>
      </c>
      <c r="F1798" s="22" t="s">
        <v>701</v>
      </c>
      <c r="G1798" s="21" t="s">
        <v>333</v>
      </c>
      <c r="H1798" s="23"/>
      <c r="I1798" s="24"/>
      <c r="J1798" s="25" t="s">
        <v>31</v>
      </c>
      <c r="K1798" s="26">
        <v>1</v>
      </c>
      <c r="L1798" s="27" t="s">
        <v>804</v>
      </c>
      <c r="M1798" s="25">
        <v>1.0980000000000001</v>
      </c>
      <c r="N1798" s="43" t="s">
        <v>31</v>
      </c>
      <c r="O1798" s="25">
        <f t="shared" si="196"/>
        <v>1.0980000000000001</v>
      </c>
      <c r="P1798" s="25">
        <f t="shared" si="197"/>
        <v>1.0980000000000001</v>
      </c>
      <c r="Q1798" s="28">
        <v>26.691382634890793</v>
      </c>
      <c r="R1798" s="29">
        <v>2</v>
      </c>
      <c r="S1798" s="18">
        <f t="shared" si="198"/>
        <v>13.345691317445397</v>
      </c>
      <c r="T1798" s="28">
        <v>1.43</v>
      </c>
      <c r="U1798" s="26" t="s">
        <v>31</v>
      </c>
      <c r="V1798" s="26" t="s">
        <v>31</v>
      </c>
      <c r="W1798" s="17" t="str">
        <f t="shared" si="199"/>
        <v>n/a</v>
      </c>
      <c r="X1798" s="30" t="s">
        <v>31</v>
      </c>
      <c r="Y1798" s="17" t="str">
        <f t="shared" si="200"/>
        <v>n/a</v>
      </c>
      <c r="Z1798" s="17">
        <v>25</v>
      </c>
      <c r="AA1798" s="17">
        <f t="shared" si="201"/>
        <v>25</v>
      </c>
      <c r="AB1798" s="31" t="s">
        <v>439</v>
      </c>
    </row>
    <row r="1799" spans="2:28" x14ac:dyDescent="0.3">
      <c r="B1799" s="74" t="s">
        <v>843</v>
      </c>
      <c r="C1799" s="20" t="str">
        <f t="shared" si="195"/>
        <v>Freight Wagon (L) TTAA Petroleum</v>
      </c>
      <c r="D1799" s="21" t="s">
        <v>4</v>
      </c>
      <c r="E1799" s="21" t="s">
        <v>399</v>
      </c>
      <c r="F1799" s="22" t="s">
        <v>701</v>
      </c>
      <c r="G1799" s="21" t="s">
        <v>334</v>
      </c>
      <c r="H1799" s="23"/>
      <c r="I1799" s="24"/>
      <c r="J1799" s="25" t="s">
        <v>31</v>
      </c>
      <c r="K1799" s="26">
        <v>1</v>
      </c>
      <c r="L1799" s="27" t="s">
        <v>804</v>
      </c>
      <c r="M1799" s="25">
        <v>1.0980000000000001</v>
      </c>
      <c r="N1799" s="43" t="s">
        <v>31</v>
      </c>
      <c r="O1799" s="25">
        <f t="shared" si="196"/>
        <v>1.0980000000000001</v>
      </c>
      <c r="P1799" s="25">
        <f t="shared" si="197"/>
        <v>1.0980000000000001</v>
      </c>
      <c r="Q1799" s="28">
        <v>27.685982711271407</v>
      </c>
      <c r="R1799" s="29">
        <v>2</v>
      </c>
      <c r="S1799" s="18">
        <f t="shared" si="198"/>
        <v>13.842991355635704</v>
      </c>
      <c r="T1799" s="28">
        <v>1.43</v>
      </c>
      <c r="U1799" s="26" t="s">
        <v>31</v>
      </c>
      <c r="V1799" s="26" t="s">
        <v>31</v>
      </c>
      <c r="W1799" s="17" t="str">
        <f t="shared" si="199"/>
        <v>n/a</v>
      </c>
      <c r="X1799" s="30" t="s">
        <v>31</v>
      </c>
      <c r="Y1799" s="17" t="str">
        <f t="shared" si="200"/>
        <v>n/a</v>
      </c>
      <c r="Z1799" s="17">
        <v>23</v>
      </c>
      <c r="AA1799" s="17">
        <f t="shared" si="201"/>
        <v>23</v>
      </c>
      <c r="AB1799" s="31" t="s">
        <v>439</v>
      </c>
    </row>
    <row r="1800" spans="2:28" x14ac:dyDescent="0.3">
      <c r="B1800" s="74" t="s">
        <v>843</v>
      </c>
      <c r="C1800" s="20" t="str">
        <f t="shared" si="195"/>
        <v>Freight Wagon (L) TUAC Chemicals</v>
      </c>
      <c r="D1800" s="21" t="s">
        <v>4</v>
      </c>
      <c r="E1800" s="21" t="s">
        <v>399</v>
      </c>
      <c r="F1800" s="22" t="s">
        <v>702</v>
      </c>
      <c r="G1800" s="21" t="s">
        <v>329</v>
      </c>
      <c r="H1800" s="23"/>
      <c r="I1800" s="24"/>
      <c r="J1800" s="25" t="s">
        <v>31</v>
      </c>
      <c r="K1800" s="26">
        <v>1</v>
      </c>
      <c r="L1800" s="27" t="s">
        <v>804</v>
      </c>
      <c r="M1800" s="25">
        <v>1.0980000000000001</v>
      </c>
      <c r="N1800" s="43" t="s">
        <v>31</v>
      </c>
      <c r="O1800" s="25">
        <f t="shared" si="196"/>
        <v>1.0980000000000001</v>
      </c>
      <c r="P1800" s="25">
        <f t="shared" si="197"/>
        <v>1.0980000000000001</v>
      </c>
      <c r="Q1800" s="28">
        <v>26.985212569316083</v>
      </c>
      <c r="R1800" s="29">
        <v>2</v>
      </c>
      <c r="S1800" s="18">
        <f t="shared" si="198"/>
        <v>13.492606284658041</v>
      </c>
      <c r="T1800" s="28">
        <v>1.78</v>
      </c>
      <c r="U1800" s="26" t="s">
        <v>31</v>
      </c>
      <c r="V1800" s="26" t="s">
        <v>31</v>
      </c>
      <c r="W1800" s="17" t="str">
        <f t="shared" si="199"/>
        <v>n/a</v>
      </c>
      <c r="X1800" s="30" t="s">
        <v>31</v>
      </c>
      <c r="Y1800" s="17" t="str">
        <f t="shared" si="200"/>
        <v>n/a</v>
      </c>
      <c r="Z1800" s="17">
        <v>16</v>
      </c>
      <c r="AA1800" s="17">
        <f t="shared" si="201"/>
        <v>16</v>
      </c>
      <c r="AB1800" s="31" t="s">
        <v>439</v>
      </c>
    </row>
    <row r="1801" spans="2:28" x14ac:dyDescent="0.3">
      <c r="B1801" s="74" t="s">
        <v>843</v>
      </c>
      <c r="C1801" s="20" t="str">
        <f t="shared" si="195"/>
        <v>Freight Wagon (L) TUAC Other</v>
      </c>
      <c r="D1801" s="21" t="s">
        <v>4</v>
      </c>
      <c r="E1801" s="21" t="s">
        <v>399</v>
      </c>
      <c r="F1801" s="22" t="s">
        <v>702</v>
      </c>
      <c r="G1801" s="21" t="s">
        <v>333</v>
      </c>
      <c r="H1801" s="23"/>
      <c r="I1801" s="24"/>
      <c r="J1801" s="25" t="s">
        <v>31</v>
      </c>
      <c r="K1801" s="26">
        <v>1</v>
      </c>
      <c r="L1801" s="27" t="s">
        <v>804</v>
      </c>
      <c r="M1801" s="25">
        <v>1.0980000000000001</v>
      </c>
      <c r="N1801" s="43" t="s">
        <v>31</v>
      </c>
      <c r="O1801" s="25">
        <f t="shared" si="196"/>
        <v>1.0980000000000001</v>
      </c>
      <c r="P1801" s="25">
        <f t="shared" si="197"/>
        <v>1.0980000000000001</v>
      </c>
      <c r="Q1801" s="28">
        <v>22.371332209106239</v>
      </c>
      <c r="R1801" s="29">
        <v>2</v>
      </c>
      <c r="S1801" s="18">
        <f t="shared" si="198"/>
        <v>11.185666104553119</v>
      </c>
      <c r="T1801" s="28">
        <v>1.78</v>
      </c>
      <c r="U1801" s="26" t="s">
        <v>31</v>
      </c>
      <c r="V1801" s="26" t="s">
        <v>31</v>
      </c>
      <c r="W1801" s="17" t="str">
        <f t="shared" si="199"/>
        <v>n/a</v>
      </c>
      <c r="X1801" s="30" t="s">
        <v>31</v>
      </c>
      <c r="Y1801" s="17" t="str">
        <f t="shared" si="200"/>
        <v>n/a</v>
      </c>
      <c r="Z1801" s="17">
        <v>25</v>
      </c>
      <c r="AA1801" s="17">
        <f t="shared" si="201"/>
        <v>25</v>
      </c>
      <c r="AB1801" s="31" t="s">
        <v>439</v>
      </c>
    </row>
    <row r="1802" spans="2:28" x14ac:dyDescent="0.3">
      <c r="B1802" s="74" t="s">
        <v>843</v>
      </c>
      <c r="C1802" s="20" t="str">
        <f t="shared" si="195"/>
        <v>Freight Wagon (T) TUAC Other</v>
      </c>
      <c r="D1802" s="21" t="s">
        <v>4</v>
      </c>
      <c r="E1802" s="21" t="s">
        <v>402</v>
      </c>
      <c r="F1802" s="22" t="s">
        <v>702</v>
      </c>
      <c r="G1802" s="21" t="s">
        <v>333</v>
      </c>
      <c r="H1802" s="23"/>
      <c r="I1802" s="24"/>
      <c r="J1802" s="25" t="s">
        <v>31</v>
      </c>
      <c r="K1802" s="26">
        <v>1</v>
      </c>
      <c r="L1802" s="27" t="s">
        <v>804</v>
      </c>
      <c r="M1802" s="25">
        <v>1.0980000000000001</v>
      </c>
      <c r="N1802" s="43" t="s">
        <v>31</v>
      </c>
      <c r="O1802" s="25">
        <f t="shared" si="196"/>
        <v>1.0980000000000001</v>
      </c>
      <c r="P1802" s="25">
        <f t="shared" si="197"/>
        <v>1.0980000000000001</v>
      </c>
      <c r="Q1802" s="28">
        <v>15</v>
      </c>
      <c r="R1802" s="29">
        <v>2</v>
      </c>
      <c r="S1802" s="18">
        <f t="shared" si="198"/>
        <v>7.5</v>
      </c>
      <c r="T1802" s="28">
        <v>1.78</v>
      </c>
      <c r="U1802" s="26" t="s">
        <v>31</v>
      </c>
      <c r="V1802" s="26" t="s">
        <v>31</v>
      </c>
      <c r="W1802" s="17" t="str">
        <f t="shared" si="199"/>
        <v>n/a</v>
      </c>
      <c r="X1802" s="30" t="s">
        <v>31</v>
      </c>
      <c r="Y1802" s="17" t="str">
        <f t="shared" si="200"/>
        <v>n/a</v>
      </c>
      <c r="Z1802" s="17">
        <v>25</v>
      </c>
      <c r="AA1802" s="17">
        <f t="shared" si="201"/>
        <v>25</v>
      </c>
      <c r="AB1802" s="31" t="s">
        <v>440</v>
      </c>
    </row>
    <row r="1803" spans="2:28" x14ac:dyDescent="0.3">
      <c r="B1803" s="74" t="s">
        <v>843</v>
      </c>
      <c r="C1803" s="20" t="str">
        <f t="shared" ref="C1803:C1866" si="202">D1803&amp;" "&amp;E1803&amp;" "&amp;F1803&amp;IF(D1803="Freight"," "&amp;G1803,"")</f>
        <v>Freight Wagon (L) VGAF Domestic Automotive</v>
      </c>
      <c r="D1803" s="21" t="s">
        <v>4</v>
      </c>
      <c r="E1803" s="21" t="s">
        <v>399</v>
      </c>
      <c r="F1803" s="22" t="s">
        <v>703</v>
      </c>
      <c r="G1803" s="21" t="s">
        <v>348</v>
      </c>
      <c r="H1803" s="23"/>
      <c r="I1803" s="24"/>
      <c r="J1803" s="25" t="s">
        <v>31</v>
      </c>
      <c r="K1803" s="26">
        <v>2</v>
      </c>
      <c r="L1803" s="27" t="s">
        <v>806</v>
      </c>
      <c r="M1803" s="25">
        <v>1.0580000000000001</v>
      </c>
      <c r="N1803" s="43" t="s">
        <v>31</v>
      </c>
      <c r="O1803" s="25">
        <f t="shared" si="196"/>
        <v>1.0580000000000001</v>
      </c>
      <c r="P1803" s="25">
        <f t="shared" si="197"/>
        <v>1.0580000000000001</v>
      </c>
      <c r="Q1803" s="28">
        <v>20.460076045627378</v>
      </c>
      <c r="R1803" s="29">
        <v>2</v>
      </c>
      <c r="S1803" s="18">
        <f t="shared" si="198"/>
        <v>10.230038022813689</v>
      </c>
      <c r="T1803" s="28">
        <v>1.6839999999999999</v>
      </c>
      <c r="U1803" s="26" t="s">
        <v>31</v>
      </c>
      <c r="V1803" s="26" t="s">
        <v>31</v>
      </c>
      <c r="W1803" s="17" t="str">
        <f t="shared" si="199"/>
        <v>n/a</v>
      </c>
      <c r="X1803" s="30" t="s">
        <v>31</v>
      </c>
      <c r="Y1803" s="17" t="str">
        <f t="shared" si="200"/>
        <v>n/a</v>
      </c>
      <c r="Z1803" s="17">
        <v>25</v>
      </c>
      <c r="AA1803" s="17">
        <f t="shared" si="201"/>
        <v>25</v>
      </c>
      <c r="AB1803" s="31" t="s">
        <v>439</v>
      </c>
    </row>
    <row r="1804" spans="2:28" x14ac:dyDescent="0.3">
      <c r="B1804" s="74" t="s">
        <v>843</v>
      </c>
      <c r="C1804" s="20" t="str">
        <f t="shared" si="202"/>
        <v>Freight Wagon (T) VGAF Domestic Automotive</v>
      </c>
      <c r="D1804" s="21" t="s">
        <v>4</v>
      </c>
      <c r="E1804" s="21" t="s">
        <v>402</v>
      </c>
      <c r="F1804" s="22" t="s">
        <v>703</v>
      </c>
      <c r="G1804" s="21" t="s">
        <v>348</v>
      </c>
      <c r="H1804" s="23"/>
      <c r="I1804" s="24"/>
      <c r="J1804" s="25" t="s">
        <v>31</v>
      </c>
      <c r="K1804" s="26">
        <v>2</v>
      </c>
      <c r="L1804" s="27" t="s">
        <v>806</v>
      </c>
      <c r="M1804" s="25">
        <v>1.0580000000000001</v>
      </c>
      <c r="N1804" s="43" t="s">
        <v>31</v>
      </c>
      <c r="O1804" s="25">
        <f t="shared" si="196"/>
        <v>1.0580000000000001</v>
      </c>
      <c r="P1804" s="25">
        <f t="shared" si="197"/>
        <v>1.0580000000000001</v>
      </c>
      <c r="Q1804" s="28">
        <v>18</v>
      </c>
      <c r="R1804" s="29">
        <v>2</v>
      </c>
      <c r="S1804" s="18">
        <f t="shared" si="198"/>
        <v>9</v>
      </c>
      <c r="T1804" s="28">
        <v>1.6839999999999999</v>
      </c>
      <c r="U1804" s="26" t="s">
        <v>31</v>
      </c>
      <c r="V1804" s="26" t="s">
        <v>31</v>
      </c>
      <c r="W1804" s="17" t="str">
        <f t="shared" si="199"/>
        <v>n/a</v>
      </c>
      <c r="X1804" s="30" t="s">
        <v>31</v>
      </c>
      <c r="Y1804" s="17" t="str">
        <f t="shared" si="200"/>
        <v>n/a</v>
      </c>
      <c r="Z1804" s="17">
        <v>25</v>
      </c>
      <c r="AA1804" s="17">
        <f t="shared" si="201"/>
        <v>25</v>
      </c>
      <c r="AB1804" s="31" t="s">
        <v>440</v>
      </c>
    </row>
    <row r="1805" spans="2:28" x14ac:dyDescent="0.3">
      <c r="B1805" s="74" t="s">
        <v>843</v>
      </c>
      <c r="C1805" s="20" t="str">
        <f t="shared" si="202"/>
        <v>Freight Wagon (L) VGAF Enterprise</v>
      </c>
      <c r="D1805" s="21" t="s">
        <v>4</v>
      </c>
      <c r="E1805" s="21" t="s">
        <v>399</v>
      </c>
      <c r="F1805" s="22" t="s">
        <v>703</v>
      </c>
      <c r="G1805" s="21" t="s">
        <v>338</v>
      </c>
      <c r="H1805" s="23"/>
      <c r="I1805" s="24"/>
      <c r="J1805" s="25" t="s">
        <v>31</v>
      </c>
      <c r="K1805" s="26">
        <v>2</v>
      </c>
      <c r="L1805" s="27" t="s">
        <v>806</v>
      </c>
      <c r="M1805" s="25">
        <v>1.0580000000000001</v>
      </c>
      <c r="N1805" s="43" t="s">
        <v>31</v>
      </c>
      <c r="O1805" s="25">
        <f t="shared" si="196"/>
        <v>1.0580000000000001</v>
      </c>
      <c r="P1805" s="25">
        <f t="shared" si="197"/>
        <v>1.0580000000000001</v>
      </c>
      <c r="Q1805" s="28">
        <v>28.835343471421083</v>
      </c>
      <c r="R1805" s="29">
        <v>2</v>
      </c>
      <c r="S1805" s="18">
        <f t="shared" si="198"/>
        <v>14.417671735710542</v>
      </c>
      <c r="T1805" s="28">
        <v>1.6839999999999999</v>
      </c>
      <c r="U1805" s="26" t="s">
        <v>31</v>
      </c>
      <c r="V1805" s="26" t="s">
        <v>31</v>
      </c>
      <c r="W1805" s="17" t="str">
        <f t="shared" si="199"/>
        <v>n/a</v>
      </c>
      <c r="X1805" s="30" t="s">
        <v>31</v>
      </c>
      <c r="Y1805" s="17" t="str">
        <f t="shared" si="200"/>
        <v>n/a</v>
      </c>
      <c r="Z1805" s="17">
        <v>27</v>
      </c>
      <c r="AA1805" s="17">
        <f t="shared" si="201"/>
        <v>27</v>
      </c>
      <c r="AB1805" s="31" t="s">
        <v>439</v>
      </c>
    </row>
    <row r="1806" spans="2:28" x14ac:dyDescent="0.3">
      <c r="B1806" s="74" t="s">
        <v>843</v>
      </c>
      <c r="C1806" s="20" t="str">
        <f t="shared" si="202"/>
        <v>Freight Wagon (T) VGAF Enterprise</v>
      </c>
      <c r="D1806" s="21" t="s">
        <v>4</v>
      </c>
      <c r="E1806" s="21" t="s">
        <v>402</v>
      </c>
      <c r="F1806" s="22" t="s">
        <v>703</v>
      </c>
      <c r="G1806" s="21" t="s">
        <v>338</v>
      </c>
      <c r="H1806" s="23"/>
      <c r="I1806" s="24"/>
      <c r="J1806" s="25" t="s">
        <v>31</v>
      </c>
      <c r="K1806" s="26">
        <v>2</v>
      </c>
      <c r="L1806" s="27" t="s">
        <v>806</v>
      </c>
      <c r="M1806" s="25">
        <v>1.0580000000000001</v>
      </c>
      <c r="N1806" s="43" t="s">
        <v>31</v>
      </c>
      <c r="O1806" s="25">
        <f t="shared" si="196"/>
        <v>1.0580000000000001</v>
      </c>
      <c r="P1806" s="25">
        <f t="shared" si="197"/>
        <v>1.0580000000000001</v>
      </c>
      <c r="Q1806" s="28">
        <v>18</v>
      </c>
      <c r="R1806" s="29">
        <v>2</v>
      </c>
      <c r="S1806" s="18">
        <f t="shared" si="198"/>
        <v>9</v>
      </c>
      <c r="T1806" s="28">
        <v>1.6839999999999999</v>
      </c>
      <c r="U1806" s="26" t="s">
        <v>31</v>
      </c>
      <c r="V1806" s="26" t="s">
        <v>31</v>
      </c>
      <c r="W1806" s="17" t="str">
        <f t="shared" si="199"/>
        <v>n/a</v>
      </c>
      <c r="X1806" s="30" t="s">
        <v>31</v>
      </c>
      <c r="Y1806" s="17" t="str">
        <f t="shared" si="200"/>
        <v>n/a</v>
      </c>
      <c r="Z1806" s="17">
        <v>27</v>
      </c>
      <c r="AA1806" s="17">
        <f t="shared" si="201"/>
        <v>27</v>
      </c>
      <c r="AB1806" s="31" t="s">
        <v>440</v>
      </c>
    </row>
    <row r="1807" spans="2:28" x14ac:dyDescent="0.3">
      <c r="B1807" s="74" t="s">
        <v>843</v>
      </c>
      <c r="C1807" s="20" t="str">
        <f t="shared" si="202"/>
        <v>Freight Wagon (L) VGAF European Conventional</v>
      </c>
      <c r="D1807" s="21" t="s">
        <v>4</v>
      </c>
      <c r="E1807" s="21" t="s">
        <v>399</v>
      </c>
      <c r="F1807" s="22" t="s">
        <v>703</v>
      </c>
      <c r="G1807" s="21" t="s">
        <v>363</v>
      </c>
      <c r="H1807" s="23"/>
      <c r="I1807" s="24"/>
      <c r="J1807" s="25" t="s">
        <v>31</v>
      </c>
      <c r="K1807" s="26">
        <v>2</v>
      </c>
      <c r="L1807" s="27" t="s">
        <v>806</v>
      </c>
      <c r="M1807" s="25">
        <v>1.0580000000000001</v>
      </c>
      <c r="N1807" s="43" t="s">
        <v>31</v>
      </c>
      <c r="O1807" s="25">
        <f t="shared" si="196"/>
        <v>1.0580000000000001</v>
      </c>
      <c r="P1807" s="25">
        <f t="shared" si="197"/>
        <v>1.0580000000000001</v>
      </c>
      <c r="Q1807" s="28">
        <v>23</v>
      </c>
      <c r="R1807" s="29">
        <v>2</v>
      </c>
      <c r="S1807" s="18">
        <f t="shared" si="198"/>
        <v>11.5</v>
      </c>
      <c r="T1807" s="28">
        <v>1.6839999999999999</v>
      </c>
      <c r="U1807" s="26" t="s">
        <v>31</v>
      </c>
      <c r="V1807" s="26" t="s">
        <v>31</v>
      </c>
      <c r="W1807" s="17" t="str">
        <f t="shared" si="199"/>
        <v>n/a</v>
      </c>
      <c r="X1807" s="30" t="s">
        <v>31</v>
      </c>
      <c r="Y1807" s="17" t="str">
        <f t="shared" si="200"/>
        <v>n/a</v>
      </c>
      <c r="Z1807" s="17">
        <v>31</v>
      </c>
      <c r="AA1807" s="17">
        <f t="shared" si="201"/>
        <v>31</v>
      </c>
      <c r="AB1807" s="31" t="s">
        <v>439</v>
      </c>
    </row>
    <row r="1808" spans="2:28" x14ac:dyDescent="0.3">
      <c r="B1808" s="74" t="s">
        <v>843</v>
      </c>
      <c r="C1808" s="20" t="str">
        <f t="shared" si="202"/>
        <v>Freight Wagon (T) VGAF European Conventional</v>
      </c>
      <c r="D1808" s="21" t="s">
        <v>4</v>
      </c>
      <c r="E1808" s="21" t="s">
        <v>402</v>
      </c>
      <c r="F1808" s="22" t="s">
        <v>703</v>
      </c>
      <c r="G1808" s="21" t="s">
        <v>363</v>
      </c>
      <c r="H1808" s="23"/>
      <c r="I1808" s="24"/>
      <c r="J1808" s="25" t="s">
        <v>31</v>
      </c>
      <c r="K1808" s="26">
        <v>2</v>
      </c>
      <c r="L1808" s="27" t="s">
        <v>806</v>
      </c>
      <c r="M1808" s="25">
        <v>1.0580000000000001</v>
      </c>
      <c r="N1808" s="43" t="s">
        <v>31</v>
      </c>
      <c r="O1808" s="25">
        <f t="shared" si="196"/>
        <v>1.0580000000000001</v>
      </c>
      <c r="P1808" s="25">
        <f t="shared" si="197"/>
        <v>1.0580000000000001</v>
      </c>
      <c r="Q1808" s="28">
        <v>18</v>
      </c>
      <c r="R1808" s="29">
        <v>2</v>
      </c>
      <c r="S1808" s="18">
        <f t="shared" si="198"/>
        <v>9</v>
      </c>
      <c r="T1808" s="28">
        <v>1.6839999999999999</v>
      </c>
      <c r="U1808" s="26" t="s">
        <v>31</v>
      </c>
      <c r="V1808" s="26" t="s">
        <v>31</v>
      </c>
      <c r="W1808" s="17" t="str">
        <f t="shared" si="199"/>
        <v>n/a</v>
      </c>
      <c r="X1808" s="30" t="s">
        <v>31</v>
      </c>
      <c r="Y1808" s="17" t="str">
        <f t="shared" si="200"/>
        <v>n/a</v>
      </c>
      <c r="Z1808" s="17">
        <v>31</v>
      </c>
      <c r="AA1808" s="17">
        <f t="shared" si="201"/>
        <v>31</v>
      </c>
      <c r="AB1808" s="31" t="s">
        <v>440</v>
      </c>
    </row>
    <row r="1809" spans="2:28" x14ac:dyDescent="0.3">
      <c r="B1809" s="74" t="s">
        <v>843</v>
      </c>
      <c r="C1809" s="20" t="str">
        <f t="shared" si="202"/>
        <v>Freight Wagon (L) VGAF Industrial Minerals</v>
      </c>
      <c r="D1809" s="21" t="s">
        <v>4</v>
      </c>
      <c r="E1809" s="21" t="s">
        <v>399</v>
      </c>
      <c r="F1809" s="22" t="s">
        <v>703</v>
      </c>
      <c r="G1809" s="21" t="s">
        <v>364</v>
      </c>
      <c r="H1809" s="23"/>
      <c r="I1809" s="24"/>
      <c r="J1809" s="25" t="s">
        <v>31</v>
      </c>
      <c r="K1809" s="26">
        <v>2</v>
      </c>
      <c r="L1809" s="27" t="s">
        <v>806</v>
      </c>
      <c r="M1809" s="25">
        <v>1.0580000000000001</v>
      </c>
      <c r="N1809" s="43" t="s">
        <v>31</v>
      </c>
      <c r="O1809" s="25">
        <f t="shared" si="196"/>
        <v>1.0580000000000001</v>
      </c>
      <c r="P1809" s="25">
        <f t="shared" si="197"/>
        <v>1.0580000000000001</v>
      </c>
      <c r="Q1809" s="28">
        <v>21</v>
      </c>
      <c r="R1809" s="29">
        <v>2</v>
      </c>
      <c r="S1809" s="18">
        <f t="shared" si="198"/>
        <v>10.5</v>
      </c>
      <c r="T1809" s="28">
        <v>1.6839999999999999</v>
      </c>
      <c r="U1809" s="26" t="s">
        <v>31</v>
      </c>
      <c r="V1809" s="26" t="s">
        <v>31</v>
      </c>
      <c r="W1809" s="17" t="str">
        <f t="shared" si="199"/>
        <v>n/a</v>
      </c>
      <c r="X1809" s="30" t="s">
        <v>31</v>
      </c>
      <c r="Y1809" s="17" t="str">
        <f t="shared" si="200"/>
        <v>n/a</v>
      </c>
      <c r="Z1809" s="17">
        <v>18</v>
      </c>
      <c r="AA1809" s="17">
        <f t="shared" si="201"/>
        <v>18</v>
      </c>
      <c r="AB1809" s="31" t="s">
        <v>439</v>
      </c>
    </row>
    <row r="1810" spans="2:28" x14ac:dyDescent="0.3">
      <c r="B1810" s="74" t="s">
        <v>843</v>
      </c>
      <c r="C1810" s="20" t="str">
        <f t="shared" si="202"/>
        <v>Freight Wagon (T) VGAF Industrial Minerals</v>
      </c>
      <c r="D1810" s="21" t="s">
        <v>4</v>
      </c>
      <c r="E1810" s="21" t="s">
        <v>402</v>
      </c>
      <c r="F1810" s="22" t="s">
        <v>703</v>
      </c>
      <c r="G1810" s="21" t="s">
        <v>364</v>
      </c>
      <c r="H1810" s="23"/>
      <c r="I1810" s="24"/>
      <c r="J1810" s="25" t="s">
        <v>31</v>
      </c>
      <c r="K1810" s="26">
        <v>2</v>
      </c>
      <c r="L1810" s="27" t="s">
        <v>806</v>
      </c>
      <c r="M1810" s="25">
        <v>1.0580000000000001</v>
      </c>
      <c r="N1810" s="43" t="s">
        <v>31</v>
      </c>
      <c r="O1810" s="25">
        <f t="shared" si="196"/>
        <v>1.0580000000000001</v>
      </c>
      <c r="P1810" s="25">
        <f t="shared" si="197"/>
        <v>1.0580000000000001</v>
      </c>
      <c r="Q1810" s="28">
        <v>18</v>
      </c>
      <c r="R1810" s="29">
        <v>2</v>
      </c>
      <c r="S1810" s="18">
        <f t="shared" si="198"/>
        <v>9</v>
      </c>
      <c r="T1810" s="28">
        <v>1.6839999999999999</v>
      </c>
      <c r="U1810" s="26" t="s">
        <v>31</v>
      </c>
      <c r="V1810" s="26" t="s">
        <v>31</v>
      </c>
      <c r="W1810" s="17" t="str">
        <f t="shared" si="199"/>
        <v>n/a</v>
      </c>
      <c r="X1810" s="30" t="s">
        <v>31</v>
      </c>
      <c r="Y1810" s="17" t="str">
        <f t="shared" si="200"/>
        <v>n/a</v>
      </c>
      <c r="Z1810" s="17">
        <v>18</v>
      </c>
      <c r="AA1810" s="17">
        <f t="shared" si="201"/>
        <v>18</v>
      </c>
      <c r="AB1810" s="31" t="s">
        <v>440</v>
      </c>
    </row>
    <row r="1811" spans="2:28" x14ac:dyDescent="0.3">
      <c r="B1811" s="74" t="s">
        <v>843</v>
      </c>
      <c r="C1811" s="20" t="str">
        <f t="shared" si="202"/>
        <v>Freight Wagon (L) VGAF Other</v>
      </c>
      <c r="D1811" s="21" t="s">
        <v>4</v>
      </c>
      <c r="E1811" s="21" t="s">
        <v>399</v>
      </c>
      <c r="F1811" s="22" t="s">
        <v>703</v>
      </c>
      <c r="G1811" s="21" t="s">
        <v>333</v>
      </c>
      <c r="H1811" s="23"/>
      <c r="I1811" s="24"/>
      <c r="J1811" s="25" t="s">
        <v>31</v>
      </c>
      <c r="K1811" s="26">
        <v>2</v>
      </c>
      <c r="L1811" s="27" t="s">
        <v>806</v>
      </c>
      <c r="M1811" s="25">
        <v>1.0580000000000001</v>
      </c>
      <c r="N1811" s="43" t="s">
        <v>31</v>
      </c>
      <c r="O1811" s="25">
        <f t="shared" si="196"/>
        <v>1.0580000000000001</v>
      </c>
      <c r="P1811" s="25">
        <f t="shared" si="197"/>
        <v>1.0580000000000001</v>
      </c>
      <c r="Q1811" s="28">
        <v>30.733684005454897</v>
      </c>
      <c r="R1811" s="29">
        <v>2</v>
      </c>
      <c r="S1811" s="18">
        <f t="shared" si="198"/>
        <v>15.366842002727449</v>
      </c>
      <c r="T1811" s="28">
        <v>1.6839999999999999</v>
      </c>
      <c r="U1811" s="26" t="s">
        <v>31</v>
      </c>
      <c r="V1811" s="26" t="s">
        <v>31</v>
      </c>
      <c r="W1811" s="17" t="str">
        <f t="shared" si="199"/>
        <v>n/a</v>
      </c>
      <c r="X1811" s="30" t="s">
        <v>31</v>
      </c>
      <c r="Y1811" s="17" t="str">
        <f t="shared" si="200"/>
        <v>n/a</v>
      </c>
      <c r="Z1811" s="17">
        <v>25</v>
      </c>
      <c r="AA1811" s="17">
        <f t="shared" si="201"/>
        <v>25</v>
      </c>
      <c r="AB1811" s="31" t="s">
        <v>439</v>
      </c>
    </row>
    <row r="1812" spans="2:28" x14ac:dyDescent="0.3">
      <c r="B1812" s="74" t="s">
        <v>843</v>
      </c>
      <c r="C1812" s="20" t="str">
        <f t="shared" si="202"/>
        <v>Freight Wagon (T) VGAF Other</v>
      </c>
      <c r="D1812" s="21" t="s">
        <v>4</v>
      </c>
      <c r="E1812" s="21" t="s">
        <v>402</v>
      </c>
      <c r="F1812" s="22" t="s">
        <v>703</v>
      </c>
      <c r="G1812" s="21" t="s">
        <v>333</v>
      </c>
      <c r="H1812" s="23"/>
      <c r="I1812" s="24"/>
      <c r="J1812" s="25" t="s">
        <v>31</v>
      </c>
      <c r="K1812" s="26">
        <v>2</v>
      </c>
      <c r="L1812" s="27" t="s">
        <v>806</v>
      </c>
      <c r="M1812" s="25">
        <v>1.0580000000000001</v>
      </c>
      <c r="N1812" s="43" t="s">
        <v>31</v>
      </c>
      <c r="O1812" s="25">
        <f t="shared" si="196"/>
        <v>1.0580000000000001</v>
      </c>
      <c r="P1812" s="25">
        <f t="shared" si="197"/>
        <v>1.0580000000000001</v>
      </c>
      <c r="Q1812" s="28">
        <v>17.999907569303765</v>
      </c>
      <c r="R1812" s="29">
        <v>2</v>
      </c>
      <c r="S1812" s="18">
        <f t="shared" si="198"/>
        <v>8.9999537846518827</v>
      </c>
      <c r="T1812" s="28">
        <v>1.6839999999999999</v>
      </c>
      <c r="U1812" s="26" t="s">
        <v>31</v>
      </c>
      <c r="V1812" s="26" t="s">
        <v>31</v>
      </c>
      <c r="W1812" s="17" t="str">
        <f t="shared" si="199"/>
        <v>n/a</v>
      </c>
      <c r="X1812" s="30" t="s">
        <v>31</v>
      </c>
      <c r="Y1812" s="17" t="str">
        <f t="shared" si="200"/>
        <v>n/a</v>
      </c>
      <c r="Z1812" s="17">
        <v>25</v>
      </c>
      <c r="AA1812" s="17">
        <f t="shared" si="201"/>
        <v>25</v>
      </c>
      <c r="AB1812" s="31" t="s">
        <v>440</v>
      </c>
    </row>
    <row r="1813" spans="2:28" x14ac:dyDescent="0.3">
      <c r="B1813" s="74" t="s">
        <v>843</v>
      </c>
      <c r="C1813" s="20" t="str">
        <f t="shared" si="202"/>
        <v>Freight Wagon (L) VGAF Steel</v>
      </c>
      <c r="D1813" s="21" t="s">
        <v>4</v>
      </c>
      <c r="E1813" s="21" t="s">
        <v>399</v>
      </c>
      <c r="F1813" s="21" t="s">
        <v>703</v>
      </c>
      <c r="G1813" s="21" t="s">
        <v>342</v>
      </c>
      <c r="H1813" s="23"/>
      <c r="I1813" s="24"/>
      <c r="J1813" s="25" t="s">
        <v>31</v>
      </c>
      <c r="K1813" s="26">
        <v>2</v>
      </c>
      <c r="L1813" s="27" t="s">
        <v>806</v>
      </c>
      <c r="M1813" s="25">
        <v>1.0580000000000001</v>
      </c>
      <c r="N1813" s="43" t="s">
        <v>31</v>
      </c>
      <c r="O1813" s="25">
        <f t="shared" si="196"/>
        <v>1.0580000000000001</v>
      </c>
      <c r="P1813" s="25">
        <f t="shared" si="197"/>
        <v>1.0580000000000001</v>
      </c>
      <c r="Q1813" s="28">
        <v>29.6</v>
      </c>
      <c r="R1813" s="29">
        <v>2</v>
      </c>
      <c r="S1813" s="18">
        <f t="shared" si="198"/>
        <v>14.8</v>
      </c>
      <c r="T1813" s="28">
        <v>1.6839999999999999</v>
      </c>
      <c r="U1813" s="26" t="s">
        <v>31</v>
      </c>
      <c r="V1813" s="26" t="s">
        <v>31</v>
      </c>
      <c r="W1813" s="17" t="str">
        <f t="shared" si="199"/>
        <v>n/a</v>
      </c>
      <c r="X1813" s="30" t="s">
        <v>31</v>
      </c>
      <c r="Y1813" s="17" t="str">
        <f t="shared" si="200"/>
        <v>n/a</v>
      </c>
      <c r="Z1813" s="17">
        <v>25</v>
      </c>
      <c r="AA1813" s="17">
        <f t="shared" si="201"/>
        <v>25</v>
      </c>
      <c r="AB1813" s="31" t="s">
        <v>439</v>
      </c>
    </row>
    <row r="1814" spans="2:28" x14ac:dyDescent="0.3">
      <c r="B1814" s="74" t="s">
        <v>843</v>
      </c>
      <c r="C1814" s="20" t="str">
        <f t="shared" si="202"/>
        <v>Freight Wagon (T) VGAF Steel</v>
      </c>
      <c r="D1814" s="21" t="s">
        <v>4</v>
      </c>
      <c r="E1814" s="21" t="s">
        <v>402</v>
      </c>
      <c r="F1814" s="21" t="s">
        <v>703</v>
      </c>
      <c r="G1814" s="21" t="s">
        <v>342</v>
      </c>
      <c r="H1814" s="23"/>
      <c r="I1814" s="24"/>
      <c r="J1814" s="25" t="s">
        <v>31</v>
      </c>
      <c r="K1814" s="26">
        <v>2</v>
      </c>
      <c r="L1814" s="27" t="s">
        <v>806</v>
      </c>
      <c r="M1814" s="25">
        <v>1.0580000000000001</v>
      </c>
      <c r="N1814" s="43" t="s">
        <v>31</v>
      </c>
      <c r="O1814" s="25">
        <f t="shared" si="196"/>
        <v>1.0580000000000001</v>
      </c>
      <c r="P1814" s="25">
        <f t="shared" si="197"/>
        <v>1.0580000000000001</v>
      </c>
      <c r="Q1814" s="28">
        <v>18</v>
      </c>
      <c r="R1814" s="29">
        <v>2</v>
      </c>
      <c r="S1814" s="18">
        <f t="shared" si="198"/>
        <v>9</v>
      </c>
      <c r="T1814" s="28">
        <v>1.6839999999999999</v>
      </c>
      <c r="U1814" s="26" t="s">
        <v>31</v>
      </c>
      <c r="V1814" s="26" t="s">
        <v>31</v>
      </c>
      <c r="W1814" s="17" t="str">
        <f t="shared" si="199"/>
        <v>n/a</v>
      </c>
      <c r="X1814" s="30" t="s">
        <v>31</v>
      </c>
      <c r="Y1814" s="17" t="str">
        <f t="shared" si="200"/>
        <v>n/a</v>
      </c>
      <c r="Z1814" s="17">
        <v>25</v>
      </c>
      <c r="AA1814" s="17">
        <f t="shared" si="201"/>
        <v>25</v>
      </c>
      <c r="AB1814" s="31" t="s">
        <v>440</v>
      </c>
    </row>
    <row r="1815" spans="2:28" x14ac:dyDescent="0.3">
      <c r="B1815" s="74" t="s">
        <v>843</v>
      </c>
      <c r="C1815" s="20" t="str">
        <f t="shared" si="202"/>
        <v>Freight Wagon (L) VKAA Enterprise</v>
      </c>
      <c r="D1815" s="21" t="s">
        <v>4</v>
      </c>
      <c r="E1815" s="21" t="s">
        <v>399</v>
      </c>
      <c r="F1815" s="22" t="s">
        <v>704</v>
      </c>
      <c r="G1815" s="21" t="s">
        <v>338</v>
      </c>
      <c r="H1815" s="23"/>
      <c r="I1815" s="24"/>
      <c r="J1815" s="25" t="s">
        <v>31</v>
      </c>
      <c r="K1815" s="26">
        <v>2</v>
      </c>
      <c r="L1815" s="27" t="s">
        <v>806</v>
      </c>
      <c r="M1815" s="25">
        <v>1.0580000000000001</v>
      </c>
      <c r="N1815" s="43" t="s">
        <v>31</v>
      </c>
      <c r="O1815" s="25">
        <f t="shared" si="196"/>
        <v>1.0580000000000001</v>
      </c>
      <c r="P1815" s="25">
        <f t="shared" si="197"/>
        <v>1.0580000000000001</v>
      </c>
      <c r="Q1815" s="28">
        <v>29.128853939582687</v>
      </c>
      <c r="R1815" s="29">
        <v>2</v>
      </c>
      <c r="S1815" s="18">
        <f t="shared" si="198"/>
        <v>14.564426969791343</v>
      </c>
      <c r="T1815" s="28">
        <v>1.6839999999999999</v>
      </c>
      <c r="U1815" s="26" t="s">
        <v>31</v>
      </c>
      <c r="V1815" s="26" t="s">
        <v>31</v>
      </c>
      <c r="W1815" s="17" t="str">
        <f t="shared" si="199"/>
        <v>n/a</v>
      </c>
      <c r="X1815" s="30" t="s">
        <v>31</v>
      </c>
      <c r="Y1815" s="17" t="str">
        <f t="shared" si="200"/>
        <v>n/a</v>
      </c>
      <c r="Z1815" s="17">
        <v>27</v>
      </c>
      <c r="AA1815" s="17">
        <f t="shared" si="201"/>
        <v>27</v>
      </c>
      <c r="AB1815" s="31" t="s">
        <v>439</v>
      </c>
    </row>
    <row r="1816" spans="2:28" x14ac:dyDescent="0.3">
      <c r="B1816" s="74" t="s">
        <v>843</v>
      </c>
      <c r="C1816" s="20" t="str">
        <f t="shared" si="202"/>
        <v>Freight Wagon (T) VKAA Enterprise</v>
      </c>
      <c r="D1816" s="21" t="s">
        <v>4</v>
      </c>
      <c r="E1816" s="21" t="s">
        <v>402</v>
      </c>
      <c r="F1816" s="22" t="s">
        <v>704</v>
      </c>
      <c r="G1816" s="21" t="s">
        <v>338</v>
      </c>
      <c r="H1816" s="23"/>
      <c r="I1816" s="24"/>
      <c r="J1816" s="25" t="s">
        <v>31</v>
      </c>
      <c r="K1816" s="26">
        <v>2</v>
      </c>
      <c r="L1816" s="27" t="s">
        <v>806</v>
      </c>
      <c r="M1816" s="25">
        <v>1.0580000000000001</v>
      </c>
      <c r="N1816" s="43" t="s">
        <v>31</v>
      </c>
      <c r="O1816" s="25">
        <f t="shared" si="196"/>
        <v>1.0580000000000001</v>
      </c>
      <c r="P1816" s="25">
        <f t="shared" si="197"/>
        <v>1.0580000000000001</v>
      </c>
      <c r="Q1816" s="28">
        <v>18</v>
      </c>
      <c r="R1816" s="29">
        <v>2</v>
      </c>
      <c r="S1816" s="18">
        <f t="shared" si="198"/>
        <v>9</v>
      </c>
      <c r="T1816" s="28">
        <v>1.6839999999999999</v>
      </c>
      <c r="U1816" s="26" t="s">
        <v>31</v>
      </c>
      <c r="V1816" s="26" t="s">
        <v>31</v>
      </c>
      <c r="W1816" s="17" t="str">
        <f t="shared" si="199"/>
        <v>n/a</v>
      </c>
      <c r="X1816" s="30" t="s">
        <v>31</v>
      </c>
      <c r="Y1816" s="17" t="str">
        <f t="shared" si="200"/>
        <v>n/a</v>
      </c>
      <c r="Z1816" s="17">
        <v>27</v>
      </c>
      <c r="AA1816" s="17">
        <f t="shared" si="201"/>
        <v>27</v>
      </c>
      <c r="AB1816" s="31" t="s">
        <v>440</v>
      </c>
    </row>
    <row r="1817" spans="2:28" x14ac:dyDescent="0.3">
      <c r="B1817" s="74" t="s">
        <v>843</v>
      </c>
      <c r="C1817" s="20" t="str">
        <f t="shared" si="202"/>
        <v>Freight Wagon (L) VKAA Other</v>
      </c>
      <c r="D1817" s="21" t="s">
        <v>4</v>
      </c>
      <c r="E1817" s="21" t="s">
        <v>399</v>
      </c>
      <c r="F1817" s="22" t="s">
        <v>704</v>
      </c>
      <c r="G1817" s="21" t="s">
        <v>333</v>
      </c>
      <c r="H1817" s="23"/>
      <c r="I1817" s="24"/>
      <c r="J1817" s="25" t="s">
        <v>31</v>
      </c>
      <c r="K1817" s="26">
        <v>2</v>
      </c>
      <c r="L1817" s="27" t="s">
        <v>806</v>
      </c>
      <c r="M1817" s="25">
        <v>1.0580000000000001</v>
      </c>
      <c r="N1817" s="43" t="s">
        <v>31</v>
      </c>
      <c r="O1817" s="25">
        <f t="shared" si="196"/>
        <v>1.0580000000000001</v>
      </c>
      <c r="P1817" s="25">
        <f t="shared" si="197"/>
        <v>1.0580000000000001</v>
      </c>
      <c r="Q1817" s="28">
        <v>31.317920591689365</v>
      </c>
      <c r="R1817" s="29">
        <v>2</v>
      </c>
      <c r="S1817" s="18">
        <f t="shared" si="198"/>
        <v>15.658960295844683</v>
      </c>
      <c r="T1817" s="28">
        <v>1.6839999999999999</v>
      </c>
      <c r="U1817" s="26" t="s">
        <v>31</v>
      </c>
      <c r="V1817" s="26" t="s">
        <v>31</v>
      </c>
      <c r="W1817" s="17" t="str">
        <f t="shared" si="199"/>
        <v>n/a</v>
      </c>
      <c r="X1817" s="30" t="s">
        <v>31</v>
      </c>
      <c r="Y1817" s="17" t="str">
        <f t="shared" si="200"/>
        <v>n/a</v>
      </c>
      <c r="Z1817" s="17">
        <v>25</v>
      </c>
      <c r="AA1817" s="17">
        <f t="shared" si="201"/>
        <v>25</v>
      </c>
      <c r="AB1817" s="31" t="s">
        <v>439</v>
      </c>
    </row>
    <row r="1818" spans="2:28" x14ac:dyDescent="0.3">
      <c r="B1818" s="74" t="s">
        <v>843</v>
      </c>
      <c r="C1818" s="20" t="str">
        <f t="shared" si="202"/>
        <v>Freight Wagon (T) VKAA Other</v>
      </c>
      <c r="D1818" s="21" t="s">
        <v>4</v>
      </c>
      <c r="E1818" s="21" t="s">
        <v>402</v>
      </c>
      <c r="F1818" s="22" t="s">
        <v>704</v>
      </c>
      <c r="G1818" s="21" t="s">
        <v>333</v>
      </c>
      <c r="H1818" s="23"/>
      <c r="I1818" s="24"/>
      <c r="J1818" s="25" t="s">
        <v>31</v>
      </c>
      <c r="K1818" s="26">
        <v>2</v>
      </c>
      <c r="L1818" s="27" t="s">
        <v>806</v>
      </c>
      <c r="M1818" s="25">
        <v>1.0580000000000001</v>
      </c>
      <c r="N1818" s="43" t="s">
        <v>31</v>
      </c>
      <c r="O1818" s="25">
        <f t="shared" si="196"/>
        <v>1.0580000000000001</v>
      </c>
      <c r="P1818" s="25">
        <f t="shared" si="197"/>
        <v>1.0580000000000001</v>
      </c>
      <c r="Q1818" s="28">
        <v>18</v>
      </c>
      <c r="R1818" s="29">
        <v>2</v>
      </c>
      <c r="S1818" s="18">
        <f t="shared" si="198"/>
        <v>9</v>
      </c>
      <c r="T1818" s="28">
        <v>1.6839999999999999</v>
      </c>
      <c r="U1818" s="26" t="s">
        <v>31</v>
      </c>
      <c r="V1818" s="26" t="s">
        <v>31</v>
      </c>
      <c r="W1818" s="17" t="str">
        <f t="shared" si="199"/>
        <v>n/a</v>
      </c>
      <c r="X1818" s="30" t="s">
        <v>31</v>
      </c>
      <c r="Y1818" s="17" t="str">
        <f t="shared" si="200"/>
        <v>n/a</v>
      </c>
      <c r="Z1818" s="17">
        <v>25</v>
      </c>
      <c r="AA1818" s="17">
        <f t="shared" si="201"/>
        <v>25</v>
      </c>
      <c r="AB1818" s="31" t="s">
        <v>440</v>
      </c>
    </row>
    <row r="1819" spans="2:28" x14ac:dyDescent="0.3">
      <c r="B1819" s="74" t="s">
        <v>843</v>
      </c>
      <c r="C1819" s="20" t="str">
        <f t="shared" si="202"/>
        <v>Freight Wagon (T) VXAD Other</v>
      </c>
      <c r="D1819" s="21" t="s">
        <v>4</v>
      </c>
      <c r="E1819" s="21" t="s">
        <v>402</v>
      </c>
      <c r="F1819" s="22" t="s">
        <v>705</v>
      </c>
      <c r="G1819" s="21" t="s">
        <v>333</v>
      </c>
      <c r="H1819" s="23"/>
      <c r="I1819" s="24"/>
      <c r="J1819" s="25" t="s">
        <v>31</v>
      </c>
      <c r="K1819" s="26">
        <v>2</v>
      </c>
      <c r="L1819" s="27" t="s">
        <v>806</v>
      </c>
      <c r="M1819" s="25">
        <v>1.0580000000000001</v>
      </c>
      <c r="N1819" s="43" t="s">
        <v>31</v>
      </c>
      <c r="O1819" s="25">
        <f t="shared" si="196"/>
        <v>1.0580000000000001</v>
      </c>
      <c r="P1819" s="25">
        <f t="shared" si="197"/>
        <v>1.0580000000000001</v>
      </c>
      <c r="Q1819" s="28">
        <v>25</v>
      </c>
      <c r="R1819" s="29">
        <v>2</v>
      </c>
      <c r="S1819" s="18">
        <f t="shared" si="198"/>
        <v>12.5</v>
      </c>
      <c r="T1819" s="28">
        <v>1.6839999999999999</v>
      </c>
      <c r="U1819" s="26" t="s">
        <v>31</v>
      </c>
      <c r="V1819" s="26" t="s">
        <v>31</v>
      </c>
      <c r="W1819" s="17" t="str">
        <f t="shared" si="199"/>
        <v>n/a</v>
      </c>
      <c r="X1819" s="30" t="s">
        <v>31</v>
      </c>
      <c r="Y1819" s="17" t="str">
        <f t="shared" si="200"/>
        <v>n/a</v>
      </c>
      <c r="Z1819" s="17">
        <v>25</v>
      </c>
      <c r="AA1819" s="17">
        <f t="shared" si="201"/>
        <v>25</v>
      </c>
      <c r="AB1819" s="31" t="s">
        <v>440</v>
      </c>
    </row>
    <row r="1820" spans="2:28" x14ac:dyDescent="0.3">
      <c r="B1820" s="74" t="s">
        <v>843</v>
      </c>
      <c r="C1820" s="20" t="str">
        <f t="shared" si="202"/>
        <v>Freight Wagon (L) WIAA Domestic Automotive</v>
      </c>
      <c r="D1820" s="21" t="s">
        <v>4</v>
      </c>
      <c r="E1820" s="21" t="s">
        <v>399</v>
      </c>
      <c r="F1820" s="22" t="s">
        <v>706</v>
      </c>
      <c r="G1820" s="21" t="s">
        <v>348</v>
      </c>
      <c r="H1820" s="23"/>
      <c r="I1820" s="24"/>
      <c r="J1820" s="25" t="s">
        <v>31</v>
      </c>
      <c r="K1820" s="26">
        <v>5</v>
      </c>
      <c r="L1820" s="27" t="s">
        <v>812</v>
      </c>
      <c r="M1820" s="25">
        <v>0.93799999999999994</v>
      </c>
      <c r="N1820" s="43" t="s">
        <v>31</v>
      </c>
      <c r="O1820" s="25">
        <f t="shared" si="196"/>
        <v>0.93799999999999994</v>
      </c>
      <c r="P1820" s="25">
        <f t="shared" si="197"/>
        <v>0.93799999999999994</v>
      </c>
      <c r="Q1820" s="28">
        <v>131.83120379594192</v>
      </c>
      <c r="R1820" s="29">
        <v>12</v>
      </c>
      <c r="S1820" s="18">
        <f t="shared" si="198"/>
        <v>10.985933649661826</v>
      </c>
      <c r="T1820" s="28">
        <v>1.347</v>
      </c>
      <c r="U1820" s="26" t="s">
        <v>31</v>
      </c>
      <c r="V1820" s="26" t="s">
        <v>31</v>
      </c>
      <c r="W1820" s="17" t="str">
        <f t="shared" si="199"/>
        <v>n/a</v>
      </c>
      <c r="X1820" s="30" t="s">
        <v>31</v>
      </c>
      <c r="Y1820" s="17" t="str">
        <f t="shared" si="200"/>
        <v>n/a</v>
      </c>
      <c r="Z1820" s="17">
        <v>25</v>
      </c>
      <c r="AA1820" s="17">
        <f t="shared" si="201"/>
        <v>25</v>
      </c>
      <c r="AB1820" s="31" t="s">
        <v>401</v>
      </c>
    </row>
    <row r="1821" spans="2:28" x14ac:dyDescent="0.3">
      <c r="B1821" s="74" t="s">
        <v>843</v>
      </c>
      <c r="C1821" s="20" t="str">
        <f t="shared" si="202"/>
        <v>Freight Wagon (T) WIAA Domestic Automotive</v>
      </c>
      <c r="D1821" s="21" t="s">
        <v>4</v>
      </c>
      <c r="E1821" s="21" t="s">
        <v>402</v>
      </c>
      <c r="F1821" s="22" t="s">
        <v>706</v>
      </c>
      <c r="G1821" s="21" t="s">
        <v>348</v>
      </c>
      <c r="H1821" s="23"/>
      <c r="I1821" s="24"/>
      <c r="J1821" s="25" t="s">
        <v>31</v>
      </c>
      <c r="K1821" s="26">
        <v>5</v>
      </c>
      <c r="L1821" s="27" t="s">
        <v>812</v>
      </c>
      <c r="M1821" s="25">
        <v>0.93799999999999994</v>
      </c>
      <c r="N1821" s="43" t="s">
        <v>31</v>
      </c>
      <c r="O1821" s="25">
        <f t="shared" si="196"/>
        <v>0.93799999999999994</v>
      </c>
      <c r="P1821" s="25">
        <f t="shared" si="197"/>
        <v>0.93799999999999994</v>
      </c>
      <c r="Q1821" s="28">
        <v>95.945499992005679</v>
      </c>
      <c r="R1821" s="29">
        <v>12</v>
      </c>
      <c r="S1821" s="18">
        <f t="shared" si="198"/>
        <v>7.9954583326671402</v>
      </c>
      <c r="T1821" s="28">
        <v>1.347</v>
      </c>
      <c r="U1821" s="26" t="s">
        <v>31</v>
      </c>
      <c r="V1821" s="26" t="s">
        <v>31</v>
      </c>
      <c r="W1821" s="17" t="str">
        <f t="shared" si="199"/>
        <v>n/a</v>
      </c>
      <c r="X1821" s="30" t="s">
        <v>31</v>
      </c>
      <c r="Y1821" s="17" t="str">
        <f t="shared" si="200"/>
        <v>n/a</v>
      </c>
      <c r="Z1821" s="17">
        <v>25</v>
      </c>
      <c r="AA1821" s="17">
        <f t="shared" si="201"/>
        <v>25</v>
      </c>
      <c r="AB1821" s="31" t="s">
        <v>403</v>
      </c>
    </row>
    <row r="1822" spans="2:28" x14ac:dyDescent="0.3">
      <c r="B1822" s="74" t="s">
        <v>843</v>
      </c>
      <c r="C1822" s="20" t="str">
        <f t="shared" si="202"/>
        <v>Freight Wagon (L) WIAA Enterprise</v>
      </c>
      <c r="D1822" s="21" t="s">
        <v>4</v>
      </c>
      <c r="E1822" s="21" t="s">
        <v>399</v>
      </c>
      <c r="F1822" s="22" t="s">
        <v>706</v>
      </c>
      <c r="G1822" s="21" t="s">
        <v>338</v>
      </c>
      <c r="H1822" s="23"/>
      <c r="I1822" s="24"/>
      <c r="J1822" s="25" t="s">
        <v>31</v>
      </c>
      <c r="K1822" s="26">
        <v>5</v>
      </c>
      <c r="L1822" s="27" t="s">
        <v>812</v>
      </c>
      <c r="M1822" s="25">
        <v>0.93799999999999994</v>
      </c>
      <c r="N1822" s="43" t="s">
        <v>31</v>
      </c>
      <c r="O1822" s="25">
        <f t="shared" si="196"/>
        <v>0.93799999999999994</v>
      </c>
      <c r="P1822" s="25">
        <f t="shared" si="197"/>
        <v>0.93799999999999994</v>
      </c>
      <c r="Q1822" s="28">
        <v>131.34228571428571</v>
      </c>
      <c r="R1822" s="29">
        <v>12</v>
      </c>
      <c r="S1822" s="18">
        <f t="shared" si="198"/>
        <v>10.945190476190476</v>
      </c>
      <c r="T1822" s="28">
        <v>1.347</v>
      </c>
      <c r="U1822" s="26" t="s">
        <v>31</v>
      </c>
      <c r="V1822" s="26" t="s">
        <v>31</v>
      </c>
      <c r="W1822" s="17" t="str">
        <f t="shared" si="199"/>
        <v>n/a</v>
      </c>
      <c r="X1822" s="30" t="s">
        <v>31</v>
      </c>
      <c r="Y1822" s="17" t="str">
        <f t="shared" si="200"/>
        <v>n/a</v>
      </c>
      <c r="Z1822" s="17">
        <v>27</v>
      </c>
      <c r="AA1822" s="17">
        <f t="shared" si="201"/>
        <v>27</v>
      </c>
      <c r="AB1822" s="31" t="s">
        <v>401</v>
      </c>
    </row>
    <row r="1823" spans="2:28" x14ac:dyDescent="0.3">
      <c r="B1823" s="74" t="s">
        <v>843</v>
      </c>
      <c r="C1823" s="20" t="str">
        <f t="shared" si="202"/>
        <v>Freight Wagon (T) WIAA Enterprise</v>
      </c>
      <c r="D1823" s="21" t="s">
        <v>4</v>
      </c>
      <c r="E1823" s="21" t="s">
        <v>402</v>
      </c>
      <c r="F1823" s="22" t="s">
        <v>706</v>
      </c>
      <c r="G1823" s="21" t="s">
        <v>338</v>
      </c>
      <c r="H1823" s="23"/>
      <c r="I1823" s="24"/>
      <c r="J1823" s="25" t="s">
        <v>31</v>
      </c>
      <c r="K1823" s="26">
        <v>5</v>
      </c>
      <c r="L1823" s="27" t="s">
        <v>812</v>
      </c>
      <c r="M1823" s="25">
        <v>0.93799999999999994</v>
      </c>
      <c r="N1823" s="43" t="s">
        <v>31</v>
      </c>
      <c r="O1823" s="25">
        <f t="shared" si="196"/>
        <v>0.93799999999999994</v>
      </c>
      <c r="P1823" s="25">
        <f t="shared" si="197"/>
        <v>0.93799999999999994</v>
      </c>
      <c r="Q1823" s="28">
        <v>96.067041725269576</v>
      </c>
      <c r="R1823" s="29">
        <v>12</v>
      </c>
      <c r="S1823" s="18">
        <f t="shared" si="198"/>
        <v>8.0055868104391319</v>
      </c>
      <c r="T1823" s="28">
        <v>1.347</v>
      </c>
      <c r="U1823" s="26" t="s">
        <v>31</v>
      </c>
      <c r="V1823" s="26" t="s">
        <v>31</v>
      </c>
      <c r="W1823" s="17" t="str">
        <f t="shared" si="199"/>
        <v>n/a</v>
      </c>
      <c r="X1823" s="30" t="s">
        <v>31</v>
      </c>
      <c r="Y1823" s="17" t="str">
        <f t="shared" si="200"/>
        <v>n/a</v>
      </c>
      <c r="Z1823" s="17">
        <v>27</v>
      </c>
      <c r="AA1823" s="17">
        <f t="shared" si="201"/>
        <v>27</v>
      </c>
      <c r="AB1823" s="31" t="s">
        <v>403</v>
      </c>
    </row>
    <row r="1824" spans="2:28" x14ac:dyDescent="0.3">
      <c r="B1824" s="74" t="s">
        <v>843</v>
      </c>
      <c r="C1824" s="20" t="str">
        <f t="shared" si="202"/>
        <v>Freight Wagon (T) WIAA Other</v>
      </c>
      <c r="D1824" s="21" t="s">
        <v>4</v>
      </c>
      <c r="E1824" s="21" t="s">
        <v>402</v>
      </c>
      <c r="F1824" s="22" t="s">
        <v>706</v>
      </c>
      <c r="G1824" s="21" t="s">
        <v>333</v>
      </c>
      <c r="H1824" s="23"/>
      <c r="I1824" s="24"/>
      <c r="J1824" s="25" t="s">
        <v>31</v>
      </c>
      <c r="K1824" s="26">
        <v>5</v>
      </c>
      <c r="L1824" s="27" t="s">
        <v>812</v>
      </c>
      <c r="M1824" s="25">
        <v>0.93799999999999994</v>
      </c>
      <c r="N1824" s="43" t="s">
        <v>31</v>
      </c>
      <c r="O1824" s="25">
        <f t="shared" si="196"/>
        <v>0.93799999999999994</v>
      </c>
      <c r="P1824" s="25">
        <f t="shared" si="197"/>
        <v>0.93799999999999994</v>
      </c>
      <c r="Q1824" s="28">
        <v>95.889735495809305</v>
      </c>
      <c r="R1824" s="29">
        <v>12</v>
      </c>
      <c r="S1824" s="18">
        <f t="shared" si="198"/>
        <v>7.9908112913174421</v>
      </c>
      <c r="T1824" s="28">
        <v>1.347</v>
      </c>
      <c r="U1824" s="26" t="s">
        <v>31</v>
      </c>
      <c r="V1824" s="26" t="s">
        <v>31</v>
      </c>
      <c r="W1824" s="17" t="str">
        <f t="shared" si="199"/>
        <v>n/a</v>
      </c>
      <c r="X1824" s="30" t="s">
        <v>31</v>
      </c>
      <c r="Y1824" s="17" t="str">
        <f t="shared" si="200"/>
        <v>n/a</v>
      </c>
      <c r="Z1824" s="17">
        <v>25</v>
      </c>
      <c r="AA1824" s="17">
        <f t="shared" si="201"/>
        <v>25</v>
      </c>
      <c r="AB1824" s="31" t="s">
        <v>403</v>
      </c>
    </row>
    <row r="1825" spans="2:28" x14ac:dyDescent="0.3">
      <c r="B1825" s="74" t="s">
        <v>843</v>
      </c>
      <c r="C1825" s="20" t="str">
        <f t="shared" si="202"/>
        <v>Freight Wagon (T) YDAC Other</v>
      </c>
      <c r="D1825" s="21" t="s">
        <v>4</v>
      </c>
      <c r="E1825" s="21" t="s">
        <v>402</v>
      </c>
      <c r="F1825" s="22" t="s">
        <v>707</v>
      </c>
      <c r="G1825" s="21" t="s">
        <v>333</v>
      </c>
      <c r="H1825" s="23"/>
      <c r="I1825" s="24"/>
      <c r="J1825" s="25" t="s">
        <v>31</v>
      </c>
      <c r="K1825" s="26">
        <v>5</v>
      </c>
      <c r="L1825" s="27" t="s">
        <v>812</v>
      </c>
      <c r="M1825" s="25">
        <v>0.93799999999999994</v>
      </c>
      <c r="N1825" s="43" t="s">
        <v>31</v>
      </c>
      <c r="O1825" s="25">
        <f t="shared" si="196"/>
        <v>0.93799999999999994</v>
      </c>
      <c r="P1825" s="25">
        <f t="shared" si="197"/>
        <v>0.93799999999999994</v>
      </c>
      <c r="Q1825" s="28">
        <v>26</v>
      </c>
      <c r="R1825" s="29">
        <v>4</v>
      </c>
      <c r="S1825" s="18">
        <f t="shared" si="198"/>
        <v>6.5</v>
      </c>
      <c r="T1825" s="28">
        <v>1.3440000000000001</v>
      </c>
      <c r="U1825" s="26" t="s">
        <v>31</v>
      </c>
      <c r="V1825" s="26" t="s">
        <v>31</v>
      </c>
      <c r="W1825" s="17" t="str">
        <f t="shared" si="199"/>
        <v>n/a</v>
      </c>
      <c r="X1825" s="30" t="s">
        <v>31</v>
      </c>
      <c r="Y1825" s="17" t="str">
        <f t="shared" si="200"/>
        <v>n/a</v>
      </c>
      <c r="Z1825" s="17">
        <v>25</v>
      </c>
      <c r="AA1825" s="17">
        <f t="shared" si="201"/>
        <v>25</v>
      </c>
      <c r="AB1825" s="31" t="s">
        <v>403</v>
      </c>
    </row>
    <row r="1826" spans="2:28" x14ac:dyDescent="0.3">
      <c r="B1826" s="74" t="s">
        <v>843</v>
      </c>
      <c r="C1826" s="20" t="str">
        <f t="shared" si="202"/>
        <v>Freight Wagon (L) YDAE Steel</v>
      </c>
      <c r="D1826" s="21" t="s">
        <v>4</v>
      </c>
      <c r="E1826" s="21" t="s">
        <v>399</v>
      </c>
      <c r="F1826" s="22" t="s">
        <v>708</v>
      </c>
      <c r="G1826" s="21" t="s">
        <v>342</v>
      </c>
      <c r="H1826" s="23"/>
      <c r="I1826" s="24"/>
      <c r="J1826" s="25" t="s">
        <v>31</v>
      </c>
      <c r="K1826" s="26">
        <v>5</v>
      </c>
      <c r="L1826" s="27" t="s">
        <v>812</v>
      </c>
      <c r="M1826" s="25">
        <v>0.93799999999999994</v>
      </c>
      <c r="N1826" s="43" t="s">
        <v>31</v>
      </c>
      <c r="O1826" s="25">
        <f t="shared" si="196"/>
        <v>0.93799999999999994</v>
      </c>
      <c r="P1826" s="25">
        <f t="shared" si="197"/>
        <v>0.93799999999999994</v>
      </c>
      <c r="Q1826" s="28">
        <v>80</v>
      </c>
      <c r="R1826" s="29">
        <v>4</v>
      </c>
      <c r="S1826" s="18">
        <f t="shared" si="198"/>
        <v>20</v>
      </c>
      <c r="T1826" s="28">
        <v>1.764</v>
      </c>
      <c r="U1826" s="26" t="s">
        <v>31</v>
      </c>
      <c r="V1826" s="26" t="s">
        <v>31</v>
      </c>
      <c r="W1826" s="17" t="str">
        <f t="shared" si="199"/>
        <v>n/a</v>
      </c>
      <c r="X1826" s="30" t="s">
        <v>31</v>
      </c>
      <c r="Y1826" s="17" t="str">
        <f t="shared" si="200"/>
        <v>n/a</v>
      </c>
      <c r="Z1826" s="17">
        <v>25</v>
      </c>
      <c r="AA1826" s="17">
        <f t="shared" si="201"/>
        <v>25</v>
      </c>
      <c r="AB1826" s="31" t="s">
        <v>401</v>
      </c>
    </row>
    <row r="1827" spans="2:28" x14ac:dyDescent="0.3">
      <c r="B1827" s="74" t="s">
        <v>843</v>
      </c>
      <c r="C1827" s="20" t="str">
        <f t="shared" si="202"/>
        <v>Freight Wagon (T) YDAE Steel</v>
      </c>
      <c r="D1827" s="21" t="s">
        <v>4</v>
      </c>
      <c r="E1827" s="21" t="s">
        <v>402</v>
      </c>
      <c r="F1827" s="22" t="s">
        <v>708</v>
      </c>
      <c r="G1827" s="21" t="s">
        <v>342</v>
      </c>
      <c r="H1827" s="23"/>
      <c r="I1827" s="24"/>
      <c r="J1827" s="25" t="s">
        <v>31</v>
      </c>
      <c r="K1827" s="26">
        <v>5</v>
      </c>
      <c r="L1827" s="27" t="s">
        <v>812</v>
      </c>
      <c r="M1827" s="25">
        <v>0.93799999999999994</v>
      </c>
      <c r="N1827" s="43" t="s">
        <v>31</v>
      </c>
      <c r="O1827" s="25">
        <f t="shared" ref="O1827:O1890" si="203">IF(N1827="n/a",M1827,N1827)</f>
        <v>0.93799999999999994</v>
      </c>
      <c r="P1827" s="25">
        <f t="shared" ref="P1827:P1890" si="204">IF($D1827="Passenger",J1827,O1827)</f>
        <v>0.93799999999999994</v>
      </c>
      <c r="Q1827" s="28">
        <v>32</v>
      </c>
      <c r="R1827" s="29">
        <v>4</v>
      </c>
      <c r="S1827" s="18">
        <f t="shared" ref="S1827:S1890" si="205">Q1827/R1827</f>
        <v>8</v>
      </c>
      <c r="T1827" s="28">
        <v>1.764</v>
      </c>
      <c r="U1827" s="26" t="s">
        <v>31</v>
      </c>
      <c r="V1827" s="26" t="s">
        <v>31</v>
      </c>
      <c r="W1827" s="17" t="str">
        <f t="shared" ref="W1827:W1890" si="206">IF($D1827="Passenger",0.021*(MIN(U1827,V1827)^1.71),"n/a")</f>
        <v>n/a</v>
      </c>
      <c r="X1827" s="30" t="s">
        <v>31</v>
      </c>
      <c r="Y1827" s="17" t="str">
        <f t="shared" ref="Y1827:Y1890" si="207">IF($D1827="Passenger",IF(X1827=0,W1827,X1827),"n/a")</f>
        <v>n/a</v>
      </c>
      <c r="Z1827" s="17">
        <v>25</v>
      </c>
      <c r="AA1827" s="17">
        <f t="shared" si="201"/>
        <v>25</v>
      </c>
      <c r="AB1827" s="31" t="s">
        <v>403</v>
      </c>
    </row>
    <row r="1828" spans="2:28" x14ac:dyDescent="0.3">
      <c r="B1828" s="74" t="s">
        <v>843</v>
      </c>
      <c r="C1828" s="20" t="str">
        <f t="shared" si="202"/>
        <v>Freight Wagon (L) YDAF Steel</v>
      </c>
      <c r="D1828" s="21" t="s">
        <v>4</v>
      </c>
      <c r="E1828" s="21" t="s">
        <v>399</v>
      </c>
      <c r="F1828" s="22" t="s">
        <v>709</v>
      </c>
      <c r="G1828" s="21" t="s">
        <v>342</v>
      </c>
      <c r="H1828" s="23"/>
      <c r="I1828" s="24"/>
      <c r="J1828" s="25" t="s">
        <v>31</v>
      </c>
      <c r="K1828" s="26">
        <v>5</v>
      </c>
      <c r="L1828" s="27" t="s">
        <v>812</v>
      </c>
      <c r="M1828" s="25">
        <v>0.93799999999999994</v>
      </c>
      <c r="N1828" s="43" t="s">
        <v>31</v>
      </c>
      <c r="O1828" s="25">
        <f t="shared" si="203"/>
        <v>0.93799999999999994</v>
      </c>
      <c r="P1828" s="25">
        <f t="shared" si="204"/>
        <v>0.93799999999999994</v>
      </c>
      <c r="Q1828" s="28">
        <v>80</v>
      </c>
      <c r="R1828" s="29">
        <v>4</v>
      </c>
      <c r="S1828" s="18">
        <f t="shared" si="205"/>
        <v>20</v>
      </c>
      <c r="T1828" s="28">
        <v>1.764</v>
      </c>
      <c r="U1828" s="26" t="s">
        <v>31</v>
      </c>
      <c r="V1828" s="26" t="s">
        <v>31</v>
      </c>
      <c r="W1828" s="17" t="str">
        <f t="shared" si="206"/>
        <v>n/a</v>
      </c>
      <c r="X1828" s="30" t="s">
        <v>31</v>
      </c>
      <c r="Y1828" s="17" t="str">
        <f t="shared" si="207"/>
        <v>n/a</v>
      </c>
      <c r="Z1828" s="17">
        <v>25</v>
      </c>
      <c r="AA1828" s="17">
        <f t="shared" si="201"/>
        <v>25</v>
      </c>
      <c r="AB1828" s="31" t="s">
        <v>401</v>
      </c>
    </row>
    <row r="1829" spans="2:28" x14ac:dyDescent="0.3">
      <c r="B1829" s="74" t="s">
        <v>843</v>
      </c>
      <c r="C1829" s="20" t="str">
        <f t="shared" si="202"/>
        <v>Freight Wagon (T) YDAF Steel</v>
      </c>
      <c r="D1829" s="21" t="s">
        <v>4</v>
      </c>
      <c r="E1829" s="21" t="s">
        <v>402</v>
      </c>
      <c r="F1829" s="22" t="s">
        <v>709</v>
      </c>
      <c r="G1829" s="21" t="s">
        <v>342</v>
      </c>
      <c r="H1829" s="23"/>
      <c r="I1829" s="24"/>
      <c r="J1829" s="25" t="s">
        <v>31</v>
      </c>
      <c r="K1829" s="26">
        <v>5</v>
      </c>
      <c r="L1829" s="27" t="s">
        <v>812</v>
      </c>
      <c r="M1829" s="25">
        <v>0.93799999999999994</v>
      </c>
      <c r="N1829" s="43" t="s">
        <v>31</v>
      </c>
      <c r="O1829" s="25">
        <f t="shared" si="203"/>
        <v>0.93799999999999994</v>
      </c>
      <c r="P1829" s="25">
        <f t="shared" si="204"/>
        <v>0.93799999999999994</v>
      </c>
      <c r="Q1829" s="28">
        <v>32</v>
      </c>
      <c r="R1829" s="29">
        <v>4</v>
      </c>
      <c r="S1829" s="18">
        <f t="shared" si="205"/>
        <v>8</v>
      </c>
      <c r="T1829" s="28">
        <v>1.764</v>
      </c>
      <c r="U1829" s="26" t="s">
        <v>31</v>
      </c>
      <c r="V1829" s="26" t="s">
        <v>31</v>
      </c>
      <c r="W1829" s="17" t="str">
        <f t="shared" si="206"/>
        <v>n/a</v>
      </c>
      <c r="X1829" s="30" t="s">
        <v>31</v>
      </c>
      <c r="Y1829" s="17" t="str">
        <f t="shared" si="207"/>
        <v>n/a</v>
      </c>
      <c r="Z1829" s="17">
        <v>25</v>
      </c>
      <c r="AA1829" s="17">
        <f t="shared" si="201"/>
        <v>25</v>
      </c>
      <c r="AB1829" s="31" t="s">
        <v>403</v>
      </c>
    </row>
    <row r="1830" spans="2:28" x14ac:dyDescent="0.3">
      <c r="B1830" s="74" t="s">
        <v>843</v>
      </c>
      <c r="C1830" s="20" t="str">
        <f t="shared" si="202"/>
        <v>Freight Wagon (T) YDAG Construction Materials</v>
      </c>
      <c r="D1830" s="21" t="s">
        <v>4</v>
      </c>
      <c r="E1830" s="21" t="s">
        <v>402</v>
      </c>
      <c r="F1830" s="22" t="s">
        <v>710</v>
      </c>
      <c r="G1830" s="21" t="s">
        <v>331</v>
      </c>
      <c r="H1830" s="23"/>
      <c r="I1830" s="24"/>
      <c r="J1830" s="25" t="s">
        <v>31</v>
      </c>
      <c r="K1830" s="26">
        <v>5</v>
      </c>
      <c r="L1830" s="27" t="s">
        <v>812</v>
      </c>
      <c r="M1830" s="25">
        <v>0.93799999999999994</v>
      </c>
      <c r="N1830" s="43" t="s">
        <v>31</v>
      </c>
      <c r="O1830" s="25">
        <f t="shared" si="203"/>
        <v>0.93799999999999994</v>
      </c>
      <c r="P1830" s="25">
        <f t="shared" si="204"/>
        <v>0.93799999999999994</v>
      </c>
      <c r="Q1830" s="28">
        <v>32</v>
      </c>
      <c r="R1830" s="29">
        <v>4</v>
      </c>
      <c r="S1830" s="18">
        <f t="shared" si="205"/>
        <v>8</v>
      </c>
      <c r="T1830" s="28">
        <v>1.764</v>
      </c>
      <c r="U1830" s="26" t="s">
        <v>31</v>
      </c>
      <c r="V1830" s="26" t="s">
        <v>31</v>
      </c>
      <c r="W1830" s="17" t="str">
        <f t="shared" si="206"/>
        <v>n/a</v>
      </c>
      <c r="X1830" s="30" t="s">
        <v>31</v>
      </c>
      <c r="Y1830" s="17" t="str">
        <f t="shared" si="207"/>
        <v>n/a</v>
      </c>
      <c r="Z1830" s="17">
        <v>29</v>
      </c>
      <c r="AA1830" s="17">
        <f t="shared" si="201"/>
        <v>29</v>
      </c>
      <c r="AB1830" s="31" t="s">
        <v>403</v>
      </c>
    </row>
    <row r="1831" spans="2:28" x14ac:dyDescent="0.3">
      <c r="B1831" s="74" t="s">
        <v>843</v>
      </c>
      <c r="C1831" s="20" t="str">
        <f t="shared" si="202"/>
        <v>Freight Wagon (L) YEAA Construction Materials</v>
      </c>
      <c r="D1831" s="21" t="s">
        <v>4</v>
      </c>
      <c r="E1831" s="21" t="s">
        <v>399</v>
      </c>
      <c r="F1831" s="22" t="s">
        <v>711</v>
      </c>
      <c r="G1831" s="21" t="s">
        <v>331</v>
      </c>
      <c r="H1831" s="23"/>
      <c r="I1831" s="24"/>
      <c r="J1831" s="25" t="s">
        <v>31</v>
      </c>
      <c r="K1831" s="26">
        <v>5</v>
      </c>
      <c r="L1831" s="27" t="s">
        <v>812</v>
      </c>
      <c r="M1831" s="25">
        <v>0.93799999999999994</v>
      </c>
      <c r="N1831" s="43" t="s">
        <v>31</v>
      </c>
      <c r="O1831" s="25">
        <f t="shared" si="203"/>
        <v>0.93799999999999994</v>
      </c>
      <c r="P1831" s="25">
        <f t="shared" si="204"/>
        <v>0.93799999999999994</v>
      </c>
      <c r="Q1831" s="28">
        <v>66.240993788819878</v>
      </c>
      <c r="R1831" s="29">
        <v>4</v>
      </c>
      <c r="S1831" s="18">
        <f t="shared" si="205"/>
        <v>16.56024844720497</v>
      </c>
      <c r="T1831" s="28">
        <v>1.3440000000000001</v>
      </c>
      <c r="U1831" s="26" t="s">
        <v>31</v>
      </c>
      <c r="V1831" s="26" t="s">
        <v>31</v>
      </c>
      <c r="W1831" s="17" t="str">
        <f t="shared" si="206"/>
        <v>n/a</v>
      </c>
      <c r="X1831" s="30" t="s">
        <v>31</v>
      </c>
      <c r="Y1831" s="17" t="str">
        <f t="shared" si="207"/>
        <v>n/a</v>
      </c>
      <c r="Z1831" s="17">
        <v>29</v>
      </c>
      <c r="AA1831" s="17">
        <f t="shared" si="201"/>
        <v>29</v>
      </c>
      <c r="AB1831" s="31" t="s">
        <v>401</v>
      </c>
    </row>
    <row r="1832" spans="2:28" x14ac:dyDescent="0.3">
      <c r="B1832" s="74" t="s">
        <v>843</v>
      </c>
      <c r="C1832" s="20" t="str">
        <f t="shared" si="202"/>
        <v>Freight Wagon (T) YEAA Construction Materials</v>
      </c>
      <c r="D1832" s="21" t="s">
        <v>4</v>
      </c>
      <c r="E1832" s="21" t="s">
        <v>402</v>
      </c>
      <c r="F1832" s="22" t="s">
        <v>711</v>
      </c>
      <c r="G1832" s="21" t="s">
        <v>331</v>
      </c>
      <c r="H1832" s="23"/>
      <c r="I1832" s="24"/>
      <c r="J1832" s="25" t="s">
        <v>31</v>
      </c>
      <c r="K1832" s="26">
        <v>5</v>
      </c>
      <c r="L1832" s="27" t="s">
        <v>812</v>
      </c>
      <c r="M1832" s="25">
        <v>0.93799999999999994</v>
      </c>
      <c r="N1832" s="43" t="s">
        <v>31</v>
      </c>
      <c r="O1832" s="25">
        <f t="shared" si="203"/>
        <v>0.93799999999999994</v>
      </c>
      <c r="P1832" s="25">
        <f t="shared" si="204"/>
        <v>0.93799999999999994</v>
      </c>
      <c r="Q1832" s="28">
        <v>30.177509293680302</v>
      </c>
      <c r="R1832" s="29">
        <v>4</v>
      </c>
      <c r="S1832" s="18">
        <f t="shared" si="205"/>
        <v>7.5443773234200755</v>
      </c>
      <c r="T1832" s="28">
        <v>1.3440000000000001</v>
      </c>
      <c r="U1832" s="26" t="s">
        <v>31</v>
      </c>
      <c r="V1832" s="26" t="s">
        <v>31</v>
      </c>
      <c r="W1832" s="17" t="str">
        <f t="shared" si="206"/>
        <v>n/a</v>
      </c>
      <c r="X1832" s="30" t="s">
        <v>31</v>
      </c>
      <c r="Y1832" s="17" t="str">
        <f t="shared" si="207"/>
        <v>n/a</v>
      </c>
      <c r="Z1832" s="17">
        <v>29</v>
      </c>
      <c r="AA1832" s="17">
        <f t="shared" si="201"/>
        <v>29</v>
      </c>
      <c r="AB1832" s="31" t="s">
        <v>403</v>
      </c>
    </row>
    <row r="1833" spans="2:28" x14ac:dyDescent="0.3">
      <c r="B1833" s="74" t="s">
        <v>843</v>
      </c>
      <c r="C1833" s="20" t="str">
        <f t="shared" si="202"/>
        <v>Freight Wagon (T) YEAA Other</v>
      </c>
      <c r="D1833" s="21" t="s">
        <v>4</v>
      </c>
      <c r="E1833" s="21" t="s">
        <v>402</v>
      </c>
      <c r="F1833" s="22" t="s">
        <v>711</v>
      </c>
      <c r="G1833" s="21" t="s">
        <v>333</v>
      </c>
      <c r="H1833" s="23"/>
      <c r="I1833" s="24"/>
      <c r="J1833" s="25" t="s">
        <v>31</v>
      </c>
      <c r="K1833" s="26">
        <v>5</v>
      </c>
      <c r="L1833" s="27" t="s">
        <v>812</v>
      </c>
      <c r="M1833" s="25">
        <v>0.93799999999999994</v>
      </c>
      <c r="N1833" s="43" t="s">
        <v>31</v>
      </c>
      <c r="O1833" s="25">
        <f t="shared" si="203"/>
        <v>0.93799999999999994</v>
      </c>
      <c r="P1833" s="25">
        <f t="shared" si="204"/>
        <v>0.93799999999999994</v>
      </c>
      <c r="Q1833" s="28">
        <v>30</v>
      </c>
      <c r="R1833" s="29">
        <v>4</v>
      </c>
      <c r="S1833" s="18">
        <f t="shared" si="205"/>
        <v>7.5</v>
      </c>
      <c r="T1833" s="28">
        <v>1.3440000000000001</v>
      </c>
      <c r="U1833" s="26" t="s">
        <v>31</v>
      </c>
      <c r="V1833" s="26" t="s">
        <v>31</v>
      </c>
      <c r="W1833" s="17" t="str">
        <f t="shared" si="206"/>
        <v>n/a</v>
      </c>
      <c r="X1833" s="30" t="s">
        <v>31</v>
      </c>
      <c r="Y1833" s="17" t="str">
        <f t="shared" si="207"/>
        <v>n/a</v>
      </c>
      <c r="Z1833" s="17">
        <v>25</v>
      </c>
      <c r="AA1833" s="17">
        <f t="shared" si="201"/>
        <v>25</v>
      </c>
      <c r="AB1833" s="31" t="s">
        <v>403</v>
      </c>
    </row>
    <row r="1834" spans="2:28" x14ac:dyDescent="0.3">
      <c r="B1834" s="74" t="s">
        <v>843</v>
      </c>
      <c r="C1834" s="20" t="str">
        <f t="shared" si="202"/>
        <v>Freight Wagon (T) YEAD Construction Materials</v>
      </c>
      <c r="D1834" s="21" t="s">
        <v>4</v>
      </c>
      <c r="E1834" s="21" t="s">
        <v>402</v>
      </c>
      <c r="F1834" s="22" t="s">
        <v>712</v>
      </c>
      <c r="G1834" s="21" t="s">
        <v>331</v>
      </c>
      <c r="H1834" s="23"/>
      <c r="I1834" s="24"/>
      <c r="J1834" s="25" t="s">
        <v>31</v>
      </c>
      <c r="K1834" s="26">
        <v>5</v>
      </c>
      <c r="L1834" s="27" t="s">
        <v>812</v>
      </c>
      <c r="M1834" s="25">
        <v>0.93799999999999994</v>
      </c>
      <c r="N1834" s="43" t="s">
        <v>31</v>
      </c>
      <c r="O1834" s="25">
        <f t="shared" si="203"/>
        <v>0.93799999999999994</v>
      </c>
      <c r="P1834" s="25">
        <f t="shared" si="204"/>
        <v>0.93799999999999994</v>
      </c>
      <c r="Q1834" s="28">
        <v>40</v>
      </c>
      <c r="R1834" s="29">
        <v>4</v>
      </c>
      <c r="S1834" s="18">
        <f t="shared" si="205"/>
        <v>10</v>
      </c>
      <c r="T1834" s="28">
        <v>1.3440000000000001</v>
      </c>
      <c r="U1834" s="26" t="s">
        <v>31</v>
      </c>
      <c r="V1834" s="26" t="s">
        <v>31</v>
      </c>
      <c r="W1834" s="17" t="str">
        <f t="shared" si="206"/>
        <v>n/a</v>
      </c>
      <c r="X1834" s="30" t="s">
        <v>31</v>
      </c>
      <c r="Y1834" s="17" t="str">
        <f t="shared" si="207"/>
        <v>n/a</v>
      </c>
      <c r="Z1834" s="17">
        <v>29</v>
      </c>
      <c r="AA1834" s="17">
        <f t="shared" si="201"/>
        <v>29</v>
      </c>
      <c r="AB1834" s="31" t="s">
        <v>403</v>
      </c>
    </row>
    <row r="1835" spans="2:28" x14ac:dyDescent="0.3">
      <c r="B1835" s="74" t="s">
        <v>843</v>
      </c>
      <c r="C1835" s="20" t="str">
        <f t="shared" si="202"/>
        <v>Freight Wagon (T) YEAD Enterprise</v>
      </c>
      <c r="D1835" s="21" t="s">
        <v>4</v>
      </c>
      <c r="E1835" s="21" t="s">
        <v>402</v>
      </c>
      <c r="F1835" s="22" t="s">
        <v>712</v>
      </c>
      <c r="G1835" s="21" t="s">
        <v>338</v>
      </c>
      <c r="H1835" s="23"/>
      <c r="I1835" s="24"/>
      <c r="J1835" s="25" t="s">
        <v>31</v>
      </c>
      <c r="K1835" s="26">
        <v>5</v>
      </c>
      <c r="L1835" s="27" t="s">
        <v>812</v>
      </c>
      <c r="M1835" s="25">
        <v>0.93799999999999994</v>
      </c>
      <c r="N1835" s="43" t="s">
        <v>31</v>
      </c>
      <c r="O1835" s="25">
        <f t="shared" si="203"/>
        <v>0.93799999999999994</v>
      </c>
      <c r="P1835" s="25">
        <f t="shared" si="204"/>
        <v>0.93799999999999994</v>
      </c>
      <c r="Q1835" s="28">
        <v>40</v>
      </c>
      <c r="R1835" s="29">
        <v>4</v>
      </c>
      <c r="S1835" s="18">
        <f t="shared" si="205"/>
        <v>10</v>
      </c>
      <c r="T1835" s="28">
        <v>1.3440000000000001</v>
      </c>
      <c r="U1835" s="26" t="s">
        <v>31</v>
      </c>
      <c r="V1835" s="26" t="s">
        <v>31</v>
      </c>
      <c r="W1835" s="17" t="str">
        <f t="shared" si="206"/>
        <v>n/a</v>
      </c>
      <c r="X1835" s="30" t="s">
        <v>31</v>
      </c>
      <c r="Y1835" s="17" t="str">
        <f t="shared" si="207"/>
        <v>n/a</v>
      </c>
      <c r="Z1835" s="17">
        <v>27</v>
      </c>
      <c r="AA1835" s="17">
        <f t="shared" si="201"/>
        <v>27</v>
      </c>
      <c r="AB1835" s="31" t="s">
        <v>403</v>
      </c>
    </row>
    <row r="1836" spans="2:28" x14ac:dyDescent="0.3">
      <c r="B1836" s="74" t="s">
        <v>843</v>
      </c>
      <c r="C1836" s="20" t="str">
        <f t="shared" si="202"/>
        <v>Freight Wagon (T) YEAD Steel</v>
      </c>
      <c r="D1836" s="21" t="s">
        <v>4</v>
      </c>
      <c r="E1836" s="21" t="s">
        <v>402</v>
      </c>
      <c r="F1836" s="22" t="s">
        <v>712</v>
      </c>
      <c r="G1836" s="21" t="s">
        <v>342</v>
      </c>
      <c r="H1836" s="23"/>
      <c r="I1836" s="24"/>
      <c r="J1836" s="25" t="s">
        <v>31</v>
      </c>
      <c r="K1836" s="26">
        <v>5</v>
      </c>
      <c r="L1836" s="27" t="s">
        <v>812</v>
      </c>
      <c r="M1836" s="25">
        <v>0.93799999999999994</v>
      </c>
      <c r="N1836" s="43" t="s">
        <v>31</v>
      </c>
      <c r="O1836" s="25">
        <f t="shared" si="203"/>
        <v>0.93799999999999994</v>
      </c>
      <c r="P1836" s="25">
        <f t="shared" si="204"/>
        <v>0.93799999999999994</v>
      </c>
      <c r="Q1836" s="28">
        <v>40</v>
      </c>
      <c r="R1836" s="29">
        <v>4</v>
      </c>
      <c r="S1836" s="18">
        <f t="shared" si="205"/>
        <v>10</v>
      </c>
      <c r="T1836" s="28">
        <v>1.3440000000000001</v>
      </c>
      <c r="U1836" s="26" t="s">
        <v>31</v>
      </c>
      <c r="V1836" s="26" t="s">
        <v>31</v>
      </c>
      <c r="W1836" s="17" t="str">
        <f t="shared" si="206"/>
        <v>n/a</v>
      </c>
      <c r="X1836" s="30" t="s">
        <v>31</v>
      </c>
      <c r="Y1836" s="17" t="str">
        <f t="shared" si="207"/>
        <v>n/a</v>
      </c>
      <c r="Z1836" s="17">
        <v>25</v>
      </c>
      <c r="AA1836" s="17">
        <f t="shared" si="201"/>
        <v>25</v>
      </c>
      <c r="AB1836" s="31" t="s">
        <v>403</v>
      </c>
    </row>
    <row r="1837" spans="2:28" x14ac:dyDescent="0.3">
      <c r="B1837" s="74" t="s">
        <v>843</v>
      </c>
      <c r="C1837" s="20" t="str">
        <f t="shared" si="202"/>
        <v>Freight Wagon (L) YGAA Construction Materials</v>
      </c>
      <c r="D1837" s="21" t="s">
        <v>4</v>
      </c>
      <c r="E1837" s="21" t="s">
        <v>399</v>
      </c>
      <c r="F1837" s="22" t="s">
        <v>713</v>
      </c>
      <c r="G1837" s="21" t="s">
        <v>331</v>
      </c>
      <c r="H1837" s="23"/>
      <c r="I1837" s="24"/>
      <c r="J1837" s="25" t="s">
        <v>31</v>
      </c>
      <c r="K1837" s="26">
        <v>5</v>
      </c>
      <c r="L1837" s="27" t="s">
        <v>812</v>
      </c>
      <c r="M1837" s="25">
        <v>0.93799999999999994</v>
      </c>
      <c r="N1837" s="43" t="s">
        <v>31</v>
      </c>
      <c r="O1837" s="25">
        <f t="shared" si="203"/>
        <v>0.93799999999999994</v>
      </c>
      <c r="P1837" s="25">
        <f t="shared" si="204"/>
        <v>0.93799999999999994</v>
      </c>
      <c r="Q1837" s="28">
        <v>54.390633608815428</v>
      </c>
      <c r="R1837" s="29">
        <v>4</v>
      </c>
      <c r="S1837" s="18">
        <f t="shared" si="205"/>
        <v>13.597658402203857</v>
      </c>
      <c r="T1837" s="28">
        <v>1.764</v>
      </c>
      <c r="U1837" s="26" t="s">
        <v>31</v>
      </c>
      <c r="V1837" s="26" t="s">
        <v>31</v>
      </c>
      <c r="W1837" s="17" t="str">
        <f t="shared" si="206"/>
        <v>n/a</v>
      </c>
      <c r="X1837" s="30" t="s">
        <v>31</v>
      </c>
      <c r="Y1837" s="17" t="str">
        <f t="shared" si="207"/>
        <v>n/a</v>
      </c>
      <c r="Z1837" s="17">
        <v>29</v>
      </c>
      <c r="AA1837" s="17">
        <f t="shared" si="201"/>
        <v>29</v>
      </c>
      <c r="AB1837" s="31" t="s">
        <v>401</v>
      </c>
    </row>
    <row r="1838" spans="2:28" x14ac:dyDescent="0.3">
      <c r="B1838" s="74" t="s">
        <v>843</v>
      </c>
      <c r="C1838" s="20" t="str">
        <f t="shared" si="202"/>
        <v>Freight Wagon (T) YGAA Construction Materials</v>
      </c>
      <c r="D1838" s="21" t="s">
        <v>4</v>
      </c>
      <c r="E1838" s="21" t="s">
        <v>402</v>
      </c>
      <c r="F1838" s="22" t="s">
        <v>713</v>
      </c>
      <c r="G1838" s="21" t="s">
        <v>331</v>
      </c>
      <c r="H1838" s="23"/>
      <c r="I1838" s="24"/>
      <c r="J1838" s="25" t="s">
        <v>31</v>
      </c>
      <c r="K1838" s="26">
        <v>5</v>
      </c>
      <c r="L1838" s="27" t="s">
        <v>812</v>
      </c>
      <c r="M1838" s="25">
        <v>0.93799999999999994</v>
      </c>
      <c r="N1838" s="43" t="s">
        <v>31</v>
      </c>
      <c r="O1838" s="25">
        <f t="shared" si="203"/>
        <v>0.93799999999999994</v>
      </c>
      <c r="P1838" s="25">
        <f t="shared" si="204"/>
        <v>0.93799999999999994</v>
      </c>
      <c r="Q1838" s="28">
        <v>21.136308805790112</v>
      </c>
      <c r="R1838" s="29">
        <v>4</v>
      </c>
      <c r="S1838" s="18">
        <f t="shared" si="205"/>
        <v>5.2840772014475279</v>
      </c>
      <c r="T1838" s="28">
        <v>1.764</v>
      </c>
      <c r="U1838" s="26" t="s">
        <v>31</v>
      </c>
      <c r="V1838" s="26" t="s">
        <v>31</v>
      </c>
      <c r="W1838" s="17" t="str">
        <f t="shared" si="206"/>
        <v>n/a</v>
      </c>
      <c r="X1838" s="30" t="s">
        <v>31</v>
      </c>
      <c r="Y1838" s="17" t="str">
        <f t="shared" si="207"/>
        <v>n/a</v>
      </c>
      <c r="Z1838" s="17">
        <v>29</v>
      </c>
      <c r="AA1838" s="17">
        <f t="shared" si="201"/>
        <v>29</v>
      </c>
      <c r="AB1838" s="31" t="s">
        <v>403</v>
      </c>
    </row>
    <row r="1839" spans="2:28" x14ac:dyDescent="0.3">
      <c r="B1839" s="74" t="s">
        <v>843</v>
      </c>
      <c r="C1839" s="20" t="str">
        <f t="shared" si="202"/>
        <v>Freight Wagon (L) YGAA Other</v>
      </c>
      <c r="D1839" s="21" t="s">
        <v>4</v>
      </c>
      <c r="E1839" s="21" t="s">
        <v>399</v>
      </c>
      <c r="F1839" s="22" t="s">
        <v>713</v>
      </c>
      <c r="G1839" s="21" t="s">
        <v>333</v>
      </c>
      <c r="H1839" s="23"/>
      <c r="I1839" s="24"/>
      <c r="J1839" s="25" t="s">
        <v>31</v>
      </c>
      <c r="K1839" s="26">
        <v>5</v>
      </c>
      <c r="L1839" s="27" t="s">
        <v>812</v>
      </c>
      <c r="M1839" s="25">
        <v>0.93799999999999994</v>
      </c>
      <c r="N1839" s="43" t="s">
        <v>31</v>
      </c>
      <c r="O1839" s="25">
        <f t="shared" si="203"/>
        <v>0.93799999999999994</v>
      </c>
      <c r="P1839" s="25">
        <f t="shared" si="204"/>
        <v>0.93799999999999994</v>
      </c>
      <c r="Q1839" s="28">
        <v>52.154375614552613</v>
      </c>
      <c r="R1839" s="29">
        <v>4</v>
      </c>
      <c r="S1839" s="18">
        <f t="shared" si="205"/>
        <v>13.038593903638153</v>
      </c>
      <c r="T1839" s="28">
        <v>1.764</v>
      </c>
      <c r="U1839" s="26" t="s">
        <v>31</v>
      </c>
      <c r="V1839" s="26" t="s">
        <v>31</v>
      </c>
      <c r="W1839" s="17" t="str">
        <f t="shared" si="206"/>
        <v>n/a</v>
      </c>
      <c r="X1839" s="30" t="s">
        <v>31</v>
      </c>
      <c r="Y1839" s="17" t="str">
        <f t="shared" si="207"/>
        <v>n/a</v>
      </c>
      <c r="Z1839" s="17">
        <v>25</v>
      </c>
      <c r="AA1839" s="17">
        <f t="shared" si="201"/>
        <v>25</v>
      </c>
      <c r="AB1839" s="31" t="s">
        <v>401</v>
      </c>
    </row>
    <row r="1840" spans="2:28" x14ac:dyDescent="0.3">
      <c r="B1840" s="74" t="s">
        <v>843</v>
      </c>
      <c r="C1840" s="20" t="str">
        <f t="shared" si="202"/>
        <v>Freight Wagon (T) YGAA Other</v>
      </c>
      <c r="D1840" s="21" t="s">
        <v>4</v>
      </c>
      <c r="E1840" s="21" t="s">
        <v>402</v>
      </c>
      <c r="F1840" s="22" t="s">
        <v>713</v>
      </c>
      <c r="G1840" s="21" t="s">
        <v>333</v>
      </c>
      <c r="H1840" s="23"/>
      <c r="I1840" s="24"/>
      <c r="J1840" s="25" t="s">
        <v>31</v>
      </c>
      <c r="K1840" s="26">
        <v>5</v>
      </c>
      <c r="L1840" s="27" t="s">
        <v>812</v>
      </c>
      <c r="M1840" s="25">
        <v>0.93799999999999994</v>
      </c>
      <c r="N1840" s="43" t="s">
        <v>31</v>
      </c>
      <c r="O1840" s="25">
        <f t="shared" si="203"/>
        <v>0.93799999999999994</v>
      </c>
      <c r="P1840" s="25">
        <f t="shared" si="204"/>
        <v>0.93799999999999994</v>
      </c>
      <c r="Q1840" s="28">
        <v>21</v>
      </c>
      <c r="R1840" s="29">
        <v>4</v>
      </c>
      <c r="S1840" s="18">
        <f t="shared" si="205"/>
        <v>5.25</v>
      </c>
      <c r="T1840" s="28">
        <v>1.764</v>
      </c>
      <c r="U1840" s="26" t="s">
        <v>31</v>
      </c>
      <c r="V1840" s="26" t="s">
        <v>31</v>
      </c>
      <c r="W1840" s="17" t="str">
        <f t="shared" si="206"/>
        <v>n/a</v>
      </c>
      <c r="X1840" s="30" t="s">
        <v>31</v>
      </c>
      <c r="Y1840" s="17" t="str">
        <f t="shared" si="207"/>
        <v>n/a</v>
      </c>
      <c r="Z1840" s="17">
        <v>25</v>
      </c>
      <c r="AA1840" s="17">
        <f t="shared" ref="AA1840:AA1901" si="208">IF($D1840="Passenger",Y1840,Z1840)</f>
        <v>25</v>
      </c>
      <c r="AB1840" s="31" t="s">
        <v>403</v>
      </c>
    </row>
    <row r="1841" spans="2:28" x14ac:dyDescent="0.3">
      <c r="B1841" s="74" t="s">
        <v>843</v>
      </c>
      <c r="C1841" s="20" t="str">
        <f t="shared" si="202"/>
        <v>Freight Wagon (L) YGBA Construction Materials</v>
      </c>
      <c r="D1841" s="21" t="s">
        <v>4</v>
      </c>
      <c r="E1841" s="21" t="s">
        <v>399</v>
      </c>
      <c r="F1841" s="22" t="s">
        <v>714</v>
      </c>
      <c r="G1841" s="21" t="s">
        <v>331</v>
      </c>
      <c r="H1841" s="23"/>
      <c r="I1841" s="24"/>
      <c r="J1841" s="25" t="s">
        <v>31</v>
      </c>
      <c r="K1841" s="26">
        <v>5</v>
      </c>
      <c r="L1841" s="27" t="s">
        <v>812</v>
      </c>
      <c r="M1841" s="25">
        <v>0.93799999999999994</v>
      </c>
      <c r="N1841" s="43" t="s">
        <v>31</v>
      </c>
      <c r="O1841" s="25">
        <f t="shared" si="203"/>
        <v>0.93799999999999994</v>
      </c>
      <c r="P1841" s="25">
        <f t="shared" si="204"/>
        <v>0.93799999999999994</v>
      </c>
      <c r="Q1841" s="28">
        <v>55.752881320735128</v>
      </c>
      <c r="R1841" s="29">
        <v>4</v>
      </c>
      <c r="S1841" s="18">
        <f t="shared" si="205"/>
        <v>13.938220330183782</v>
      </c>
      <c r="T1841" s="28">
        <v>1.764</v>
      </c>
      <c r="U1841" s="26" t="s">
        <v>31</v>
      </c>
      <c r="V1841" s="26" t="s">
        <v>31</v>
      </c>
      <c r="W1841" s="17" t="str">
        <f t="shared" si="206"/>
        <v>n/a</v>
      </c>
      <c r="X1841" s="30" t="s">
        <v>31</v>
      </c>
      <c r="Y1841" s="17" t="str">
        <f t="shared" si="207"/>
        <v>n/a</v>
      </c>
      <c r="Z1841" s="17">
        <v>29</v>
      </c>
      <c r="AA1841" s="17">
        <f t="shared" si="208"/>
        <v>29</v>
      </c>
      <c r="AB1841" s="31" t="s">
        <v>401</v>
      </c>
    </row>
    <row r="1842" spans="2:28" x14ac:dyDescent="0.3">
      <c r="B1842" s="74" t="s">
        <v>843</v>
      </c>
      <c r="C1842" s="20" t="str">
        <f t="shared" si="202"/>
        <v>Freight Wagon (T) YGBA Construction Materials</v>
      </c>
      <c r="D1842" s="21" t="s">
        <v>4</v>
      </c>
      <c r="E1842" s="21" t="s">
        <v>402</v>
      </c>
      <c r="F1842" s="22" t="s">
        <v>714</v>
      </c>
      <c r="G1842" s="21" t="s">
        <v>331</v>
      </c>
      <c r="H1842" s="23"/>
      <c r="I1842" s="24"/>
      <c r="J1842" s="25" t="s">
        <v>31</v>
      </c>
      <c r="K1842" s="26">
        <v>5</v>
      </c>
      <c r="L1842" s="27" t="s">
        <v>812</v>
      </c>
      <c r="M1842" s="25">
        <v>0.93799999999999994</v>
      </c>
      <c r="N1842" s="43" t="s">
        <v>31</v>
      </c>
      <c r="O1842" s="25">
        <f t="shared" si="203"/>
        <v>0.93799999999999994</v>
      </c>
      <c r="P1842" s="25">
        <f t="shared" si="204"/>
        <v>0.93799999999999994</v>
      </c>
      <c r="Q1842" s="28">
        <v>21.153557718060888</v>
      </c>
      <c r="R1842" s="29">
        <v>4</v>
      </c>
      <c r="S1842" s="18">
        <f t="shared" si="205"/>
        <v>5.2883894295152221</v>
      </c>
      <c r="T1842" s="28">
        <v>1.764</v>
      </c>
      <c r="U1842" s="26" t="s">
        <v>31</v>
      </c>
      <c r="V1842" s="26" t="s">
        <v>31</v>
      </c>
      <c r="W1842" s="17" t="str">
        <f t="shared" si="206"/>
        <v>n/a</v>
      </c>
      <c r="X1842" s="30" t="s">
        <v>31</v>
      </c>
      <c r="Y1842" s="17" t="str">
        <f t="shared" si="207"/>
        <v>n/a</v>
      </c>
      <c r="Z1842" s="17">
        <v>29</v>
      </c>
      <c r="AA1842" s="17">
        <f t="shared" si="208"/>
        <v>29</v>
      </c>
      <c r="AB1842" s="31" t="s">
        <v>403</v>
      </c>
    </row>
    <row r="1843" spans="2:28" x14ac:dyDescent="0.3">
      <c r="B1843" s="74" t="s">
        <v>843</v>
      </c>
      <c r="C1843" s="20" t="str">
        <f t="shared" si="202"/>
        <v>Freight Wagon (L) YGBA Enterprise</v>
      </c>
      <c r="D1843" s="21" t="s">
        <v>4</v>
      </c>
      <c r="E1843" s="21" t="s">
        <v>399</v>
      </c>
      <c r="F1843" s="22" t="s">
        <v>714</v>
      </c>
      <c r="G1843" s="21" t="s">
        <v>338</v>
      </c>
      <c r="H1843" s="23"/>
      <c r="I1843" s="24"/>
      <c r="J1843" s="25" t="s">
        <v>31</v>
      </c>
      <c r="K1843" s="26">
        <v>5</v>
      </c>
      <c r="L1843" s="27" t="s">
        <v>812</v>
      </c>
      <c r="M1843" s="25">
        <v>0.93799999999999994</v>
      </c>
      <c r="N1843" s="43" t="s">
        <v>31</v>
      </c>
      <c r="O1843" s="25">
        <f t="shared" si="203"/>
        <v>0.93799999999999994</v>
      </c>
      <c r="P1843" s="25">
        <f t="shared" si="204"/>
        <v>0.93799999999999994</v>
      </c>
      <c r="Q1843" s="28">
        <v>56.4</v>
      </c>
      <c r="R1843" s="29">
        <v>4</v>
      </c>
      <c r="S1843" s="18">
        <f t="shared" si="205"/>
        <v>14.1</v>
      </c>
      <c r="T1843" s="28">
        <v>1.764</v>
      </c>
      <c r="U1843" s="26" t="s">
        <v>31</v>
      </c>
      <c r="V1843" s="26" t="s">
        <v>31</v>
      </c>
      <c r="W1843" s="17" t="str">
        <f t="shared" si="206"/>
        <v>n/a</v>
      </c>
      <c r="X1843" s="30" t="s">
        <v>31</v>
      </c>
      <c r="Y1843" s="17" t="str">
        <f t="shared" si="207"/>
        <v>n/a</v>
      </c>
      <c r="Z1843" s="17">
        <v>27</v>
      </c>
      <c r="AA1843" s="17">
        <f t="shared" si="208"/>
        <v>27</v>
      </c>
      <c r="AB1843" s="31" t="s">
        <v>401</v>
      </c>
    </row>
    <row r="1844" spans="2:28" x14ac:dyDescent="0.3">
      <c r="B1844" s="74" t="s">
        <v>843</v>
      </c>
      <c r="C1844" s="20" t="str">
        <f t="shared" si="202"/>
        <v>Freight Wagon (T) YGBA Enterprise</v>
      </c>
      <c r="D1844" s="21" t="s">
        <v>4</v>
      </c>
      <c r="E1844" s="21" t="s">
        <v>402</v>
      </c>
      <c r="F1844" s="22" t="s">
        <v>714</v>
      </c>
      <c r="G1844" s="21" t="s">
        <v>338</v>
      </c>
      <c r="H1844" s="23"/>
      <c r="I1844" s="24"/>
      <c r="J1844" s="25" t="s">
        <v>31</v>
      </c>
      <c r="K1844" s="26">
        <v>5</v>
      </c>
      <c r="L1844" s="27" t="s">
        <v>812</v>
      </c>
      <c r="M1844" s="25">
        <v>0.93799999999999994</v>
      </c>
      <c r="N1844" s="43" t="s">
        <v>31</v>
      </c>
      <c r="O1844" s="25">
        <f t="shared" si="203"/>
        <v>0.93799999999999994</v>
      </c>
      <c r="P1844" s="25">
        <f t="shared" si="204"/>
        <v>0.93799999999999994</v>
      </c>
      <c r="Q1844" s="28">
        <v>21.10764484058965</v>
      </c>
      <c r="R1844" s="29">
        <v>4</v>
      </c>
      <c r="S1844" s="18">
        <f t="shared" si="205"/>
        <v>5.2769112101474125</v>
      </c>
      <c r="T1844" s="28">
        <v>1.764</v>
      </c>
      <c r="U1844" s="26" t="s">
        <v>31</v>
      </c>
      <c r="V1844" s="26" t="s">
        <v>31</v>
      </c>
      <c r="W1844" s="17" t="str">
        <f t="shared" si="206"/>
        <v>n/a</v>
      </c>
      <c r="X1844" s="30" t="s">
        <v>31</v>
      </c>
      <c r="Y1844" s="17" t="str">
        <f t="shared" si="207"/>
        <v>n/a</v>
      </c>
      <c r="Z1844" s="17">
        <v>27</v>
      </c>
      <c r="AA1844" s="17">
        <f t="shared" si="208"/>
        <v>27</v>
      </c>
      <c r="AB1844" s="31" t="s">
        <v>403</v>
      </c>
    </row>
    <row r="1845" spans="2:28" x14ac:dyDescent="0.3">
      <c r="B1845" s="74" t="s">
        <v>843</v>
      </c>
      <c r="C1845" s="20" t="str">
        <f t="shared" si="202"/>
        <v>Freight Wagon (L) YGBA Other</v>
      </c>
      <c r="D1845" s="21" t="s">
        <v>4</v>
      </c>
      <c r="E1845" s="21" t="s">
        <v>399</v>
      </c>
      <c r="F1845" s="22" t="s">
        <v>714</v>
      </c>
      <c r="G1845" s="21" t="s">
        <v>333</v>
      </c>
      <c r="H1845" s="23"/>
      <c r="I1845" s="24"/>
      <c r="J1845" s="25" t="s">
        <v>31</v>
      </c>
      <c r="K1845" s="26">
        <v>5</v>
      </c>
      <c r="L1845" s="27" t="s">
        <v>812</v>
      </c>
      <c r="M1845" s="25">
        <v>0.93799999999999994</v>
      </c>
      <c r="N1845" s="43" t="s">
        <v>31</v>
      </c>
      <c r="O1845" s="25">
        <f t="shared" si="203"/>
        <v>0.93799999999999994</v>
      </c>
      <c r="P1845" s="25">
        <f t="shared" si="204"/>
        <v>0.93799999999999994</v>
      </c>
      <c r="Q1845" s="28">
        <v>54.495053133015759</v>
      </c>
      <c r="R1845" s="29">
        <v>4</v>
      </c>
      <c r="S1845" s="18">
        <f t="shared" si="205"/>
        <v>13.62376328325394</v>
      </c>
      <c r="T1845" s="28">
        <v>1.764</v>
      </c>
      <c r="U1845" s="26" t="s">
        <v>31</v>
      </c>
      <c r="V1845" s="26" t="s">
        <v>31</v>
      </c>
      <c r="W1845" s="17" t="str">
        <f t="shared" si="206"/>
        <v>n/a</v>
      </c>
      <c r="X1845" s="30" t="s">
        <v>31</v>
      </c>
      <c r="Y1845" s="17" t="str">
        <f t="shared" si="207"/>
        <v>n/a</v>
      </c>
      <c r="Z1845" s="17">
        <v>25</v>
      </c>
      <c r="AA1845" s="17">
        <f t="shared" si="208"/>
        <v>25</v>
      </c>
      <c r="AB1845" s="31" t="s">
        <v>401</v>
      </c>
    </row>
    <row r="1846" spans="2:28" x14ac:dyDescent="0.3">
      <c r="B1846" s="74" t="s">
        <v>843</v>
      </c>
      <c r="C1846" s="20" t="str">
        <f t="shared" si="202"/>
        <v>Freight Wagon (T) YGBA Other</v>
      </c>
      <c r="D1846" s="21" t="s">
        <v>4</v>
      </c>
      <c r="E1846" s="21" t="s">
        <v>402</v>
      </c>
      <c r="F1846" s="22" t="s">
        <v>714</v>
      </c>
      <c r="G1846" s="21" t="s">
        <v>333</v>
      </c>
      <c r="H1846" s="23"/>
      <c r="I1846" s="24"/>
      <c r="J1846" s="25" t="s">
        <v>31</v>
      </c>
      <c r="K1846" s="26">
        <v>5</v>
      </c>
      <c r="L1846" s="27" t="s">
        <v>812</v>
      </c>
      <c r="M1846" s="25">
        <v>0.93799999999999994</v>
      </c>
      <c r="N1846" s="43" t="s">
        <v>31</v>
      </c>
      <c r="O1846" s="25">
        <f t="shared" si="203"/>
        <v>0.93799999999999994</v>
      </c>
      <c r="P1846" s="25">
        <f t="shared" si="204"/>
        <v>0.93799999999999994</v>
      </c>
      <c r="Q1846" s="28">
        <v>21.096508349598789</v>
      </c>
      <c r="R1846" s="29">
        <v>4</v>
      </c>
      <c r="S1846" s="18">
        <f t="shared" si="205"/>
        <v>5.2741270873996973</v>
      </c>
      <c r="T1846" s="28">
        <v>1.764</v>
      </c>
      <c r="U1846" s="26" t="s">
        <v>31</v>
      </c>
      <c r="V1846" s="26" t="s">
        <v>31</v>
      </c>
      <c r="W1846" s="17" t="str">
        <f t="shared" si="206"/>
        <v>n/a</v>
      </c>
      <c r="X1846" s="30" t="s">
        <v>31</v>
      </c>
      <c r="Y1846" s="17" t="str">
        <f t="shared" si="207"/>
        <v>n/a</v>
      </c>
      <c r="Z1846" s="17">
        <v>25</v>
      </c>
      <c r="AA1846" s="17">
        <f t="shared" si="208"/>
        <v>25</v>
      </c>
      <c r="AB1846" s="31" t="s">
        <v>403</v>
      </c>
    </row>
    <row r="1847" spans="2:28" x14ac:dyDescent="0.3">
      <c r="B1847" s="74" t="s">
        <v>843</v>
      </c>
      <c r="C1847" s="20" t="str">
        <f t="shared" si="202"/>
        <v>Freight Wagon (L) YGBD Construction Materials</v>
      </c>
      <c r="D1847" s="21" t="s">
        <v>4</v>
      </c>
      <c r="E1847" s="21" t="s">
        <v>399</v>
      </c>
      <c r="F1847" s="22" t="s">
        <v>715</v>
      </c>
      <c r="G1847" s="21" t="s">
        <v>331</v>
      </c>
      <c r="H1847" s="23"/>
      <c r="I1847" s="24"/>
      <c r="J1847" s="25" t="s">
        <v>31</v>
      </c>
      <c r="K1847" s="26">
        <v>5</v>
      </c>
      <c r="L1847" s="27" t="s">
        <v>812</v>
      </c>
      <c r="M1847" s="25">
        <v>0.93799999999999994</v>
      </c>
      <c r="N1847" s="43" t="s">
        <v>31</v>
      </c>
      <c r="O1847" s="25">
        <f t="shared" si="203"/>
        <v>0.93799999999999994</v>
      </c>
      <c r="P1847" s="25">
        <f t="shared" si="204"/>
        <v>0.93799999999999994</v>
      </c>
      <c r="Q1847" s="28">
        <v>56.523809523809518</v>
      </c>
      <c r="R1847" s="29">
        <v>4</v>
      </c>
      <c r="S1847" s="18">
        <f t="shared" si="205"/>
        <v>14.13095238095238</v>
      </c>
      <c r="T1847" s="28">
        <v>1.764</v>
      </c>
      <c r="U1847" s="26" t="s">
        <v>31</v>
      </c>
      <c r="V1847" s="26" t="s">
        <v>31</v>
      </c>
      <c r="W1847" s="17" t="str">
        <f t="shared" si="206"/>
        <v>n/a</v>
      </c>
      <c r="X1847" s="30" t="s">
        <v>31</v>
      </c>
      <c r="Y1847" s="17" t="str">
        <f t="shared" si="207"/>
        <v>n/a</v>
      </c>
      <c r="Z1847" s="17">
        <v>29</v>
      </c>
      <c r="AA1847" s="17">
        <f t="shared" si="208"/>
        <v>29</v>
      </c>
      <c r="AB1847" s="31" t="s">
        <v>401</v>
      </c>
    </row>
    <row r="1848" spans="2:28" x14ac:dyDescent="0.3">
      <c r="B1848" s="74" t="s">
        <v>843</v>
      </c>
      <c r="C1848" s="20" t="str">
        <f t="shared" si="202"/>
        <v>Freight Wagon (T) YGBD Construction Materials</v>
      </c>
      <c r="D1848" s="21" t="s">
        <v>4</v>
      </c>
      <c r="E1848" s="21" t="s">
        <v>402</v>
      </c>
      <c r="F1848" s="22" t="s">
        <v>715</v>
      </c>
      <c r="G1848" s="21" t="s">
        <v>331</v>
      </c>
      <c r="H1848" s="23"/>
      <c r="I1848" s="24"/>
      <c r="J1848" s="25" t="s">
        <v>31</v>
      </c>
      <c r="K1848" s="26">
        <v>5</v>
      </c>
      <c r="L1848" s="27" t="s">
        <v>812</v>
      </c>
      <c r="M1848" s="25">
        <v>0.93799999999999994</v>
      </c>
      <c r="N1848" s="43" t="s">
        <v>31</v>
      </c>
      <c r="O1848" s="25">
        <f t="shared" si="203"/>
        <v>0.93799999999999994</v>
      </c>
      <c r="P1848" s="25">
        <f t="shared" si="204"/>
        <v>0.93799999999999994</v>
      </c>
      <c r="Q1848" s="28">
        <v>21.18523002421308</v>
      </c>
      <c r="R1848" s="29">
        <v>4</v>
      </c>
      <c r="S1848" s="18">
        <f t="shared" si="205"/>
        <v>5.2963075060532701</v>
      </c>
      <c r="T1848" s="28">
        <v>1.764</v>
      </c>
      <c r="U1848" s="26" t="s">
        <v>31</v>
      </c>
      <c r="V1848" s="26" t="s">
        <v>31</v>
      </c>
      <c r="W1848" s="17" t="str">
        <f t="shared" si="206"/>
        <v>n/a</v>
      </c>
      <c r="X1848" s="30" t="s">
        <v>31</v>
      </c>
      <c r="Y1848" s="17" t="str">
        <f t="shared" si="207"/>
        <v>n/a</v>
      </c>
      <c r="Z1848" s="17">
        <v>29</v>
      </c>
      <c r="AA1848" s="17">
        <f t="shared" si="208"/>
        <v>29</v>
      </c>
      <c r="AB1848" s="31" t="s">
        <v>403</v>
      </c>
    </row>
    <row r="1849" spans="2:28" x14ac:dyDescent="0.3">
      <c r="B1849" s="74" t="s">
        <v>843</v>
      </c>
      <c r="C1849" s="20" t="str">
        <f t="shared" si="202"/>
        <v>Freight Wagon (T) YGBD Other</v>
      </c>
      <c r="D1849" s="21" t="s">
        <v>4</v>
      </c>
      <c r="E1849" s="21" t="s">
        <v>402</v>
      </c>
      <c r="F1849" s="22" t="s">
        <v>715</v>
      </c>
      <c r="G1849" s="21" t="s">
        <v>333</v>
      </c>
      <c r="H1849" s="23"/>
      <c r="I1849" s="24"/>
      <c r="J1849" s="25" t="s">
        <v>31</v>
      </c>
      <c r="K1849" s="26">
        <v>5</v>
      </c>
      <c r="L1849" s="27" t="s">
        <v>812</v>
      </c>
      <c r="M1849" s="25">
        <v>0.93799999999999994</v>
      </c>
      <c r="N1849" s="43" t="s">
        <v>31</v>
      </c>
      <c r="O1849" s="25">
        <f t="shared" si="203"/>
        <v>0.93799999999999994</v>
      </c>
      <c r="P1849" s="25">
        <f t="shared" si="204"/>
        <v>0.93799999999999994</v>
      </c>
      <c r="Q1849" s="28">
        <v>21</v>
      </c>
      <c r="R1849" s="29">
        <v>4</v>
      </c>
      <c r="S1849" s="18">
        <f t="shared" si="205"/>
        <v>5.25</v>
      </c>
      <c r="T1849" s="28">
        <v>1.764</v>
      </c>
      <c r="U1849" s="26" t="s">
        <v>31</v>
      </c>
      <c r="V1849" s="26" t="s">
        <v>31</v>
      </c>
      <c r="W1849" s="17" t="str">
        <f t="shared" si="206"/>
        <v>n/a</v>
      </c>
      <c r="X1849" s="30" t="s">
        <v>31</v>
      </c>
      <c r="Y1849" s="17" t="str">
        <f t="shared" si="207"/>
        <v>n/a</v>
      </c>
      <c r="Z1849" s="17">
        <v>25</v>
      </c>
      <c r="AA1849" s="17">
        <f t="shared" si="208"/>
        <v>25</v>
      </c>
      <c r="AB1849" s="31" t="s">
        <v>403</v>
      </c>
    </row>
    <row r="1850" spans="2:28" x14ac:dyDescent="0.3">
      <c r="B1850" s="74" t="s">
        <v>843</v>
      </c>
      <c r="C1850" s="20" t="str">
        <f t="shared" si="202"/>
        <v>Freight Wagon (L) YGBE Construction Materials</v>
      </c>
      <c r="D1850" s="21" t="s">
        <v>4</v>
      </c>
      <c r="E1850" s="21" t="s">
        <v>399</v>
      </c>
      <c r="F1850" s="22" t="s">
        <v>716</v>
      </c>
      <c r="G1850" s="21" t="s">
        <v>331</v>
      </c>
      <c r="H1850" s="23"/>
      <c r="I1850" s="24"/>
      <c r="J1850" s="25" t="s">
        <v>31</v>
      </c>
      <c r="K1850" s="26">
        <v>3</v>
      </c>
      <c r="L1850" s="27" t="s">
        <v>808</v>
      </c>
      <c r="M1850" s="25">
        <v>1.018</v>
      </c>
      <c r="N1850" s="43" t="s">
        <v>31</v>
      </c>
      <c r="O1850" s="25">
        <f t="shared" si="203"/>
        <v>1.018</v>
      </c>
      <c r="P1850" s="25">
        <f t="shared" si="204"/>
        <v>1.018</v>
      </c>
      <c r="Q1850" s="28">
        <v>57.506027323868196</v>
      </c>
      <c r="R1850" s="29">
        <v>4</v>
      </c>
      <c r="S1850" s="18">
        <f t="shared" si="205"/>
        <v>14.376506830967049</v>
      </c>
      <c r="T1850" s="28">
        <v>1.764</v>
      </c>
      <c r="U1850" s="26" t="s">
        <v>31</v>
      </c>
      <c r="V1850" s="26" t="s">
        <v>31</v>
      </c>
      <c r="W1850" s="17" t="str">
        <f t="shared" si="206"/>
        <v>n/a</v>
      </c>
      <c r="X1850" s="30" t="s">
        <v>31</v>
      </c>
      <c r="Y1850" s="17" t="str">
        <f t="shared" si="207"/>
        <v>n/a</v>
      </c>
      <c r="Z1850" s="17">
        <v>29</v>
      </c>
      <c r="AA1850" s="17">
        <f t="shared" si="208"/>
        <v>29</v>
      </c>
      <c r="AB1850" s="31" t="s">
        <v>520</v>
      </c>
    </row>
    <row r="1851" spans="2:28" x14ac:dyDescent="0.3">
      <c r="B1851" s="74" t="s">
        <v>843</v>
      </c>
      <c r="C1851" s="20" t="str">
        <f t="shared" si="202"/>
        <v>Freight Wagon (T) YGBE Construction Materials</v>
      </c>
      <c r="D1851" s="21" t="s">
        <v>4</v>
      </c>
      <c r="E1851" s="21" t="s">
        <v>402</v>
      </c>
      <c r="F1851" s="22" t="s">
        <v>716</v>
      </c>
      <c r="G1851" s="21" t="s">
        <v>331</v>
      </c>
      <c r="H1851" s="23"/>
      <c r="I1851" s="24"/>
      <c r="J1851" s="25" t="s">
        <v>31</v>
      </c>
      <c r="K1851" s="26">
        <v>3</v>
      </c>
      <c r="L1851" s="27" t="s">
        <v>808</v>
      </c>
      <c r="M1851" s="25">
        <v>1.018</v>
      </c>
      <c r="N1851" s="43" t="s">
        <v>31</v>
      </c>
      <c r="O1851" s="25">
        <f t="shared" si="203"/>
        <v>1.018</v>
      </c>
      <c r="P1851" s="25">
        <f t="shared" si="204"/>
        <v>1.018</v>
      </c>
      <c r="Q1851" s="28">
        <v>21.268113522537565</v>
      </c>
      <c r="R1851" s="29">
        <v>4</v>
      </c>
      <c r="S1851" s="18">
        <f t="shared" si="205"/>
        <v>5.3170283806343912</v>
      </c>
      <c r="T1851" s="28">
        <v>1.764</v>
      </c>
      <c r="U1851" s="26" t="s">
        <v>31</v>
      </c>
      <c r="V1851" s="26" t="s">
        <v>31</v>
      </c>
      <c r="W1851" s="17" t="str">
        <f t="shared" si="206"/>
        <v>n/a</v>
      </c>
      <c r="X1851" s="30" t="s">
        <v>31</v>
      </c>
      <c r="Y1851" s="17" t="str">
        <f t="shared" si="207"/>
        <v>n/a</v>
      </c>
      <c r="Z1851" s="17">
        <v>29</v>
      </c>
      <c r="AA1851" s="17">
        <f t="shared" si="208"/>
        <v>29</v>
      </c>
      <c r="AB1851" s="31" t="s">
        <v>471</v>
      </c>
    </row>
    <row r="1852" spans="2:28" x14ac:dyDescent="0.3">
      <c r="B1852" s="74" t="s">
        <v>843</v>
      </c>
      <c r="C1852" s="20" t="str">
        <f t="shared" si="202"/>
        <v>Freight Wagon (L) YGBE Other</v>
      </c>
      <c r="D1852" s="21" t="s">
        <v>4</v>
      </c>
      <c r="E1852" s="21" t="s">
        <v>399</v>
      </c>
      <c r="F1852" s="22" t="s">
        <v>716</v>
      </c>
      <c r="G1852" s="21" t="s">
        <v>333</v>
      </c>
      <c r="H1852" s="23"/>
      <c r="I1852" s="24"/>
      <c r="J1852" s="25" t="s">
        <v>31</v>
      </c>
      <c r="K1852" s="26">
        <v>3</v>
      </c>
      <c r="L1852" s="27" t="s">
        <v>808</v>
      </c>
      <c r="M1852" s="25">
        <v>1.018</v>
      </c>
      <c r="N1852" s="43" t="s">
        <v>31</v>
      </c>
      <c r="O1852" s="25">
        <f t="shared" si="203"/>
        <v>1.018</v>
      </c>
      <c r="P1852" s="25">
        <f t="shared" si="204"/>
        <v>1.018</v>
      </c>
      <c r="Q1852" s="28">
        <v>41.697547683923709</v>
      </c>
      <c r="R1852" s="29">
        <v>4</v>
      </c>
      <c r="S1852" s="18">
        <f t="shared" si="205"/>
        <v>10.424386920980927</v>
      </c>
      <c r="T1852" s="28">
        <v>1.764</v>
      </c>
      <c r="U1852" s="26" t="s">
        <v>31</v>
      </c>
      <c r="V1852" s="26" t="s">
        <v>31</v>
      </c>
      <c r="W1852" s="17" t="str">
        <f t="shared" si="206"/>
        <v>n/a</v>
      </c>
      <c r="X1852" s="30" t="s">
        <v>31</v>
      </c>
      <c r="Y1852" s="17" t="str">
        <f t="shared" si="207"/>
        <v>n/a</v>
      </c>
      <c r="Z1852" s="17">
        <v>25</v>
      </c>
      <c r="AA1852" s="17">
        <f t="shared" si="208"/>
        <v>25</v>
      </c>
      <c r="AB1852" s="31" t="s">
        <v>520</v>
      </c>
    </row>
    <row r="1853" spans="2:28" x14ac:dyDescent="0.3">
      <c r="B1853" s="74" t="s">
        <v>843</v>
      </c>
      <c r="C1853" s="20" t="str">
        <f t="shared" si="202"/>
        <v>Freight Wagon (T) YGBE Other</v>
      </c>
      <c r="D1853" s="21" t="s">
        <v>4</v>
      </c>
      <c r="E1853" s="21" t="s">
        <v>402</v>
      </c>
      <c r="F1853" s="22" t="s">
        <v>716</v>
      </c>
      <c r="G1853" s="21" t="s">
        <v>333</v>
      </c>
      <c r="H1853" s="23"/>
      <c r="I1853" s="24"/>
      <c r="J1853" s="25" t="s">
        <v>31</v>
      </c>
      <c r="K1853" s="26">
        <v>3</v>
      </c>
      <c r="L1853" s="27" t="s">
        <v>808</v>
      </c>
      <c r="M1853" s="25">
        <v>1.018</v>
      </c>
      <c r="N1853" s="43" t="s">
        <v>31</v>
      </c>
      <c r="O1853" s="25">
        <f t="shared" si="203"/>
        <v>1.018</v>
      </c>
      <c r="P1853" s="25">
        <f t="shared" si="204"/>
        <v>1.018</v>
      </c>
      <c r="Q1853" s="28">
        <v>21.310642377756473</v>
      </c>
      <c r="R1853" s="29">
        <v>4</v>
      </c>
      <c r="S1853" s="18">
        <f t="shared" si="205"/>
        <v>5.3276605944391182</v>
      </c>
      <c r="T1853" s="28">
        <v>1.764</v>
      </c>
      <c r="U1853" s="26" t="s">
        <v>31</v>
      </c>
      <c r="V1853" s="26" t="s">
        <v>31</v>
      </c>
      <c r="W1853" s="17" t="str">
        <f t="shared" si="206"/>
        <v>n/a</v>
      </c>
      <c r="X1853" s="30" t="s">
        <v>31</v>
      </c>
      <c r="Y1853" s="17" t="str">
        <f t="shared" si="207"/>
        <v>n/a</v>
      </c>
      <c r="Z1853" s="17">
        <v>25</v>
      </c>
      <c r="AA1853" s="17">
        <f t="shared" si="208"/>
        <v>25</v>
      </c>
      <c r="AB1853" s="31" t="s">
        <v>471</v>
      </c>
    </row>
    <row r="1854" spans="2:28" x14ac:dyDescent="0.3">
      <c r="B1854" s="74" t="s">
        <v>843</v>
      </c>
      <c r="C1854" s="20" t="str">
        <f t="shared" si="202"/>
        <v>Freight Wagon (L) YGHB Construction Materials</v>
      </c>
      <c r="D1854" s="21" t="s">
        <v>4</v>
      </c>
      <c r="E1854" s="21" t="s">
        <v>399</v>
      </c>
      <c r="F1854" s="22" t="s">
        <v>717</v>
      </c>
      <c r="G1854" s="21" t="s">
        <v>331</v>
      </c>
      <c r="H1854" s="23"/>
      <c r="I1854" s="24"/>
      <c r="J1854" s="25" t="s">
        <v>31</v>
      </c>
      <c r="K1854" s="26">
        <v>5</v>
      </c>
      <c r="L1854" s="27" t="s">
        <v>812</v>
      </c>
      <c r="M1854" s="25">
        <v>0.93799999999999994</v>
      </c>
      <c r="N1854" s="43" t="s">
        <v>31</v>
      </c>
      <c r="O1854" s="25">
        <f t="shared" si="203"/>
        <v>0.93799999999999994</v>
      </c>
      <c r="P1854" s="25">
        <f t="shared" si="204"/>
        <v>0.93799999999999994</v>
      </c>
      <c r="Q1854" s="28">
        <v>59.37714712471994</v>
      </c>
      <c r="R1854" s="29">
        <v>4</v>
      </c>
      <c r="S1854" s="18">
        <f t="shared" si="205"/>
        <v>14.844286781179985</v>
      </c>
      <c r="T1854" s="28">
        <v>1.764</v>
      </c>
      <c r="U1854" s="26" t="s">
        <v>31</v>
      </c>
      <c r="V1854" s="26" t="s">
        <v>31</v>
      </c>
      <c r="W1854" s="17" t="str">
        <f t="shared" si="206"/>
        <v>n/a</v>
      </c>
      <c r="X1854" s="30" t="s">
        <v>31</v>
      </c>
      <c r="Y1854" s="17" t="str">
        <f t="shared" si="207"/>
        <v>n/a</v>
      </c>
      <c r="Z1854" s="17">
        <v>29</v>
      </c>
      <c r="AA1854" s="17">
        <f t="shared" si="208"/>
        <v>29</v>
      </c>
      <c r="AB1854" s="31" t="s">
        <v>401</v>
      </c>
    </row>
    <row r="1855" spans="2:28" x14ac:dyDescent="0.3">
      <c r="B1855" s="74" t="s">
        <v>843</v>
      </c>
      <c r="C1855" s="20" t="str">
        <f t="shared" si="202"/>
        <v>Freight Wagon (T) YGHB Construction Materials</v>
      </c>
      <c r="D1855" s="21" t="s">
        <v>4</v>
      </c>
      <c r="E1855" s="21" t="s">
        <v>402</v>
      </c>
      <c r="F1855" s="22" t="s">
        <v>717</v>
      </c>
      <c r="G1855" s="21" t="s">
        <v>331</v>
      </c>
      <c r="H1855" s="23"/>
      <c r="I1855" s="24"/>
      <c r="J1855" s="25" t="s">
        <v>31</v>
      </c>
      <c r="K1855" s="26">
        <v>5</v>
      </c>
      <c r="L1855" s="27" t="s">
        <v>812</v>
      </c>
      <c r="M1855" s="25">
        <v>0.93799999999999994</v>
      </c>
      <c r="N1855" s="43" t="s">
        <v>31</v>
      </c>
      <c r="O1855" s="25">
        <f t="shared" si="203"/>
        <v>0.93799999999999994</v>
      </c>
      <c r="P1855" s="25">
        <f t="shared" si="204"/>
        <v>0.93799999999999994</v>
      </c>
      <c r="Q1855" s="28">
        <v>22</v>
      </c>
      <c r="R1855" s="29">
        <v>4</v>
      </c>
      <c r="S1855" s="18">
        <f t="shared" si="205"/>
        <v>5.5</v>
      </c>
      <c r="T1855" s="28">
        <v>1.764</v>
      </c>
      <c r="U1855" s="26" t="s">
        <v>31</v>
      </c>
      <c r="V1855" s="26" t="s">
        <v>31</v>
      </c>
      <c r="W1855" s="17" t="str">
        <f t="shared" si="206"/>
        <v>n/a</v>
      </c>
      <c r="X1855" s="30" t="s">
        <v>31</v>
      </c>
      <c r="Y1855" s="17" t="str">
        <f t="shared" si="207"/>
        <v>n/a</v>
      </c>
      <c r="Z1855" s="17">
        <v>29</v>
      </c>
      <c r="AA1855" s="17">
        <f t="shared" si="208"/>
        <v>29</v>
      </c>
      <c r="AB1855" s="31" t="s">
        <v>403</v>
      </c>
    </row>
    <row r="1856" spans="2:28" x14ac:dyDescent="0.3">
      <c r="B1856" s="74" t="s">
        <v>843</v>
      </c>
      <c r="C1856" s="20" t="str">
        <f t="shared" si="202"/>
        <v>Freight Wagon (L) YGHB Other</v>
      </c>
      <c r="D1856" s="21" t="s">
        <v>4</v>
      </c>
      <c r="E1856" s="21" t="s">
        <v>399</v>
      </c>
      <c r="F1856" s="22" t="s">
        <v>717</v>
      </c>
      <c r="G1856" s="21" t="s">
        <v>333</v>
      </c>
      <c r="H1856" s="23"/>
      <c r="I1856" s="24"/>
      <c r="J1856" s="25" t="s">
        <v>31</v>
      </c>
      <c r="K1856" s="26">
        <v>5</v>
      </c>
      <c r="L1856" s="27" t="s">
        <v>812</v>
      </c>
      <c r="M1856" s="25">
        <v>0.93799999999999994</v>
      </c>
      <c r="N1856" s="43" t="s">
        <v>31</v>
      </c>
      <c r="O1856" s="25">
        <f t="shared" si="203"/>
        <v>0.93799999999999994</v>
      </c>
      <c r="P1856" s="25">
        <f t="shared" si="204"/>
        <v>0.93799999999999994</v>
      </c>
      <c r="Q1856" s="28">
        <v>52.5</v>
      </c>
      <c r="R1856" s="29">
        <v>4</v>
      </c>
      <c r="S1856" s="18">
        <f t="shared" si="205"/>
        <v>13.125</v>
      </c>
      <c r="T1856" s="28">
        <v>1.764</v>
      </c>
      <c r="U1856" s="26" t="s">
        <v>31</v>
      </c>
      <c r="V1856" s="26" t="s">
        <v>31</v>
      </c>
      <c r="W1856" s="17" t="str">
        <f t="shared" si="206"/>
        <v>n/a</v>
      </c>
      <c r="X1856" s="30" t="s">
        <v>31</v>
      </c>
      <c r="Y1856" s="17" t="str">
        <f t="shared" si="207"/>
        <v>n/a</v>
      </c>
      <c r="Z1856" s="17">
        <v>25</v>
      </c>
      <c r="AA1856" s="17">
        <f t="shared" si="208"/>
        <v>25</v>
      </c>
      <c r="AB1856" s="31" t="s">
        <v>401</v>
      </c>
    </row>
    <row r="1857" spans="2:28" x14ac:dyDescent="0.3">
      <c r="B1857" s="74" t="s">
        <v>843</v>
      </c>
      <c r="C1857" s="20" t="str">
        <f t="shared" si="202"/>
        <v>Freight Wagon (T) YGHB Other</v>
      </c>
      <c r="D1857" s="21" t="s">
        <v>4</v>
      </c>
      <c r="E1857" s="21" t="s">
        <v>402</v>
      </c>
      <c r="F1857" s="22" t="s">
        <v>717</v>
      </c>
      <c r="G1857" s="21" t="s">
        <v>333</v>
      </c>
      <c r="H1857" s="23"/>
      <c r="I1857" s="24"/>
      <c r="J1857" s="25" t="s">
        <v>31</v>
      </c>
      <c r="K1857" s="26">
        <v>5</v>
      </c>
      <c r="L1857" s="27" t="s">
        <v>812</v>
      </c>
      <c r="M1857" s="25">
        <v>0.93799999999999994</v>
      </c>
      <c r="N1857" s="43" t="s">
        <v>31</v>
      </c>
      <c r="O1857" s="25">
        <f t="shared" si="203"/>
        <v>0.93799999999999994</v>
      </c>
      <c r="P1857" s="25">
        <f t="shared" si="204"/>
        <v>0.93799999999999994</v>
      </c>
      <c r="Q1857" s="28">
        <v>22</v>
      </c>
      <c r="R1857" s="29">
        <v>4</v>
      </c>
      <c r="S1857" s="18">
        <f t="shared" si="205"/>
        <v>5.5</v>
      </c>
      <c r="T1857" s="28">
        <v>1.764</v>
      </c>
      <c r="U1857" s="26" t="s">
        <v>31</v>
      </c>
      <c r="V1857" s="26" t="s">
        <v>31</v>
      </c>
      <c r="W1857" s="17" t="str">
        <f t="shared" si="206"/>
        <v>n/a</v>
      </c>
      <c r="X1857" s="30" t="s">
        <v>31</v>
      </c>
      <c r="Y1857" s="17" t="str">
        <f t="shared" si="207"/>
        <v>n/a</v>
      </c>
      <c r="Z1857" s="17">
        <v>25</v>
      </c>
      <c r="AA1857" s="17">
        <f t="shared" si="208"/>
        <v>25</v>
      </c>
      <c r="AB1857" s="31" t="s">
        <v>403</v>
      </c>
    </row>
    <row r="1858" spans="2:28" x14ac:dyDescent="0.3">
      <c r="B1858" s="74" t="s">
        <v>843</v>
      </c>
      <c r="C1858" s="20" t="str">
        <f t="shared" si="202"/>
        <v>Freight Wagon (L) YKAB Construction Materials</v>
      </c>
      <c r="D1858" s="21" t="s">
        <v>4</v>
      </c>
      <c r="E1858" s="21" t="s">
        <v>399</v>
      </c>
      <c r="F1858" s="22" t="s">
        <v>718</v>
      </c>
      <c r="G1858" s="21" t="s">
        <v>331</v>
      </c>
      <c r="H1858" s="23"/>
      <c r="I1858" s="24"/>
      <c r="J1858" s="25" t="s">
        <v>31</v>
      </c>
      <c r="K1858" s="26">
        <v>5</v>
      </c>
      <c r="L1858" s="27" t="s">
        <v>812</v>
      </c>
      <c r="M1858" s="25">
        <v>0.93799999999999994</v>
      </c>
      <c r="N1858" s="43" t="s">
        <v>31</v>
      </c>
      <c r="O1858" s="25">
        <f t="shared" si="203"/>
        <v>0.93799999999999994</v>
      </c>
      <c r="P1858" s="25">
        <f t="shared" si="204"/>
        <v>0.93799999999999994</v>
      </c>
      <c r="Q1858" s="28">
        <v>64.851453175457479</v>
      </c>
      <c r="R1858" s="29">
        <v>4</v>
      </c>
      <c r="S1858" s="18">
        <f t="shared" si="205"/>
        <v>16.21286329386437</v>
      </c>
      <c r="T1858" s="28">
        <v>1.764</v>
      </c>
      <c r="U1858" s="26" t="s">
        <v>31</v>
      </c>
      <c r="V1858" s="26" t="s">
        <v>31</v>
      </c>
      <c r="W1858" s="17" t="str">
        <f t="shared" si="206"/>
        <v>n/a</v>
      </c>
      <c r="X1858" s="30" t="s">
        <v>31</v>
      </c>
      <c r="Y1858" s="17" t="str">
        <f t="shared" si="207"/>
        <v>n/a</v>
      </c>
      <c r="Z1858" s="17">
        <v>29</v>
      </c>
      <c r="AA1858" s="17">
        <f t="shared" si="208"/>
        <v>29</v>
      </c>
      <c r="AB1858" s="31" t="s">
        <v>401</v>
      </c>
    </row>
    <row r="1859" spans="2:28" x14ac:dyDescent="0.3">
      <c r="B1859" s="74" t="s">
        <v>843</v>
      </c>
      <c r="C1859" s="20" t="str">
        <f t="shared" si="202"/>
        <v>Freight Wagon (T) YKAB Construction Materials</v>
      </c>
      <c r="D1859" s="21" t="s">
        <v>4</v>
      </c>
      <c r="E1859" s="21" t="s">
        <v>402</v>
      </c>
      <c r="F1859" s="22" t="s">
        <v>718</v>
      </c>
      <c r="G1859" s="21" t="s">
        <v>331</v>
      </c>
      <c r="H1859" s="23"/>
      <c r="I1859" s="24"/>
      <c r="J1859" s="25" t="s">
        <v>31</v>
      </c>
      <c r="K1859" s="26">
        <v>5</v>
      </c>
      <c r="L1859" s="27" t="s">
        <v>812</v>
      </c>
      <c r="M1859" s="25">
        <v>0.93799999999999994</v>
      </c>
      <c r="N1859" s="43" t="s">
        <v>31</v>
      </c>
      <c r="O1859" s="25">
        <f t="shared" si="203"/>
        <v>0.93799999999999994</v>
      </c>
      <c r="P1859" s="25">
        <f t="shared" si="204"/>
        <v>0.93799999999999994</v>
      </c>
      <c r="Q1859" s="28">
        <v>25.389502762430944</v>
      </c>
      <c r="R1859" s="29">
        <v>4</v>
      </c>
      <c r="S1859" s="18">
        <f t="shared" si="205"/>
        <v>6.3473756906077359</v>
      </c>
      <c r="T1859" s="28">
        <v>1.764</v>
      </c>
      <c r="U1859" s="26" t="s">
        <v>31</v>
      </c>
      <c r="V1859" s="26" t="s">
        <v>31</v>
      </c>
      <c r="W1859" s="17" t="str">
        <f t="shared" si="206"/>
        <v>n/a</v>
      </c>
      <c r="X1859" s="30" t="s">
        <v>31</v>
      </c>
      <c r="Y1859" s="17" t="str">
        <f t="shared" si="207"/>
        <v>n/a</v>
      </c>
      <c r="Z1859" s="17">
        <v>29</v>
      </c>
      <c r="AA1859" s="17">
        <f t="shared" si="208"/>
        <v>29</v>
      </c>
      <c r="AB1859" s="31" t="s">
        <v>403</v>
      </c>
    </row>
    <row r="1860" spans="2:28" x14ac:dyDescent="0.3">
      <c r="B1860" s="74" t="s">
        <v>843</v>
      </c>
      <c r="C1860" s="20" t="str">
        <f t="shared" si="202"/>
        <v>Freight Wagon (T) YKAB Enterprise</v>
      </c>
      <c r="D1860" s="21" t="s">
        <v>4</v>
      </c>
      <c r="E1860" s="21" t="s">
        <v>402</v>
      </c>
      <c r="F1860" s="22" t="s">
        <v>718</v>
      </c>
      <c r="G1860" s="21" t="s">
        <v>338</v>
      </c>
      <c r="H1860" s="23"/>
      <c r="I1860" s="24"/>
      <c r="J1860" s="25" t="s">
        <v>31</v>
      </c>
      <c r="K1860" s="26">
        <v>5</v>
      </c>
      <c r="L1860" s="27" t="s">
        <v>812</v>
      </c>
      <c r="M1860" s="25">
        <v>0.93799999999999994</v>
      </c>
      <c r="N1860" s="43" t="s">
        <v>31</v>
      </c>
      <c r="O1860" s="25">
        <f t="shared" si="203"/>
        <v>0.93799999999999994</v>
      </c>
      <c r="P1860" s="25">
        <f t="shared" si="204"/>
        <v>0.93799999999999994</v>
      </c>
      <c r="Q1860" s="28">
        <v>25.5</v>
      </c>
      <c r="R1860" s="29">
        <v>4</v>
      </c>
      <c r="S1860" s="18">
        <f t="shared" si="205"/>
        <v>6.375</v>
      </c>
      <c r="T1860" s="28">
        <v>1.764</v>
      </c>
      <c r="U1860" s="26" t="s">
        <v>31</v>
      </c>
      <c r="V1860" s="26" t="s">
        <v>31</v>
      </c>
      <c r="W1860" s="17" t="str">
        <f t="shared" si="206"/>
        <v>n/a</v>
      </c>
      <c r="X1860" s="30" t="s">
        <v>31</v>
      </c>
      <c r="Y1860" s="17" t="str">
        <f t="shared" si="207"/>
        <v>n/a</v>
      </c>
      <c r="Z1860" s="17">
        <v>27</v>
      </c>
      <c r="AA1860" s="17">
        <f t="shared" si="208"/>
        <v>27</v>
      </c>
      <c r="AB1860" s="31" t="s">
        <v>403</v>
      </c>
    </row>
    <row r="1861" spans="2:28" x14ac:dyDescent="0.3">
      <c r="B1861" s="74" t="s">
        <v>843</v>
      </c>
      <c r="C1861" s="20" t="str">
        <f t="shared" si="202"/>
        <v>Freight Wagon (L) YLAB Steel</v>
      </c>
      <c r="D1861" s="21" t="s">
        <v>4</v>
      </c>
      <c r="E1861" s="21" t="s">
        <v>399</v>
      </c>
      <c r="F1861" s="22" t="s">
        <v>719</v>
      </c>
      <c r="G1861" s="21" t="s">
        <v>342</v>
      </c>
      <c r="H1861" s="23"/>
      <c r="I1861" s="24"/>
      <c r="J1861" s="25" t="s">
        <v>31</v>
      </c>
      <c r="K1861" s="26">
        <v>5</v>
      </c>
      <c r="L1861" s="27" t="s">
        <v>812</v>
      </c>
      <c r="M1861" s="25">
        <v>0.93799999999999994</v>
      </c>
      <c r="N1861" s="43" t="s">
        <v>31</v>
      </c>
      <c r="O1861" s="25">
        <f t="shared" si="203"/>
        <v>0.93799999999999994</v>
      </c>
      <c r="P1861" s="25">
        <f t="shared" si="204"/>
        <v>0.93799999999999994</v>
      </c>
      <c r="Q1861" s="28">
        <v>54.402832314129384</v>
      </c>
      <c r="R1861" s="29">
        <v>4</v>
      </c>
      <c r="S1861" s="18">
        <f t="shared" si="205"/>
        <v>13.600708078532346</v>
      </c>
      <c r="T1861" s="28">
        <v>1.53</v>
      </c>
      <c r="U1861" s="26" t="s">
        <v>31</v>
      </c>
      <c r="V1861" s="26" t="s">
        <v>31</v>
      </c>
      <c r="W1861" s="17" t="str">
        <f t="shared" si="206"/>
        <v>n/a</v>
      </c>
      <c r="X1861" s="30" t="s">
        <v>31</v>
      </c>
      <c r="Y1861" s="17" t="str">
        <f t="shared" si="207"/>
        <v>n/a</v>
      </c>
      <c r="Z1861" s="17">
        <v>25</v>
      </c>
      <c r="AA1861" s="17">
        <f t="shared" si="208"/>
        <v>25</v>
      </c>
      <c r="AB1861" s="31" t="s">
        <v>401</v>
      </c>
    </row>
    <row r="1862" spans="2:28" x14ac:dyDescent="0.3">
      <c r="B1862" s="74" t="s">
        <v>843</v>
      </c>
      <c r="C1862" s="20" t="str">
        <f t="shared" si="202"/>
        <v>Freight Wagon (T) YLAB Steel</v>
      </c>
      <c r="D1862" s="21" t="s">
        <v>4</v>
      </c>
      <c r="E1862" s="21" t="s">
        <v>402</v>
      </c>
      <c r="F1862" s="22" t="s">
        <v>719</v>
      </c>
      <c r="G1862" s="21" t="s">
        <v>342</v>
      </c>
      <c r="H1862" s="23"/>
      <c r="I1862" s="24"/>
      <c r="J1862" s="25" t="s">
        <v>31</v>
      </c>
      <c r="K1862" s="26">
        <v>5</v>
      </c>
      <c r="L1862" s="27" t="s">
        <v>812</v>
      </c>
      <c r="M1862" s="25">
        <v>0.93799999999999994</v>
      </c>
      <c r="N1862" s="43" t="s">
        <v>31</v>
      </c>
      <c r="O1862" s="25">
        <f t="shared" si="203"/>
        <v>0.93799999999999994</v>
      </c>
      <c r="P1862" s="25">
        <f t="shared" si="204"/>
        <v>0.93799999999999994</v>
      </c>
      <c r="Q1862" s="28">
        <v>31</v>
      </c>
      <c r="R1862" s="29">
        <v>4</v>
      </c>
      <c r="S1862" s="18">
        <f t="shared" si="205"/>
        <v>7.75</v>
      </c>
      <c r="T1862" s="28">
        <v>1.53</v>
      </c>
      <c r="U1862" s="26" t="s">
        <v>31</v>
      </c>
      <c r="V1862" s="26" t="s">
        <v>31</v>
      </c>
      <c r="W1862" s="17" t="str">
        <f t="shared" si="206"/>
        <v>n/a</v>
      </c>
      <c r="X1862" s="30" t="s">
        <v>31</v>
      </c>
      <c r="Y1862" s="17" t="str">
        <f t="shared" si="207"/>
        <v>n/a</v>
      </c>
      <c r="Z1862" s="17">
        <v>25</v>
      </c>
      <c r="AA1862" s="17">
        <f t="shared" si="208"/>
        <v>25</v>
      </c>
      <c r="AB1862" s="31" t="s">
        <v>403</v>
      </c>
    </row>
    <row r="1863" spans="2:28" x14ac:dyDescent="0.3">
      <c r="B1863" s="74" t="s">
        <v>843</v>
      </c>
      <c r="C1863" s="20" t="str">
        <f t="shared" si="202"/>
        <v>Freight Wagon (T) YSAA Construction Materials</v>
      </c>
      <c r="D1863" s="21" t="s">
        <v>4</v>
      </c>
      <c r="E1863" s="21" t="s">
        <v>402</v>
      </c>
      <c r="F1863" s="22" t="s">
        <v>720</v>
      </c>
      <c r="G1863" s="21" t="s">
        <v>331</v>
      </c>
      <c r="H1863" s="23"/>
      <c r="I1863" s="24"/>
      <c r="J1863" s="25" t="s">
        <v>31</v>
      </c>
      <c r="K1863" s="26">
        <v>4</v>
      </c>
      <c r="L1863" s="27" t="s">
        <v>810</v>
      </c>
      <c r="M1863" s="25">
        <v>0.97799999999999998</v>
      </c>
      <c r="N1863" s="43" t="s">
        <v>31</v>
      </c>
      <c r="O1863" s="25">
        <f t="shared" si="203"/>
        <v>0.97799999999999998</v>
      </c>
      <c r="P1863" s="25">
        <f t="shared" si="204"/>
        <v>0.97799999999999998</v>
      </c>
      <c r="Q1863" s="28">
        <v>48</v>
      </c>
      <c r="R1863" s="29">
        <v>4</v>
      </c>
      <c r="S1863" s="18">
        <f t="shared" si="205"/>
        <v>12</v>
      </c>
      <c r="T1863" s="28">
        <v>1.4950000000000001</v>
      </c>
      <c r="U1863" s="26" t="s">
        <v>31</v>
      </c>
      <c r="V1863" s="26" t="s">
        <v>31</v>
      </c>
      <c r="W1863" s="17" t="str">
        <f t="shared" si="206"/>
        <v>n/a</v>
      </c>
      <c r="X1863" s="30" t="s">
        <v>31</v>
      </c>
      <c r="Y1863" s="17" t="str">
        <f t="shared" si="207"/>
        <v>n/a</v>
      </c>
      <c r="Z1863" s="17">
        <v>29</v>
      </c>
      <c r="AA1863" s="17">
        <f t="shared" si="208"/>
        <v>29</v>
      </c>
      <c r="AB1863" s="31" t="s">
        <v>407</v>
      </c>
    </row>
    <row r="1864" spans="2:28" x14ac:dyDescent="0.3">
      <c r="B1864" s="74" t="s">
        <v>843</v>
      </c>
      <c r="C1864" s="20" t="str">
        <f t="shared" si="202"/>
        <v>Freight Wagon (T) YSAB Steel</v>
      </c>
      <c r="D1864" s="21" t="s">
        <v>4</v>
      </c>
      <c r="E1864" s="21" t="s">
        <v>402</v>
      </c>
      <c r="F1864" s="22" t="s">
        <v>721</v>
      </c>
      <c r="G1864" s="21" t="s">
        <v>342</v>
      </c>
      <c r="H1864" s="23"/>
      <c r="I1864" s="24"/>
      <c r="J1864" s="25" t="s">
        <v>31</v>
      </c>
      <c r="K1864" s="26">
        <v>4</v>
      </c>
      <c r="L1864" s="27" t="s">
        <v>810</v>
      </c>
      <c r="M1864" s="25">
        <v>0.97799999999999998</v>
      </c>
      <c r="N1864" s="43" t="s">
        <v>31</v>
      </c>
      <c r="O1864" s="25">
        <f t="shared" si="203"/>
        <v>0.97799999999999998</v>
      </c>
      <c r="P1864" s="25">
        <f t="shared" si="204"/>
        <v>0.97799999999999998</v>
      </c>
      <c r="Q1864" s="28">
        <v>23</v>
      </c>
      <c r="R1864" s="29">
        <v>4</v>
      </c>
      <c r="S1864" s="18">
        <f t="shared" si="205"/>
        <v>5.75</v>
      </c>
      <c r="T1864" s="28">
        <v>1.4950000000000001</v>
      </c>
      <c r="U1864" s="26" t="s">
        <v>31</v>
      </c>
      <c r="V1864" s="26" t="s">
        <v>31</v>
      </c>
      <c r="W1864" s="17" t="str">
        <f t="shared" si="206"/>
        <v>n/a</v>
      </c>
      <c r="X1864" s="30" t="s">
        <v>31</v>
      </c>
      <c r="Y1864" s="17" t="str">
        <f t="shared" si="207"/>
        <v>n/a</v>
      </c>
      <c r="Z1864" s="17">
        <v>25</v>
      </c>
      <c r="AA1864" s="17">
        <f t="shared" si="208"/>
        <v>25</v>
      </c>
      <c r="AB1864" s="31" t="s">
        <v>407</v>
      </c>
    </row>
    <row r="1865" spans="2:28" x14ac:dyDescent="0.3">
      <c r="B1865" s="74" t="s">
        <v>843</v>
      </c>
      <c r="C1865" s="20" t="str">
        <f t="shared" si="202"/>
        <v>Freight Wagon (L) YWAA Construction Materials</v>
      </c>
      <c r="D1865" s="21" t="s">
        <v>4</v>
      </c>
      <c r="E1865" s="21" t="s">
        <v>399</v>
      </c>
      <c r="F1865" s="22" t="s">
        <v>722</v>
      </c>
      <c r="G1865" s="21" t="s">
        <v>331</v>
      </c>
      <c r="H1865" s="23"/>
      <c r="I1865" s="24"/>
      <c r="J1865" s="25" t="s">
        <v>31</v>
      </c>
      <c r="K1865" s="26">
        <v>3</v>
      </c>
      <c r="L1865" s="27" t="s">
        <v>808</v>
      </c>
      <c r="M1865" s="25">
        <v>1.018</v>
      </c>
      <c r="N1865" s="43" t="s">
        <v>31</v>
      </c>
      <c r="O1865" s="25">
        <f t="shared" si="203"/>
        <v>1.018</v>
      </c>
      <c r="P1865" s="25">
        <f t="shared" si="204"/>
        <v>1.018</v>
      </c>
      <c r="Q1865" s="28">
        <v>82</v>
      </c>
      <c r="R1865" s="29">
        <v>4</v>
      </c>
      <c r="S1865" s="18">
        <f t="shared" si="205"/>
        <v>20.5</v>
      </c>
      <c r="T1865" s="28">
        <v>1.764</v>
      </c>
      <c r="U1865" s="26" t="s">
        <v>31</v>
      </c>
      <c r="V1865" s="26" t="s">
        <v>31</v>
      </c>
      <c r="W1865" s="17" t="str">
        <f t="shared" si="206"/>
        <v>n/a</v>
      </c>
      <c r="X1865" s="30" t="s">
        <v>31</v>
      </c>
      <c r="Y1865" s="17" t="str">
        <f t="shared" si="207"/>
        <v>n/a</v>
      </c>
      <c r="Z1865" s="17">
        <v>29</v>
      </c>
      <c r="AA1865" s="17">
        <f t="shared" si="208"/>
        <v>29</v>
      </c>
      <c r="AB1865" s="31" t="s">
        <v>520</v>
      </c>
    </row>
    <row r="1866" spans="2:28" x14ac:dyDescent="0.3">
      <c r="B1866" s="74" t="s">
        <v>843</v>
      </c>
      <c r="C1866" s="20" t="str">
        <f t="shared" si="202"/>
        <v>Freight Wagon (T) YWAA Construction Materials</v>
      </c>
      <c r="D1866" s="21" t="s">
        <v>4</v>
      </c>
      <c r="E1866" s="21" t="s">
        <v>402</v>
      </c>
      <c r="F1866" s="22" t="s">
        <v>722</v>
      </c>
      <c r="G1866" s="21" t="s">
        <v>331</v>
      </c>
      <c r="H1866" s="23"/>
      <c r="I1866" s="24"/>
      <c r="J1866" s="25" t="s">
        <v>31</v>
      </c>
      <c r="K1866" s="26">
        <v>3</v>
      </c>
      <c r="L1866" s="27" t="s">
        <v>808</v>
      </c>
      <c r="M1866" s="25">
        <v>1.018</v>
      </c>
      <c r="N1866" s="43" t="s">
        <v>31</v>
      </c>
      <c r="O1866" s="25">
        <f t="shared" si="203"/>
        <v>1.018</v>
      </c>
      <c r="P1866" s="25">
        <f t="shared" si="204"/>
        <v>1.018</v>
      </c>
      <c r="Q1866" s="28">
        <v>25</v>
      </c>
      <c r="R1866" s="29">
        <v>4</v>
      </c>
      <c r="S1866" s="18">
        <f t="shared" si="205"/>
        <v>6.25</v>
      </c>
      <c r="T1866" s="28">
        <v>1.764</v>
      </c>
      <c r="U1866" s="26" t="s">
        <v>31</v>
      </c>
      <c r="V1866" s="26" t="s">
        <v>31</v>
      </c>
      <c r="W1866" s="17" t="str">
        <f t="shared" si="206"/>
        <v>n/a</v>
      </c>
      <c r="X1866" s="30" t="s">
        <v>31</v>
      </c>
      <c r="Y1866" s="17" t="str">
        <f t="shared" si="207"/>
        <v>n/a</v>
      </c>
      <c r="Z1866" s="17">
        <v>29</v>
      </c>
      <c r="AA1866" s="17">
        <f t="shared" si="208"/>
        <v>29</v>
      </c>
      <c r="AB1866" s="31" t="s">
        <v>471</v>
      </c>
    </row>
    <row r="1867" spans="2:28" x14ac:dyDescent="0.3">
      <c r="B1867" s="74" t="s">
        <v>843</v>
      </c>
      <c r="C1867" s="20" t="str">
        <f t="shared" ref="C1867:C1901" si="209">D1867&amp;" "&amp;E1867&amp;" "&amp;F1867&amp;IF(D1867="Freight"," "&amp;G1867,"")</f>
        <v>Freight Wagon (T) YWAA Steel</v>
      </c>
      <c r="D1867" s="21" t="s">
        <v>4</v>
      </c>
      <c r="E1867" s="21" t="s">
        <v>402</v>
      </c>
      <c r="F1867" s="22" t="s">
        <v>722</v>
      </c>
      <c r="G1867" s="21" t="s">
        <v>342</v>
      </c>
      <c r="H1867" s="23"/>
      <c r="I1867" s="24"/>
      <c r="J1867" s="25" t="s">
        <v>31</v>
      </c>
      <c r="K1867" s="26">
        <v>3</v>
      </c>
      <c r="L1867" s="27" t="s">
        <v>808</v>
      </c>
      <c r="M1867" s="25">
        <v>1.018</v>
      </c>
      <c r="N1867" s="43" t="s">
        <v>31</v>
      </c>
      <c r="O1867" s="25">
        <f t="shared" si="203"/>
        <v>1.018</v>
      </c>
      <c r="P1867" s="25">
        <f t="shared" si="204"/>
        <v>1.018</v>
      </c>
      <c r="Q1867" s="28">
        <v>25</v>
      </c>
      <c r="R1867" s="29">
        <v>4</v>
      </c>
      <c r="S1867" s="18">
        <f t="shared" si="205"/>
        <v>6.25</v>
      </c>
      <c r="T1867" s="28">
        <v>1.764</v>
      </c>
      <c r="U1867" s="26" t="s">
        <v>31</v>
      </c>
      <c r="V1867" s="26" t="s">
        <v>31</v>
      </c>
      <c r="W1867" s="17" t="str">
        <f t="shared" si="206"/>
        <v>n/a</v>
      </c>
      <c r="X1867" s="30" t="s">
        <v>31</v>
      </c>
      <c r="Y1867" s="17" t="str">
        <f t="shared" si="207"/>
        <v>n/a</v>
      </c>
      <c r="Z1867" s="17">
        <v>25</v>
      </c>
      <c r="AA1867" s="17">
        <f t="shared" si="208"/>
        <v>25</v>
      </c>
      <c r="AB1867" s="31" t="s">
        <v>471</v>
      </c>
    </row>
    <row r="1868" spans="2:28" x14ac:dyDescent="0.3">
      <c r="B1868" s="74" t="s">
        <v>843</v>
      </c>
      <c r="C1868" s="20" t="str">
        <f t="shared" si="209"/>
        <v>Freight Wagon (L) YWAB Construction Materials</v>
      </c>
      <c r="D1868" s="21" t="s">
        <v>4</v>
      </c>
      <c r="E1868" s="21" t="s">
        <v>399</v>
      </c>
      <c r="F1868" s="22" t="s">
        <v>723</v>
      </c>
      <c r="G1868" s="21" t="s">
        <v>331</v>
      </c>
      <c r="H1868" s="23"/>
      <c r="I1868" s="24"/>
      <c r="J1868" s="25" t="s">
        <v>31</v>
      </c>
      <c r="K1868" s="26">
        <v>3</v>
      </c>
      <c r="L1868" s="27" t="s">
        <v>808</v>
      </c>
      <c r="M1868" s="25">
        <v>1.018</v>
      </c>
      <c r="N1868" s="43" t="s">
        <v>31</v>
      </c>
      <c r="O1868" s="25">
        <f t="shared" si="203"/>
        <v>1.018</v>
      </c>
      <c r="P1868" s="25">
        <f t="shared" si="204"/>
        <v>1.018</v>
      </c>
      <c r="Q1868" s="28">
        <v>72.347368421052636</v>
      </c>
      <c r="R1868" s="29">
        <v>4</v>
      </c>
      <c r="S1868" s="18">
        <f t="shared" si="205"/>
        <v>18.086842105263159</v>
      </c>
      <c r="T1868" s="28">
        <v>1.764</v>
      </c>
      <c r="U1868" s="26" t="s">
        <v>31</v>
      </c>
      <c r="V1868" s="26" t="s">
        <v>31</v>
      </c>
      <c r="W1868" s="17" t="str">
        <f t="shared" si="206"/>
        <v>n/a</v>
      </c>
      <c r="X1868" s="30" t="s">
        <v>31</v>
      </c>
      <c r="Y1868" s="17" t="str">
        <f t="shared" si="207"/>
        <v>n/a</v>
      </c>
      <c r="Z1868" s="17">
        <v>29</v>
      </c>
      <c r="AA1868" s="17">
        <f t="shared" si="208"/>
        <v>29</v>
      </c>
      <c r="AB1868" s="31" t="s">
        <v>520</v>
      </c>
    </row>
    <row r="1869" spans="2:28" x14ac:dyDescent="0.3">
      <c r="B1869" s="74" t="s">
        <v>843</v>
      </c>
      <c r="C1869" s="20" t="str">
        <f t="shared" si="209"/>
        <v>Freight Wagon (T) YWAB Construction Materials</v>
      </c>
      <c r="D1869" s="21" t="s">
        <v>4</v>
      </c>
      <c r="E1869" s="21" t="s">
        <v>402</v>
      </c>
      <c r="F1869" s="22" t="s">
        <v>723</v>
      </c>
      <c r="G1869" s="21" t="s">
        <v>331</v>
      </c>
      <c r="H1869" s="23"/>
      <c r="I1869" s="24"/>
      <c r="J1869" s="25" t="s">
        <v>31</v>
      </c>
      <c r="K1869" s="26">
        <v>3</v>
      </c>
      <c r="L1869" s="27" t="s">
        <v>808</v>
      </c>
      <c r="M1869" s="25">
        <v>1.018</v>
      </c>
      <c r="N1869" s="43" t="s">
        <v>31</v>
      </c>
      <c r="O1869" s="25">
        <f t="shared" si="203"/>
        <v>1.018</v>
      </c>
      <c r="P1869" s="25">
        <f t="shared" si="204"/>
        <v>1.018</v>
      </c>
      <c r="Q1869" s="28">
        <v>25.169517293804638</v>
      </c>
      <c r="R1869" s="29">
        <v>4</v>
      </c>
      <c r="S1869" s="18">
        <f t="shared" si="205"/>
        <v>6.2923793234511596</v>
      </c>
      <c r="T1869" s="28">
        <v>1.764</v>
      </c>
      <c r="U1869" s="26" t="s">
        <v>31</v>
      </c>
      <c r="V1869" s="26" t="s">
        <v>31</v>
      </c>
      <c r="W1869" s="17" t="str">
        <f t="shared" si="206"/>
        <v>n/a</v>
      </c>
      <c r="X1869" s="30" t="s">
        <v>31</v>
      </c>
      <c r="Y1869" s="17" t="str">
        <f t="shared" si="207"/>
        <v>n/a</v>
      </c>
      <c r="Z1869" s="17">
        <v>29</v>
      </c>
      <c r="AA1869" s="17">
        <f t="shared" si="208"/>
        <v>29</v>
      </c>
      <c r="AB1869" s="31" t="s">
        <v>471</v>
      </c>
    </row>
    <row r="1870" spans="2:28" x14ac:dyDescent="0.3">
      <c r="B1870" s="74" t="s">
        <v>843</v>
      </c>
      <c r="C1870" s="20" t="str">
        <f t="shared" si="209"/>
        <v>Freight Wagon (T) YWAB Enterprise</v>
      </c>
      <c r="D1870" s="21" t="s">
        <v>4</v>
      </c>
      <c r="E1870" s="21" t="s">
        <v>402</v>
      </c>
      <c r="F1870" s="22" t="s">
        <v>723</v>
      </c>
      <c r="G1870" s="21" t="s">
        <v>338</v>
      </c>
      <c r="H1870" s="23"/>
      <c r="I1870" s="24"/>
      <c r="J1870" s="25" t="s">
        <v>31</v>
      </c>
      <c r="K1870" s="26">
        <v>3</v>
      </c>
      <c r="L1870" s="27" t="s">
        <v>808</v>
      </c>
      <c r="M1870" s="25">
        <v>1.018</v>
      </c>
      <c r="N1870" s="43" t="s">
        <v>31</v>
      </c>
      <c r="O1870" s="25">
        <f t="shared" si="203"/>
        <v>1.018</v>
      </c>
      <c r="P1870" s="25">
        <f t="shared" si="204"/>
        <v>1.018</v>
      </c>
      <c r="Q1870" s="28">
        <v>25.013043478260869</v>
      </c>
      <c r="R1870" s="29">
        <v>4</v>
      </c>
      <c r="S1870" s="18">
        <f t="shared" si="205"/>
        <v>6.2532608695652172</v>
      </c>
      <c r="T1870" s="28">
        <v>1.764</v>
      </c>
      <c r="U1870" s="26" t="s">
        <v>31</v>
      </c>
      <c r="V1870" s="26" t="s">
        <v>31</v>
      </c>
      <c r="W1870" s="17" t="str">
        <f t="shared" si="206"/>
        <v>n/a</v>
      </c>
      <c r="X1870" s="30" t="s">
        <v>31</v>
      </c>
      <c r="Y1870" s="17" t="str">
        <f t="shared" si="207"/>
        <v>n/a</v>
      </c>
      <c r="Z1870" s="17">
        <v>27</v>
      </c>
      <c r="AA1870" s="17">
        <f t="shared" si="208"/>
        <v>27</v>
      </c>
      <c r="AB1870" s="31" t="s">
        <v>471</v>
      </c>
    </row>
    <row r="1871" spans="2:28" x14ac:dyDescent="0.3">
      <c r="B1871" s="74" t="s">
        <v>843</v>
      </c>
      <c r="C1871" s="20" t="str">
        <f t="shared" si="209"/>
        <v>Freight Wagon (L) YWAB Other</v>
      </c>
      <c r="D1871" s="21" t="s">
        <v>4</v>
      </c>
      <c r="E1871" s="21" t="s">
        <v>399</v>
      </c>
      <c r="F1871" s="22" t="s">
        <v>723</v>
      </c>
      <c r="G1871" s="21" t="s">
        <v>333</v>
      </c>
      <c r="H1871" s="23"/>
      <c r="I1871" s="24"/>
      <c r="J1871" s="25" t="s">
        <v>31</v>
      </c>
      <c r="K1871" s="26">
        <v>3</v>
      </c>
      <c r="L1871" s="27" t="s">
        <v>808</v>
      </c>
      <c r="M1871" s="25">
        <v>1.018</v>
      </c>
      <c r="N1871" s="43" t="s">
        <v>31</v>
      </c>
      <c r="O1871" s="25">
        <f t="shared" si="203"/>
        <v>1.018</v>
      </c>
      <c r="P1871" s="25">
        <f t="shared" si="204"/>
        <v>1.018</v>
      </c>
      <c r="Q1871" s="28">
        <v>78</v>
      </c>
      <c r="R1871" s="29">
        <v>4</v>
      </c>
      <c r="S1871" s="18">
        <f t="shared" si="205"/>
        <v>19.5</v>
      </c>
      <c r="T1871" s="28">
        <v>1.764</v>
      </c>
      <c r="U1871" s="26" t="s">
        <v>31</v>
      </c>
      <c r="V1871" s="26" t="s">
        <v>31</v>
      </c>
      <c r="W1871" s="17" t="str">
        <f t="shared" si="206"/>
        <v>n/a</v>
      </c>
      <c r="X1871" s="30" t="s">
        <v>31</v>
      </c>
      <c r="Y1871" s="17" t="str">
        <f t="shared" si="207"/>
        <v>n/a</v>
      </c>
      <c r="Z1871" s="17">
        <v>25</v>
      </c>
      <c r="AA1871" s="17">
        <f t="shared" si="208"/>
        <v>25</v>
      </c>
      <c r="AB1871" s="31" t="s">
        <v>520</v>
      </c>
    </row>
    <row r="1872" spans="2:28" x14ac:dyDescent="0.3">
      <c r="B1872" s="74" t="s">
        <v>843</v>
      </c>
      <c r="C1872" s="20" t="str">
        <f t="shared" si="209"/>
        <v>Freight Wagon (T) YWAB Other</v>
      </c>
      <c r="D1872" s="21" t="s">
        <v>4</v>
      </c>
      <c r="E1872" s="21" t="s">
        <v>402</v>
      </c>
      <c r="F1872" s="22" t="s">
        <v>723</v>
      </c>
      <c r="G1872" s="21" t="s">
        <v>333</v>
      </c>
      <c r="H1872" s="23"/>
      <c r="I1872" s="24"/>
      <c r="J1872" s="25" t="s">
        <v>31</v>
      </c>
      <c r="K1872" s="26">
        <v>3</v>
      </c>
      <c r="L1872" s="27" t="s">
        <v>808</v>
      </c>
      <c r="M1872" s="25">
        <v>1.018</v>
      </c>
      <c r="N1872" s="43" t="s">
        <v>31</v>
      </c>
      <c r="O1872" s="25">
        <f t="shared" si="203"/>
        <v>1.018</v>
      </c>
      <c r="P1872" s="25">
        <f t="shared" si="204"/>
        <v>1.018</v>
      </c>
      <c r="Q1872" s="28">
        <v>25</v>
      </c>
      <c r="R1872" s="29">
        <v>4</v>
      </c>
      <c r="S1872" s="18">
        <f t="shared" si="205"/>
        <v>6.25</v>
      </c>
      <c r="T1872" s="28">
        <v>1.764</v>
      </c>
      <c r="U1872" s="26" t="s">
        <v>31</v>
      </c>
      <c r="V1872" s="26" t="s">
        <v>31</v>
      </c>
      <c r="W1872" s="17" t="str">
        <f t="shared" si="206"/>
        <v>n/a</v>
      </c>
      <c r="X1872" s="30" t="s">
        <v>31</v>
      </c>
      <c r="Y1872" s="17" t="str">
        <f t="shared" si="207"/>
        <v>n/a</v>
      </c>
      <c r="Z1872" s="17">
        <v>25</v>
      </c>
      <c r="AA1872" s="17">
        <f t="shared" si="208"/>
        <v>25</v>
      </c>
      <c r="AB1872" s="31" t="s">
        <v>471</v>
      </c>
    </row>
    <row r="1873" spans="2:28" x14ac:dyDescent="0.3">
      <c r="B1873" s="74" t="s">
        <v>843</v>
      </c>
      <c r="C1873" s="20" t="str">
        <f t="shared" si="209"/>
        <v>Freight Wagon (L) YWAB Steel</v>
      </c>
      <c r="D1873" s="21" t="s">
        <v>4</v>
      </c>
      <c r="E1873" s="21" t="s">
        <v>399</v>
      </c>
      <c r="F1873" s="22" t="s">
        <v>723</v>
      </c>
      <c r="G1873" s="21" t="s">
        <v>342</v>
      </c>
      <c r="H1873" s="23"/>
      <c r="I1873" s="24"/>
      <c r="J1873" s="25" t="s">
        <v>31</v>
      </c>
      <c r="K1873" s="26">
        <v>3</v>
      </c>
      <c r="L1873" s="27" t="s">
        <v>808</v>
      </c>
      <c r="M1873" s="25">
        <v>1.018</v>
      </c>
      <c r="N1873" s="43" t="s">
        <v>31</v>
      </c>
      <c r="O1873" s="25">
        <f t="shared" si="203"/>
        <v>1.018</v>
      </c>
      <c r="P1873" s="25">
        <f t="shared" si="204"/>
        <v>1.018</v>
      </c>
      <c r="Q1873" s="28">
        <v>56</v>
      </c>
      <c r="R1873" s="29">
        <v>4</v>
      </c>
      <c r="S1873" s="18">
        <f t="shared" si="205"/>
        <v>14</v>
      </c>
      <c r="T1873" s="28">
        <v>1.764</v>
      </c>
      <c r="U1873" s="26" t="s">
        <v>31</v>
      </c>
      <c r="V1873" s="26" t="s">
        <v>31</v>
      </c>
      <c r="W1873" s="17" t="str">
        <f t="shared" si="206"/>
        <v>n/a</v>
      </c>
      <c r="X1873" s="30" t="s">
        <v>31</v>
      </c>
      <c r="Y1873" s="17" t="str">
        <f t="shared" si="207"/>
        <v>n/a</v>
      </c>
      <c r="Z1873" s="17">
        <v>25</v>
      </c>
      <c r="AA1873" s="17">
        <f t="shared" si="208"/>
        <v>25</v>
      </c>
      <c r="AB1873" s="31" t="s">
        <v>520</v>
      </c>
    </row>
    <row r="1874" spans="2:28" x14ac:dyDescent="0.3">
      <c r="B1874" s="74" t="s">
        <v>843</v>
      </c>
      <c r="C1874" s="20" t="str">
        <f t="shared" si="209"/>
        <v>Freight Wagon (T) YWAB Steel</v>
      </c>
      <c r="D1874" s="21" t="s">
        <v>4</v>
      </c>
      <c r="E1874" s="21" t="s">
        <v>402</v>
      </c>
      <c r="F1874" s="22" t="s">
        <v>723</v>
      </c>
      <c r="G1874" s="21" t="s">
        <v>342</v>
      </c>
      <c r="H1874" s="23"/>
      <c r="I1874" s="24"/>
      <c r="J1874" s="25" t="s">
        <v>31</v>
      </c>
      <c r="K1874" s="26">
        <v>3</v>
      </c>
      <c r="L1874" s="27" t="s">
        <v>808</v>
      </c>
      <c r="M1874" s="25">
        <v>1.018</v>
      </c>
      <c r="N1874" s="43" t="s">
        <v>31</v>
      </c>
      <c r="O1874" s="25">
        <f t="shared" si="203"/>
        <v>1.018</v>
      </c>
      <c r="P1874" s="25">
        <f t="shared" si="204"/>
        <v>1.018</v>
      </c>
      <c r="Q1874" s="28">
        <v>25.233480176211458</v>
      </c>
      <c r="R1874" s="29">
        <v>4</v>
      </c>
      <c r="S1874" s="18">
        <f t="shared" si="205"/>
        <v>6.3083700440528645</v>
      </c>
      <c r="T1874" s="28">
        <v>1.764</v>
      </c>
      <c r="U1874" s="26" t="s">
        <v>31</v>
      </c>
      <c r="V1874" s="26" t="s">
        <v>31</v>
      </c>
      <c r="W1874" s="17" t="str">
        <f t="shared" si="206"/>
        <v>n/a</v>
      </c>
      <c r="X1874" s="30" t="s">
        <v>31</v>
      </c>
      <c r="Y1874" s="17" t="str">
        <f t="shared" si="207"/>
        <v>n/a</v>
      </c>
      <c r="Z1874" s="17">
        <v>25</v>
      </c>
      <c r="AA1874" s="17">
        <f t="shared" si="208"/>
        <v>25</v>
      </c>
      <c r="AB1874" s="31" t="s">
        <v>471</v>
      </c>
    </row>
    <row r="1875" spans="2:28" x14ac:dyDescent="0.3">
      <c r="B1875" s="74" t="s">
        <v>843</v>
      </c>
      <c r="C1875" s="20" t="str">
        <f t="shared" si="209"/>
        <v>Freight Wagon (T) YXAB Other</v>
      </c>
      <c r="D1875" s="21" t="s">
        <v>4</v>
      </c>
      <c r="E1875" s="21" t="s">
        <v>402</v>
      </c>
      <c r="F1875" s="22" t="s">
        <v>724</v>
      </c>
      <c r="G1875" s="21" t="s">
        <v>333</v>
      </c>
      <c r="H1875" s="23"/>
      <c r="I1875" s="24"/>
      <c r="J1875" s="25" t="s">
        <v>31</v>
      </c>
      <c r="K1875" s="26">
        <v>5</v>
      </c>
      <c r="L1875" s="27" t="s">
        <v>812</v>
      </c>
      <c r="M1875" s="25">
        <v>0.93799999999999994</v>
      </c>
      <c r="N1875" s="43" t="s">
        <v>31</v>
      </c>
      <c r="O1875" s="25">
        <f t="shared" si="203"/>
        <v>0.93799999999999994</v>
      </c>
      <c r="P1875" s="25">
        <f t="shared" si="204"/>
        <v>0.93799999999999994</v>
      </c>
      <c r="Q1875" s="28">
        <v>37.5</v>
      </c>
      <c r="R1875" s="29">
        <v>4</v>
      </c>
      <c r="S1875" s="18">
        <f t="shared" si="205"/>
        <v>9.375</v>
      </c>
      <c r="T1875" s="28">
        <v>2.2000000000000002</v>
      </c>
      <c r="U1875" s="26" t="s">
        <v>31</v>
      </c>
      <c r="V1875" s="26" t="s">
        <v>31</v>
      </c>
      <c r="W1875" s="17" t="str">
        <f t="shared" si="206"/>
        <v>n/a</v>
      </c>
      <c r="X1875" s="30" t="s">
        <v>31</v>
      </c>
      <c r="Y1875" s="17" t="str">
        <f t="shared" si="207"/>
        <v>n/a</v>
      </c>
      <c r="Z1875" s="17">
        <v>25</v>
      </c>
      <c r="AA1875" s="17">
        <f t="shared" si="208"/>
        <v>25</v>
      </c>
      <c r="AB1875" s="31" t="s">
        <v>403</v>
      </c>
    </row>
    <row r="1876" spans="2:28" x14ac:dyDescent="0.3">
      <c r="B1876" s="74" t="s">
        <v>843</v>
      </c>
      <c r="C1876" s="20" t="str">
        <f t="shared" si="209"/>
        <v>Freight Wagon (T) ZCAB Other</v>
      </c>
      <c r="D1876" s="21" t="s">
        <v>4</v>
      </c>
      <c r="E1876" s="21" t="s">
        <v>402</v>
      </c>
      <c r="F1876" s="22" t="s">
        <v>725</v>
      </c>
      <c r="G1876" s="21" t="s">
        <v>333</v>
      </c>
      <c r="H1876" s="23"/>
      <c r="I1876" s="24"/>
      <c r="J1876" s="25" t="s">
        <v>31</v>
      </c>
      <c r="K1876" s="26">
        <v>1</v>
      </c>
      <c r="L1876" s="27" t="s">
        <v>804</v>
      </c>
      <c r="M1876" s="25">
        <v>1.0980000000000001</v>
      </c>
      <c r="N1876" s="43" t="s">
        <v>31</v>
      </c>
      <c r="O1876" s="25">
        <f t="shared" si="203"/>
        <v>1.0980000000000001</v>
      </c>
      <c r="P1876" s="25">
        <f t="shared" si="204"/>
        <v>1.0980000000000001</v>
      </c>
      <c r="Q1876" s="28">
        <v>15</v>
      </c>
      <c r="R1876" s="29">
        <v>2</v>
      </c>
      <c r="S1876" s="18">
        <f t="shared" si="205"/>
        <v>7.5</v>
      </c>
      <c r="T1876" s="28">
        <v>1.6839999999999999</v>
      </c>
      <c r="U1876" s="26" t="s">
        <v>31</v>
      </c>
      <c r="V1876" s="26" t="s">
        <v>31</v>
      </c>
      <c r="W1876" s="17" t="str">
        <f t="shared" si="206"/>
        <v>n/a</v>
      </c>
      <c r="X1876" s="30" t="s">
        <v>31</v>
      </c>
      <c r="Y1876" s="17" t="str">
        <f t="shared" si="207"/>
        <v>n/a</v>
      </c>
      <c r="Z1876" s="17">
        <v>25</v>
      </c>
      <c r="AA1876" s="17">
        <f t="shared" si="208"/>
        <v>25</v>
      </c>
      <c r="AB1876" s="31" t="s">
        <v>440</v>
      </c>
    </row>
    <row r="1877" spans="2:28" x14ac:dyDescent="0.3">
      <c r="B1877" s="74" t="s">
        <v>843</v>
      </c>
      <c r="C1877" s="20" t="str">
        <f t="shared" si="209"/>
        <v>Freight Wagon (L) ZCAB Steel</v>
      </c>
      <c r="D1877" s="21" t="s">
        <v>4</v>
      </c>
      <c r="E1877" s="21" t="s">
        <v>399</v>
      </c>
      <c r="F1877" s="22" t="s">
        <v>725</v>
      </c>
      <c r="G1877" s="21" t="s">
        <v>342</v>
      </c>
      <c r="H1877" s="23"/>
      <c r="I1877" s="24"/>
      <c r="J1877" s="25" t="s">
        <v>31</v>
      </c>
      <c r="K1877" s="26">
        <v>1</v>
      </c>
      <c r="L1877" s="27" t="s">
        <v>804</v>
      </c>
      <c r="M1877" s="25">
        <v>1.0980000000000001</v>
      </c>
      <c r="N1877" s="43" t="s">
        <v>31</v>
      </c>
      <c r="O1877" s="25">
        <f t="shared" si="203"/>
        <v>1.0980000000000001</v>
      </c>
      <c r="P1877" s="25">
        <f t="shared" si="204"/>
        <v>1.0980000000000001</v>
      </c>
      <c r="Q1877" s="28">
        <v>39.963337547408344</v>
      </c>
      <c r="R1877" s="29">
        <v>2</v>
      </c>
      <c r="S1877" s="18">
        <f t="shared" si="205"/>
        <v>19.981668773704172</v>
      </c>
      <c r="T1877" s="28">
        <v>1.6839999999999999</v>
      </c>
      <c r="U1877" s="26" t="s">
        <v>31</v>
      </c>
      <c r="V1877" s="26" t="s">
        <v>31</v>
      </c>
      <c r="W1877" s="17" t="str">
        <f t="shared" si="206"/>
        <v>n/a</v>
      </c>
      <c r="X1877" s="30" t="s">
        <v>31</v>
      </c>
      <c r="Y1877" s="17" t="str">
        <f t="shared" si="207"/>
        <v>n/a</v>
      </c>
      <c r="Z1877" s="17">
        <v>25</v>
      </c>
      <c r="AA1877" s="17">
        <f t="shared" si="208"/>
        <v>25</v>
      </c>
      <c r="AB1877" s="31" t="s">
        <v>439</v>
      </c>
    </row>
    <row r="1878" spans="2:28" x14ac:dyDescent="0.3">
      <c r="B1878" s="74" t="s">
        <v>843</v>
      </c>
      <c r="C1878" s="20" t="str">
        <f t="shared" si="209"/>
        <v>Freight Wagon (T) ZCAB Steel</v>
      </c>
      <c r="D1878" s="21" t="s">
        <v>4</v>
      </c>
      <c r="E1878" s="21" t="s">
        <v>402</v>
      </c>
      <c r="F1878" s="22" t="s">
        <v>725</v>
      </c>
      <c r="G1878" s="21" t="s">
        <v>342</v>
      </c>
      <c r="H1878" s="23"/>
      <c r="I1878" s="24"/>
      <c r="J1878" s="25" t="s">
        <v>31</v>
      </c>
      <c r="K1878" s="26">
        <v>1</v>
      </c>
      <c r="L1878" s="27" t="s">
        <v>804</v>
      </c>
      <c r="M1878" s="25">
        <v>1.0980000000000001</v>
      </c>
      <c r="N1878" s="43" t="s">
        <v>31</v>
      </c>
      <c r="O1878" s="25">
        <f t="shared" si="203"/>
        <v>1.0980000000000001</v>
      </c>
      <c r="P1878" s="25">
        <f t="shared" si="204"/>
        <v>1.0980000000000001</v>
      </c>
      <c r="Q1878" s="28">
        <v>15</v>
      </c>
      <c r="R1878" s="29">
        <v>2</v>
      </c>
      <c r="S1878" s="18">
        <f t="shared" si="205"/>
        <v>7.5</v>
      </c>
      <c r="T1878" s="28">
        <v>1.6839999999999999</v>
      </c>
      <c r="U1878" s="26" t="s">
        <v>31</v>
      </c>
      <c r="V1878" s="26" t="s">
        <v>31</v>
      </c>
      <c r="W1878" s="17" t="str">
        <f t="shared" si="206"/>
        <v>n/a</v>
      </c>
      <c r="X1878" s="30" t="s">
        <v>31</v>
      </c>
      <c r="Y1878" s="17" t="str">
        <f t="shared" si="207"/>
        <v>n/a</v>
      </c>
      <c r="Z1878" s="17">
        <v>25</v>
      </c>
      <c r="AA1878" s="17">
        <f t="shared" si="208"/>
        <v>25</v>
      </c>
      <c r="AB1878" s="31" t="s">
        <v>440</v>
      </c>
    </row>
    <row r="1879" spans="2:28" x14ac:dyDescent="0.3">
      <c r="B1879" s="74" t="s">
        <v>843</v>
      </c>
      <c r="C1879" s="20" t="str">
        <f t="shared" si="209"/>
        <v>Freight Wagon (T) ZCAC Other</v>
      </c>
      <c r="D1879" s="21" t="s">
        <v>4</v>
      </c>
      <c r="E1879" s="21" t="s">
        <v>402</v>
      </c>
      <c r="F1879" s="21" t="s">
        <v>726</v>
      </c>
      <c r="G1879" s="21" t="s">
        <v>333</v>
      </c>
      <c r="H1879" s="23"/>
      <c r="I1879" s="24"/>
      <c r="J1879" s="25" t="s">
        <v>31</v>
      </c>
      <c r="K1879" s="26">
        <v>1</v>
      </c>
      <c r="L1879" s="27" t="s">
        <v>804</v>
      </c>
      <c r="M1879" s="25">
        <v>1.0980000000000001</v>
      </c>
      <c r="N1879" s="43" t="s">
        <v>31</v>
      </c>
      <c r="O1879" s="25">
        <f t="shared" si="203"/>
        <v>1.0980000000000001</v>
      </c>
      <c r="P1879" s="25">
        <f t="shared" si="204"/>
        <v>1.0980000000000001</v>
      </c>
      <c r="Q1879" s="28">
        <v>15</v>
      </c>
      <c r="R1879" s="29">
        <v>2</v>
      </c>
      <c r="S1879" s="18">
        <f t="shared" si="205"/>
        <v>7.5</v>
      </c>
      <c r="T1879" s="28">
        <v>1.6839999999999999</v>
      </c>
      <c r="U1879" s="26" t="s">
        <v>31</v>
      </c>
      <c r="V1879" s="26" t="s">
        <v>31</v>
      </c>
      <c r="W1879" s="17" t="str">
        <f t="shared" si="206"/>
        <v>n/a</v>
      </c>
      <c r="X1879" s="30" t="s">
        <v>31</v>
      </c>
      <c r="Y1879" s="17" t="str">
        <f t="shared" si="207"/>
        <v>n/a</v>
      </c>
      <c r="Z1879" s="17">
        <v>25</v>
      </c>
      <c r="AA1879" s="17">
        <f t="shared" si="208"/>
        <v>25</v>
      </c>
      <c r="AB1879" s="31" t="s">
        <v>440</v>
      </c>
    </row>
    <row r="1880" spans="2:28" x14ac:dyDescent="0.3">
      <c r="B1880" s="74" t="s">
        <v>843</v>
      </c>
      <c r="C1880" s="20" t="str">
        <f t="shared" si="209"/>
        <v>Freight Wagon (L) ZCAC Steel</v>
      </c>
      <c r="D1880" s="21" t="s">
        <v>4</v>
      </c>
      <c r="E1880" s="21" t="s">
        <v>399</v>
      </c>
      <c r="F1880" s="22" t="s">
        <v>726</v>
      </c>
      <c r="G1880" s="21" t="s">
        <v>342</v>
      </c>
      <c r="H1880" s="23"/>
      <c r="I1880" s="24"/>
      <c r="J1880" s="25" t="s">
        <v>31</v>
      </c>
      <c r="K1880" s="26">
        <v>1</v>
      </c>
      <c r="L1880" s="27" t="s">
        <v>804</v>
      </c>
      <c r="M1880" s="25">
        <v>1.0980000000000001</v>
      </c>
      <c r="N1880" s="43" t="s">
        <v>31</v>
      </c>
      <c r="O1880" s="25">
        <f t="shared" si="203"/>
        <v>1.0980000000000001</v>
      </c>
      <c r="P1880" s="25">
        <f t="shared" si="204"/>
        <v>1.0980000000000001</v>
      </c>
      <c r="Q1880" s="28">
        <v>25.992118683356512</v>
      </c>
      <c r="R1880" s="29">
        <v>2</v>
      </c>
      <c r="S1880" s="18">
        <f t="shared" si="205"/>
        <v>12.996059341678256</v>
      </c>
      <c r="T1880" s="28">
        <v>1.6839999999999999</v>
      </c>
      <c r="U1880" s="26" t="s">
        <v>31</v>
      </c>
      <c r="V1880" s="26" t="s">
        <v>31</v>
      </c>
      <c r="W1880" s="17" t="str">
        <f t="shared" si="206"/>
        <v>n/a</v>
      </c>
      <c r="X1880" s="30" t="s">
        <v>31</v>
      </c>
      <c r="Y1880" s="17" t="str">
        <f t="shared" si="207"/>
        <v>n/a</v>
      </c>
      <c r="Z1880" s="17">
        <v>25</v>
      </c>
      <c r="AA1880" s="17">
        <f t="shared" si="208"/>
        <v>25</v>
      </c>
      <c r="AB1880" s="31" t="s">
        <v>439</v>
      </c>
    </row>
    <row r="1881" spans="2:28" x14ac:dyDescent="0.3">
      <c r="B1881" s="74" t="s">
        <v>843</v>
      </c>
      <c r="C1881" s="20" t="str">
        <f t="shared" si="209"/>
        <v>Freight Wagon (T) ZCAC Steel</v>
      </c>
      <c r="D1881" s="21" t="s">
        <v>4</v>
      </c>
      <c r="E1881" s="21" t="s">
        <v>402</v>
      </c>
      <c r="F1881" s="21" t="s">
        <v>726</v>
      </c>
      <c r="G1881" s="21" t="s">
        <v>342</v>
      </c>
      <c r="H1881" s="23"/>
      <c r="I1881" s="24"/>
      <c r="J1881" s="25" t="s">
        <v>31</v>
      </c>
      <c r="K1881" s="26">
        <v>1</v>
      </c>
      <c r="L1881" s="27" t="s">
        <v>804</v>
      </c>
      <c r="M1881" s="25">
        <v>1.0980000000000001</v>
      </c>
      <c r="N1881" s="43" t="s">
        <v>31</v>
      </c>
      <c r="O1881" s="25">
        <f t="shared" si="203"/>
        <v>1.0980000000000001</v>
      </c>
      <c r="P1881" s="25">
        <f t="shared" si="204"/>
        <v>1.0980000000000001</v>
      </c>
      <c r="Q1881" s="28">
        <v>15</v>
      </c>
      <c r="R1881" s="29">
        <v>2</v>
      </c>
      <c r="S1881" s="18">
        <f t="shared" si="205"/>
        <v>7.5</v>
      </c>
      <c r="T1881" s="28">
        <v>1.6839999999999999</v>
      </c>
      <c r="U1881" s="26" t="s">
        <v>31</v>
      </c>
      <c r="V1881" s="26" t="s">
        <v>31</v>
      </c>
      <c r="W1881" s="17" t="str">
        <f t="shared" si="206"/>
        <v>n/a</v>
      </c>
      <c r="X1881" s="30" t="s">
        <v>31</v>
      </c>
      <c r="Y1881" s="17" t="str">
        <f t="shared" si="207"/>
        <v>n/a</v>
      </c>
      <c r="Z1881" s="17">
        <v>25</v>
      </c>
      <c r="AA1881" s="17">
        <f t="shared" si="208"/>
        <v>25</v>
      </c>
      <c r="AB1881" s="31" t="s">
        <v>440</v>
      </c>
    </row>
    <row r="1882" spans="2:28" x14ac:dyDescent="0.3">
      <c r="B1882" s="74" t="s">
        <v>843</v>
      </c>
      <c r="C1882" s="20" t="str">
        <f t="shared" si="209"/>
        <v>Freight Wagon (L) ZCAD Construction Materials</v>
      </c>
      <c r="D1882" s="21" t="s">
        <v>4</v>
      </c>
      <c r="E1882" s="21" t="s">
        <v>399</v>
      </c>
      <c r="F1882" s="21" t="s">
        <v>727</v>
      </c>
      <c r="G1882" s="21" t="s">
        <v>331</v>
      </c>
      <c r="H1882" s="23"/>
      <c r="I1882" s="24"/>
      <c r="J1882" s="25" t="s">
        <v>31</v>
      </c>
      <c r="K1882" s="26">
        <v>1</v>
      </c>
      <c r="L1882" s="27" t="s">
        <v>804</v>
      </c>
      <c r="M1882" s="25">
        <v>1.0980000000000001</v>
      </c>
      <c r="N1882" s="43" t="s">
        <v>31</v>
      </c>
      <c r="O1882" s="25">
        <f t="shared" si="203"/>
        <v>1.0980000000000001</v>
      </c>
      <c r="P1882" s="25">
        <f t="shared" si="204"/>
        <v>1.0980000000000001</v>
      </c>
      <c r="Q1882" s="28">
        <v>36.231875128363114</v>
      </c>
      <c r="R1882" s="29">
        <v>2</v>
      </c>
      <c r="S1882" s="18">
        <f t="shared" si="205"/>
        <v>18.115937564181557</v>
      </c>
      <c r="T1882" s="28">
        <v>1.383</v>
      </c>
      <c r="U1882" s="26" t="s">
        <v>31</v>
      </c>
      <c r="V1882" s="26" t="s">
        <v>31</v>
      </c>
      <c r="W1882" s="17" t="str">
        <f t="shared" si="206"/>
        <v>n/a</v>
      </c>
      <c r="X1882" s="30" t="s">
        <v>31</v>
      </c>
      <c r="Y1882" s="17" t="str">
        <f t="shared" si="207"/>
        <v>n/a</v>
      </c>
      <c r="Z1882" s="17">
        <v>29</v>
      </c>
      <c r="AA1882" s="17">
        <f t="shared" si="208"/>
        <v>29</v>
      </c>
      <c r="AB1882" s="31" t="s">
        <v>439</v>
      </c>
    </row>
    <row r="1883" spans="2:28" x14ac:dyDescent="0.3">
      <c r="B1883" s="74" t="s">
        <v>843</v>
      </c>
      <c r="C1883" s="20" t="str">
        <f t="shared" si="209"/>
        <v>Freight Wagon (T) ZCAD Construction Materials</v>
      </c>
      <c r="D1883" s="21" t="s">
        <v>4</v>
      </c>
      <c r="E1883" s="21" t="s">
        <v>402</v>
      </c>
      <c r="F1883" s="21" t="s">
        <v>727</v>
      </c>
      <c r="G1883" s="21" t="s">
        <v>331</v>
      </c>
      <c r="H1883" s="23"/>
      <c r="I1883" s="24"/>
      <c r="J1883" s="25" t="s">
        <v>31</v>
      </c>
      <c r="K1883" s="26">
        <v>1</v>
      </c>
      <c r="L1883" s="27" t="s">
        <v>804</v>
      </c>
      <c r="M1883" s="25">
        <v>1.0980000000000001</v>
      </c>
      <c r="N1883" s="43" t="s">
        <v>31</v>
      </c>
      <c r="O1883" s="25">
        <f t="shared" si="203"/>
        <v>1.0980000000000001</v>
      </c>
      <c r="P1883" s="25">
        <f t="shared" si="204"/>
        <v>1.0980000000000001</v>
      </c>
      <c r="Q1883" s="28">
        <v>14</v>
      </c>
      <c r="R1883" s="29">
        <v>2</v>
      </c>
      <c r="S1883" s="18">
        <f t="shared" si="205"/>
        <v>7</v>
      </c>
      <c r="T1883" s="28">
        <v>1.383</v>
      </c>
      <c r="U1883" s="26" t="s">
        <v>31</v>
      </c>
      <c r="V1883" s="26" t="s">
        <v>31</v>
      </c>
      <c r="W1883" s="17" t="str">
        <f t="shared" si="206"/>
        <v>n/a</v>
      </c>
      <c r="X1883" s="30" t="s">
        <v>31</v>
      </c>
      <c r="Y1883" s="17" t="str">
        <f t="shared" si="207"/>
        <v>n/a</v>
      </c>
      <c r="Z1883" s="17">
        <v>29</v>
      </c>
      <c r="AA1883" s="17">
        <f t="shared" si="208"/>
        <v>29</v>
      </c>
      <c r="AB1883" s="31" t="s">
        <v>440</v>
      </c>
    </row>
    <row r="1884" spans="2:28" x14ac:dyDescent="0.3">
      <c r="B1884" s="74" t="s">
        <v>843</v>
      </c>
      <c r="C1884" s="20" t="str">
        <f t="shared" si="209"/>
        <v>Freight Wagon (L) ZCAD Enterprise</v>
      </c>
      <c r="D1884" s="21" t="s">
        <v>4</v>
      </c>
      <c r="E1884" s="21" t="s">
        <v>399</v>
      </c>
      <c r="F1884" s="21" t="s">
        <v>727</v>
      </c>
      <c r="G1884" s="21" t="s">
        <v>338</v>
      </c>
      <c r="H1884" s="23"/>
      <c r="I1884" s="24"/>
      <c r="J1884" s="25" t="s">
        <v>31</v>
      </c>
      <c r="K1884" s="26">
        <v>1</v>
      </c>
      <c r="L1884" s="27" t="s">
        <v>804</v>
      </c>
      <c r="M1884" s="25">
        <v>1.0980000000000001</v>
      </c>
      <c r="N1884" s="43" t="s">
        <v>31</v>
      </c>
      <c r="O1884" s="25">
        <f t="shared" si="203"/>
        <v>1.0980000000000001</v>
      </c>
      <c r="P1884" s="25">
        <f t="shared" si="204"/>
        <v>1.0980000000000001</v>
      </c>
      <c r="Q1884" s="28">
        <v>35.506329113924053</v>
      </c>
      <c r="R1884" s="29">
        <v>2</v>
      </c>
      <c r="S1884" s="18">
        <f t="shared" si="205"/>
        <v>17.753164556962027</v>
      </c>
      <c r="T1884" s="28">
        <v>1.383</v>
      </c>
      <c r="U1884" s="26" t="s">
        <v>31</v>
      </c>
      <c r="V1884" s="26" t="s">
        <v>31</v>
      </c>
      <c r="W1884" s="17" t="str">
        <f t="shared" si="206"/>
        <v>n/a</v>
      </c>
      <c r="X1884" s="30" t="s">
        <v>31</v>
      </c>
      <c r="Y1884" s="17" t="str">
        <f t="shared" si="207"/>
        <v>n/a</v>
      </c>
      <c r="Z1884" s="17">
        <v>27</v>
      </c>
      <c r="AA1884" s="17">
        <f t="shared" si="208"/>
        <v>27</v>
      </c>
      <c r="AB1884" s="31" t="s">
        <v>439</v>
      </c>
    </row>
    <row r="1885" spans="2:28" x14ac:dyDescent="0.3">
      <c r="B1885" s="74" t="s">
        <v>843</v>
      </c>
      <c r="C1885" s="20" t="str">
        <f t="shared" si="209"/>
        <v>Freight Wagon (T) ZCAD Enterprise</v>
      </c>
      <c r="D1885" s="21" t="s">
        <v>4</v>
      </c>
      <c r="E1885" s="21" t="s">
        <v>402</v>
      </c>
      <c r="F1885" s="21" t="s">
        <v>727</v>
      </c>
      <c r="G1885" s="21" t="s">
        <v>338</v>
      </c>
      <c r="H1885" s="23"/>
      <c r="I1885" s="24"/>
      <c r="J1885" s="25" t="s">
        <v>31</v>
      </c>
      <c r="K1885" s="26">
        <v>1</v>
      </c>
      <c r="L1885" s="27" t="s">
        <v>804</v>
      </c>
      <c r="M1885" s="25">
        <v>1.0980000000000001</v>
      </c>
      <c r="N1885" s="43" t="s">
        <v>31</v>
      </c>
      <c r="O1885" s="25">
        <f t="shared" si="203"/>
        <v>1.0980000000000001</v>
      </c>
      <c r="P1885" s="25">
        <f t="shared" si="204"/>
        <v>1.0980000000000001</v>
      </c>
      <c r="Q1885" s="28">
        <v>14</v>
      </c>
      <c r="R1885" s="29">
        <v>2</v>
      </c>
      <c r="S1885" s="18">
        <f t="shared" si="205"/>
        <v>7</v>
      </c>
      <c r="T1885" s="28">
        <v>1.383</v>
      </c>
      <c r="U1885" s="26" t="s">
        <v>31</v>
      </c>
      <c r="V1885" s="26" t="s">
        <v>31</v>
      </c>
      <c r="W1885" s="17" t="str">
        <f t="shared" si="206"/>
        <v>n/a</v>
      </c>
      <c r="X1885" s="30" t="s">
        <v>31</v>
      </c>
      <c r="Y1885" s="17" t="str">
        <f t="shared" si="207"/>
        <v>n/a</v>
      </c>
      <c r="Z1885" s="17">
        <v>27</v>
      </c>
      <c r="AA1885" s="17">
        <f t="shared" si="208"/>
        <v>27</v>
      </c>
      <c r="AB1885" s="31" t="s">
        <v>440</v>
      </c>
    </row>
    <row r="1886" spans="2:28" x14ac:dyDescent="0.3">
      <c r="B1886" s="74" t="s">
        <v>843</v>
      </c>
      <c r="C1886" s="20" t="str">
        <f t="shared" si="209"/>
        <v>Freight Wagon (T) ZCAD Other</v>
      </c>
      <c r="D1886" s="21" t="s">
        <v>4</v>
      </c>
      <c r="E1886" s="21" t="s">
        <v>402</v>
      </c>
      <c r="F1886" s="21" t="s">
        <v>727</v>
      </c>
      <c r="G1886" s="21" t="s">
        <v>333</v>
      </c>
      <c r="H1886" s="23"/>
      <c r="I1886" s="24"/>
      <c r="J1886" s="25" t="s">
        <v>31</v>
      </c>
      <c r="K1886" s="26">
        <v>1</v>
      </c>
      <c r="L1886" s="27" t="s">
        <v>804</v>
      </c>
      <c r="M1886" s="25">
        <v>1.0980000000000001</v>
      </c>
      <c r="N1886" s="43" t="s">
        <v>31</v>
      </c>
      <c r="O1886" s="25">
        <f t="shared" si="203"/>
        <v>1.0980000000000001</v>
      </c>
      <c r="P1886" s="25">
        <f t="shared" si="204"/>
        <v>1.0980000000000001</v>
      </c>
      <c r="Q1886" s="28">
        <v>14</v>
      </c>
      <c r="R1886" s="29">
        <v>2</v>
      </c>
      <c r="S1886" s="18">
        <f t="shared" si="205"/>
        <v>7</v>
      </c>
      <c r="T1886" s="28">
        <v>1.383</v>
      </c>
      <c r="U1886" s="26" t="s">
        <v>31</v>
      </c>
      <c r="V1886" s="26" t="s">
        <v>31</v>
      </c>
      <c r="W1886" s="17" t="str">
        <f t="shared" si="206"/>
        <v>n/a</v>
      </c>
      <c r="X1886" s="30" t="s">
        <v>31</v>
      </c>
      <c r="Y1886" s="17" t="str">
        <f t="shared" si="207"/>
        <v>n/a</v>
      </c>
      <c r="Z1886" s="17">
        <v>25</v>
      </c>
      <c r="AA1886" s="17">
        <f t="shared" si="208"/>
        <v>25</v>
      </c>
      <c r="AB1886" s="31" t="s">
        <v>440</v>
      </c>
    </row>
    <row r="1887" spans="2:28" x14ac:dyDescent="0.3">
      <c r="B1887" s="74" t="s">
        <v>843</v>
      </c>
      <c r="C1887" s="20" t="str">
        <f t="shared" si="209"/>
        <v>Freight Wagon (L) ZCAD Steel</v>
      </c>
      <c r="D1887" s="21" t="s">
        <v>4</v>
      </c>
      <c r="E1887" s="21" t="s">
        <v>399</v>
      </c>
      <c r="F1887" s="21" t="s">
        <v>727</v>
      </c>
      <c r="G1887" s="21" t="s">
        <v>342</v>
      </c>
      <c r="H1887" s="23"/>
      <c r="I1887" s="24"/>
      <c r="J1887" s="25" t="s">
        <v>31</v>
      </c>
      <c r="K1887" s="26">
        <v>1</v>
      </c>
      <c r="L1887" s="27" t="s">
        <v>804</v>
      </c>
      <c r="M1887" s="25">
        <v>1.0980000000000001</v>
      </c>
      <c r="N1887" s="43" t="s">
        <v>31</v>
      </c>
      <c r="O1887" s="25">
        <f t="shared" si="203"/>
        <v>1.0980000000000001</v>
      </c>
      <c r="P1887" s="25">
        <f t="shared" si="204"/>
        <v>1.0980000000000001</v>
      </c>
      <c r="Q1887" s="28">
        <v>39.379358437935842</v>
      </c>
      <c r="R1887" s="29">
        <v>2</v>
      </c>
      <c r="S1887" s="18">
        <f t="shared" si="205"/>
        <v>19.689679218967921</v>
      </c>
      <c r="T1887" s="28">
        <v>1.383</v>
      </c>
      <c r="U1887" s="26" t="s">
        <v>31</v>
      </c>
      <c r="V1887" s="26" t="s">
        <v>31</v>
      </c>
      <c r="W1887" s="17" t="str">
        <f t="shared" si="206"/>
        <v>n/a</v>
      </c>
      <c r="X1887" s="30" t="s">
        <v>31</v>
      </c>
      <c r="Y1887" s="17" t="str">
        <f t="shared" si="207"/>
        <v>n/a</v>
      </c>
      <c r="Z1887" s="17">
        <v>25</v>
      </c>
      <c r="AA1887" s="17">
        <f t="shared" si="208"/>
        <v>25</v>
      </c>
      <c r="AB1887" s="31" t="s">
        <v>439</v>
      </c>
    </row>
    <row r="1888" spans="2:28" x14ac:dyDescent="0.3">
      <c r="B1888" s="74" t="s">
        <v>843</v>
      </c>
      <c r="C1888" s="20" t="str">
        <f t="shared" si="209"/>
        <v>Freight Wagon (T) ZCAD Steel</v>
      </c>
      <c r="D1888" s="21" t="s">
        <v>4</v>
      </c>
      <c r="E1888" s="21" t="s">
        <v>402</v>
      </c>
      <c r="F1888" s="21" t="s">
        <v>727</v>
      </c>
      <c r="G1888" s="21" t="s">
        <v>342</v>
      </c>
      <c r="H1888" s="23"/>
      <c r="I1888" s="24"/>
      <c r="J1888" s="25" t="s">
        <v>31</v>
      </c>
      <c r="K1888" s="26">
        <v>1</v>
      </c>
      <c r="L1888" s="27" t="s">
        <v>804</v>
      </c>
      <c r="M1888" s="25">
        <v>1.0980000000000001</v>
      </c>
      <c r="N1888" s="43" t="s">
        <v>31</v>
      </c>
      <c r="O1888" s="25">
        <f t="shared" si="203"/>
        <v>1.0980000000000001</v>
      </c>
      <c r="P1888" s="25">
        <f t="shared" si="204"/>
        <v>1.0980000000000001</v>
      </c>
      <c r="Q1888" s="28">
        <v>14</v>
      </c>
      <c r="R1888" s="29">
        <v>2</v>
      </c>
      <c r="S1888" s="18">
        <f t="shared" si="205"/>
        <v>7</v>
      </c>
      <c r="T1888" s="28">
        <v>1.383</v>
      </c>
      <c r="U1888" s="26" t="s">
        <v>31</v>
      </c>
      <c r="V1888" s="26" t="s">
        <v>31</v>
      </c>
      <c r="W1888" s="17" t="str">
        <f t="shared" si="206"/>
        <v>n/a</v>
      </c>
      <c r="X1888" s="30" t="s">
        <v>31</v>
      </c>
      <c r="Y1888" s="17" t="str">
        <f t="shared" si="207"/>
        <v>n/a</v>
      </c>
      <c r="Z1888" s="17">
        <v>25</v>
      </c>
      <c r="AA1888" s="17">
        <f t="shared" si="208"/>
        <v>25</v>
      </c>
      <c r="AB1888" s="31" t="s">
        <v>440</v>
      </c>
    </row>
    <row r="1889" spans="2:28" x14ac:dyDescent="0.3">
      <c r="B1889" s="74" t="s">
        <v>843</v>
      </c>
      <c r="C1889" s="20" t="str">
        <f t="shared" si="209"/>
        <v>Freight Wagon (L) ZCAP Construction Materials</v>
      </c>
      <c r="D1889" s="21" t="s">
        <v>4</v>
      </c>
      <c r="E1889" s="21" t="s">
        <v>399</v>
      </c>
      <c r="F1889" s="21" t="s">
        <v>728</v>
      </c>
      <c r="G1889" s="21" t="s">
        <v>331</v>
      </c>
      <c r="H1889" s="23"/>
      <c r="I1889" s="24"/>
      <c r="J1889" s="25" t="s">
        <v>31</v>
      </c>
      <c r="K1889" s="26">
        <v>1</v>
      </c>
      <c r="L1889" s="27" t="s">
        <v>804</v>
      </c>
      <c r="M1889" s="25">
        <v>1.0980000000000001</v>
      </c>
      <c r="N1889" s="43" t="s">
        <v>31</v>
      </c>
      <c r="O1889" s="25">
        <f t="shared" si="203"/>
        <v>1.0980000000000001</v>
      </c>
      <c r="P1889" s="25">
        <f t="shared" si="204"/>
        <v>1.0980000000000001</v>
      </c>
      <c r="Q1889" s="28">
        <v>39.847008547008549</v>
      </c>
      <c r="R1889" s="29">
        <v>2</v>
      </c>
      <c r="S1889" s="18">
        <f t="shared" si="205"/>
        <v>19.923504273504275</v>
      </c>
      <c r="T1889" s="28">
        <v>1.6839999999999999</v>
      </c>
      <c r="U1889" s="26" t="s">
        <v>31</v>
      </c>
      <c r="V1889" s="26" t="s">
        <v>31</v>
      </c>
      <c r="W1889" s="17" t="str">
        <f t="shared" si="206"/>
        <v>n/a</v>
      </c>
      <c r="X1889" s="30" t="s">
        <v>31</v>
      </c>
      <c r="Y1889" s="17" t="str">
        <f t="shared" si="207"/>
        <v>n/a</v>
      </c>
      <c r="Z1889" s="17">
        <v>29</v>
      </c>
      <c r="AA1889" s="17">
        <f t="shared" si="208"/>
        <v>29</v>
      </c>
      <c r="AB1889" s="31" t="s">
        <v>439</v>
      </c>
    </row>
    <row r="1890" spans="2:28" x14ac:dyDescent="0.3">
      <c r="B1890" s="74" t="s">
        <v>843</v>
      </c>
      <c r="C1890" s="20" t="str">
        <f t="shared" si="209"/>
        <v>Freight Wagon (T) ZCAP Construction Materials</v>
      </c>
      <c r="D1890" s="21" t="s">
        <v>4</v>
      </c>
      <c r="E1890" s="21" t="s">
        <v>402</v>
      </c>
      <c r="F1890" s="21" t="s">
        <v>728</v>
      </c>
      <c r="G1890" s="21" t="s">
        <v>331</v>
      </c>
      <c r="H1890" s="23"/>
      <c r="I1890" s="24"/>
      <c r="J1890" s="25" t="s">
        <v>31</v>
      </c>
      <c r="K1890" s="26">
        <v>1</v>
      </c>
      <c r="L1890" s="27" t="s">
        <v>804</v>
      </c>
      <c r="M1890" s="25">
        <v>1.0980000000000001</v>
      </c>
      <c r="N1890" s="43" t="s">
        <v>31</v>
      </c>
      <c r="O1890" s="25">
        <f t="shared" si="203"/>
        <v>1.0980000000000001</v>
      </c>
      <c r="P1890" s="25">
        <f t="shared" si="204"/>
        <v>1.0980000000000001</v>
      </c>
      <c r="Q1890" s="28">
        <v>15</v>
      </c>
      <c r="R1890" s="29">
        <v>2</v>
      </c>
      <c r="S1890" s="18">
        <f t="shared" si="205"/>
        <v>7.5</v>
      </c>
      <c r="T1890" s="28">
        <v>1.6839999999999999</v>
      </c>
      <c r="U1890" s="26" t="s">
        <v>31</v>
      </c>
      <c r="V1890" s="26" t="s">
        <v>31</v>
      </c>
      <c r="W1890" s="17" t="str">
        <f t="shared" si="206"/>
        <v>n/a</v>
      </c>
      <c r="X1890" s="30" t="s">
        <v>31</v>
      </c>
      <c r="Y1890" s="17" t="str">
        <f t="shared" si="207"/>
        <v>n/a</v>
      </c>
      <c r="Z1890" s="17">
        <v>29</v>
      </c>
      <c r="AA1890" s="17">
        <f t="shared" si="208"/>
        <v>29</v>
      </c>
      <c r="AB1890" s="31" t="s">
        <v>440</v>
      </c>
    </row>
    <row r="1891" spans="2:28" x14ac:dyDescent="0.3">
      <c r="B1891" s="74" t="s">
        <v>843</v>
      </c>
      <c r="C1891" s="20" t="str">
        <f t="shared" si="209"/>
        <v>Freight Wagon (T) ZCAP Other</v>
      </c>
      <c r="D1891" s="21" t="s">
        <v>4</v>
      </c>
      <c r="E1891" s="21" t="s">
        <v>402</v>
      </c>
      <c r="F1891" s="21" t="s">
        <v>728</v>
      </c>
      <c r="G1891" s="21" t="s">
        <v>333</v>
      </c>
      <c r="H1891" s="23"/>
      <c r="I1891" s="24"/>
      <c r="J1891" s="25" t="s">
        <v>31</v>
      </c>
      <c r="K1891" s="26">
        <v>1</v>
      </c>
      <c r="L1891" s="27" t="s">
        <v>804</v>
      </c>
      <c r="M1891" s="25">
        <v>1.0980000000000001</v>
      </c>
      <c r="N1891" s="43" t="s">
        <v>31</v>
      </c>
      <c r="O1891" s="25">
        <f t="shared" ref="O1891:O1901" si="210">IF(N1891="n/a",M1891,N1891)</f>
        <v>1.0980000000000001</v>
      </c>
      <c r="P1891" s="25">
        <f t="shared" ref="P1891:P1901" si="211">IF($D1891="Passenger",J1891,O1891)</f>
        <v>1.0980000000000001</v>
      </c>
      <c r="Q1891" s="28">
        <v>15</v>
      </c>
      <c r="R1891" s="29">
        <v>2</v>
      </c>
      <c r="S1891" s="18">
        <f t="shared" ref="S1891:S1901" si="212">Q1891/R1891</f>
        <v>7.5</v>
      </c>
      <c r="T1891" s="28">
        <v>1.6839999999999999</v>
      </c>
      <c r="U1891" s="26" t="s">
        <v>31</v>
      </c>
      <c r="V1891" s="26" t="s">
        <v>31</v>
      </c>
      <c r="W1891" s="17" t="str">
        <f t="shared" ref="W1891:W1901" si="213">IF($D1891="Passenger",0.021*(MIN(U1891,V1891)^1.71),"n/a")</f>
        <v>n/a</v>
      </c>
      <c r="X1891" s="30" t="s">
        <v>31</v>
      </c>
      <c r="Y1891" s="17" t="str">
        <f t="shared" ref="Y1891:Y1901" si="214">IF($D1891="Passenger",IF(X1891=0,W1891,X1891),"n/a")</f>
        <v>n/a</v>
      </c>
      <c r="Z1891" s="17">
        <v>25</v>
      </c>
      <c r="AA1891" s="17">
        <f t="shared" si="208"/>
        <v>25</v>
      </c>
      <c r="AB1891" s="31" t="s">
        <v>440</v>
      </c>
    </row>
    <row r="1892" spans="2:28" x14ac:dyDescent="0.3">
      <c r="B1892" s="74" t="s">
        <v>843</v>
      </c>
      <c r="C1892" s="20" t="str">
        <f t="shared" si="209"/>
        <v>Freight Wagon (L) ZCAP Steel</v>
      </c>
      <c r="D1892" s="21" t="s">
        <v>4</v>
      </c>
      <c r="E1892" s="21" t="s">
        <v>399</v>
      </c>
      <c r="F1892" s="21" t="s">
        <v>728</v>
      </c>
      <c r="G1892" s="21" t="s">
        <v>342</v>
      </c>
      <c r="H1892" s="23"/>
      <c r="I1892" s="24"/>
      <c r="J1892" s="25" t="s">
        <v>31</v>
      </c>
      <c r="K1892" s="26">
        <v>1</v>
      </c>
      <c r="L1892" s="27" t="s">
        <v>804</v>
      </c>
      <c r="M1892" s="25">
        <v>1.0980000000000001</v>
      </c>
      <c r="N1892" s="43" t="s">
        <v>31</v>
      </c>
      <c r="O1892" s="25">
        <f t="shared" si="210"/>
        <v>1.0980000000000001</v>
      </c>
      <c r="P1892" s="25">
        <f t="shared" si="211"/>
        <v>1.0980000000000001</v>
      </c>
      <c r="Q1892" s="28">
        <v>43.091052029731273</v>
      </c>
      <c r="R1892" s="29">
        <v>2</v>
      </c>
      <c r="S1892" s="18">
        <f t="shared" si="212"/>
        <v>21.545526014865636</v>
      </c>
      <c r="T1892" s="28">
        <v>1.6839999999999999</v>
      </c>
      <c r="U1892" s="26" t="s">
        <v>31</v>
      </c>
      <c r="V1892" s="26" t="s">
        <v>31</v>
      </c>
      <c r="W1892" s="17" t="str">
        <f t="shared" si="213"/>
        <v>n/a</v>
      </c>
      <c r="X1892" s="30" t="s">
        <v>31</v>
      </c>
      <c r="Y1892" s="17" t="str">
        <f t="shared" si="214"/>
        <v>n/a</v>
      </c>
      <c r="Z1892" s="17">
        <v>25</v>
      </c>
      <c r="AA1892" s="17">
        <f t="shared" si="208"/>
        <v>25</v>
      </c>
      <c r="AB1892" s="31" t="s">
        <v>439</v>
      </c>
    </row>
    <row r="1893" spans="2:28" x14ac:dyDescent="0.3">
      <c r="B1893" s="74" t="s">
        <v>843</v>
      </c>
      <c r="C1893" s="20" t="str">
        <f t="shared" si="209"/>
        <v>Freight Wagon (T) ZCAP Steel</v>
      </c>
      <c r="D1893" s="21" t="s">
        <v>4</v>
      </c>
      <c r="E1893" s="21" t="s">
        <v>402</v>
      </c>
      <c r="F1893" s="21" t="s">
        <v>728</v>
      </c>
      <c r="G1893" s="21" t="s">
        <v>342</v>
      </c>
      <c r="H1893" s="23"/>
      <c r="I1893" s="24"/>
      <c r="J1893" s="25" t="s">
        <v>31</v>
      </c>
      <c r="K1893" s="26">
        <v>1</v>
      </c>
      <c r="L1893" s="27" t="s">
        <v>804</v>
      </c>
      <c r="M1893" s="25">
        <v>1.0980000000000001</v>
      </c>
      <c r="N1893" s="43" t="s">
        <v>31</v>
      </c>
      <c r="O1893" s="25">
        <f t="shared" si="210"/>
        <v>1.0980000000000001</v>
      </c>
      <c r="P1893" s="25">
        <f t="shared" si="211"/>
        <v>1.0980000000000001</v>
      </c>
      <c r="Q1893" s="28">
        <v>15</v>
      </c>
      <c r="R1893" s="29">
        <v>2</v>
      </c>
      <c r="S1893" s="18">
        <f t="shared" si="212"/>
        <v>7.5</v>
      </c>
      <c r="T1893" s="28">
        <v>1.6839999999999999</v>
      </c>
      <c r="U1893" s="26" t="s">
        <v>31</v>
      </c>
      <c r="V1893" s="26" t="s">
        <v>31</v>
      </c>
      <c r="W1893" s="17" t="str">
        <f t="shared" si="213"/>
        <v>n/a</v>
      </c>
      <c r="X1893" s="30" t="s">
        <v>31</v>
      </c>
      <c r="Y1893" s="17" t="str">
        <f t="shared" si="214"/>
        <v>n/a</v>
      </c>
      <c r="Z1893" s="17">
        <v>25</v>
      </c>
      <c r="AA1893" s="17">
        <f t="shared" si="208"/>
        <v>25</v>
      </c>
      <c r="AB1893" s="31" t="s">
        <v>440</v>
      </c>
    </row>
    <row r="1894" spans="2:28" x14ac:dyDescent="0.3">
      <c r="B1894" s="74" t="s">
        <v>843</v>
      </c>
      <c r="C1894" s="20" t="str">
        <f t="shared" si="209"/>
        <v>Freight Wagon (T) ZCAQ Other</v>
      </c>
      <c r="D1894" s="21" t="s">
        <v>4</v>
      </c>
      <c r="E1894" s="21" t="s">
        <v>402</v>
      </c>
      <c r="F1894" s="21" t="s">
        <v>729</v>
      </c>
      <c r="G1894" s="21" t="s">
        <v>333</v>
      </c>
      <c r="H1894" s="23"/>
      <c r="I1894" s="24"/>
      <c r="J1894" s="25" t="s">
        <v>31</v>
      </c>
      <c r="K1894" s="26">
        <v>1</v>
      </c>
      <c r="L1894" s="27" t="s">
        <v>804</v>
      </c>
      <c r="M1894" s="25">
        <v>1.0980000000000001</v>
      </c>
      <c r="N1894" s="43" t="s">
        <v>31</v>
      </c>
      <c r="O1894" s="25">
        <f t="shared" si="210"/>
        <v>1.0980000000000001</v>
      </c>
      <c r="P1894" s="25">
        <f t="shared" si="211"/>
        <v>1.0980000000000001</v>
      </c>
      <c r="Q1894" s="28">
        <v>15</v>
      </c>
      <c r="R1894" s="29">
        <v>2</v>
      </c>
      <c r="S1894" s="18">
        <f t="shared" si="212"/>
        <v>7.5</v>
      </c>
      <c r="T1894" s="28">
        <v>1.6839999999999999</v>
      </c>
      <c r="U1894" s="26" t="s">
        <v>31</v>
      </c>
      <c r="V1894" s="26" t="s">
        <v>31</v>
      </c>
      <c r="W1894" s="17" t="str">
        <f t="shared" si="213"/>
        <v>n/a</v>
      </c>
      <c r="X1894" s="30" t="s">
        <v>31</v>
      </c>
      <c r="Y1894" s="17" t="str">
        <f t="shared" si="214"/>
        <v>n/a</v>
      </c>
      <c r="Z1894" s="17">
        <v>25</v>
      </c>
      <c r="AA1894" s="17">
        <f t="shared" si="208"/>
        <v>25</v>
      </c>
      <c r="AB1894" s="31" t="s">
        <v>440</v>
      </c>
    </row>
    <row r="1895" spans="2:28" x14ac:dyDescent="0.3">
      <c r="B1895" s="74" t="s">
        <v>843</v>
      </c>
      <c r="C1895" s="20" t="str">
        <f t="shared" si="209"/>
        <v>Freight Wagon (L) ZCAQ Steel</v>
      </c>
      <c r="D1895" s="21" t="s">
        <v>4</v>
      </c>
      <c r="E1895" s="21" t="s">
        <v>399</v>
      </c>
      <c r="F1895" s="21" t="s">
        <v>729</v>
      </c>
      <c r="G1895" s="21" t="s">
        <v>342</v>
      </c>
      <c r="H1895" s="23"/>
      <c r="I1895" s="24"/>
      <c r="J1895" s="25" t="s">
        <v>31</v>
      </c>
      <c r="K1895" s="26">
        <v>1</v>
      </c>
      <c r="L1895" s="27" t="s">
        <v>804</v>
      </c>
      <c r="M1895" s="25">
        <v>1.0980000000000001</v>
      </c>
      <c r="N1895" s="43" t="s">
        <v>31</v>
      </c>
      <c r="O1895" s="25">
        <f t="shared" si="210"/>
        <v>1.0980000000000001</v>
      </c>
      <c r="P1895" s="25">
        <f t="shared" si="211"/>
        <v>1.0980000000000001</v>
      </c>
      <c r="Q1895" s="28">
        <v>42.477023374145332</v>
      </c>
      <c r="R1895" s="29">
        <v>2</v>
      </c>
      <c r="S1895" s="18">
        <f t="shared" si="212"/>
        <v>21.238511687072666</v>
      </c>
      <c r="T1895" s="28">
        <v>1.6839999999999999</v>
      </c>
      <c r="U1895" s="26" t="s">
        <v>31</v>
      </c>
      <c r="V1895" s="26" t="s">
        <v>31</v>
      </c>
      <c r="W1895" s="17" t="str">
        <f t="shared" si="213"/>
        <v>n/a</v>
      </c>
      <c r="X1895" s="30" t="s">
        <v>31</v>
      </c>
      <c r="Y1895" s="17" t="str">
        <f t="shared" si="214"/>
        <v>n/a</v>
      </c>
      <c r="Z1895" s="17">
        <v>25</v>
      </c>
      <c r="AA1895" s="17">
        <f t="shared" si="208"/>
        <v>25</v>
      </c>
      <c r="AB1895" s="31" t="s">
        <v>439</v>
      </c>
    </row>
    <row r="1896" spans="2:28" x14ac:dyDescent="0.3">
      <c r="B1896" s="74" t="s">
        <v>843</v>
      </c>
      <c r="C1896" s="20" t="str">
        <f t="shared" si="209"/>
        <v>Freight Wagon (T) ZCAQ Steel</v>
      </c>
      <c r="D1896" s="21" t="s">
        <v>4</v>
      </c>
      <c r="E1896" s="21" t="s">
        <v>402</v>
      </c>
      <c r="F1896" s="21" t="s">
        <v>729</v>
      </c>
      <c r="G1896" s="21" t="s">
        <v>342</v>
      </c>
      <c r="H1896" s="23"/>
      <c r="I1896" s="24"/>
      <c r="J1896" s="25" t="s">
        <v>31</v>
      </c>
      <c r="K1896" s="26">
        <v>1</v>
      </c>
      <c r="L1896" s="27" t="s">
        <v>804</v>
      </c>
      <c r="M1896" s="25">
        <v>1.0980000000000001</v>
      </c>
      <c r="N1896" s="43" t="s">
        <v>31</v>
      </c>
      <c r="O1896" s="25">
        <f t="shared" si="210"/>
        <v>1.0980000000000001</v>
      </c>
      <c r="P1896" s="25">
        <f t="shared" si="211"/>
        <v>1.0980000000000001</v>
      </c>
      <c r="Q1896" s="28">
        <v>15</v>
      </c>
      <c r="R1896" s="29">
        <v>2</v>
      </c>
      <c r="S1896" s="18">
        <f t="shared" si="212"/>
        <v>7.5</v>
      </c>
      <c r="T1896" s="28">
        <v>1.6839999999999999</v>
      </c>
      <c r="U1896" s="26" t="s">
        <v>31</v>
      </c>
      <c r="V1896" s="26" t="s">
        <v>31</v>
      </c>
      <c r="W1896" s="17" t="str">
        <f t="shared" si="213"/>
        <v>n/a</v>
      </c>
      <c r="X1896" s="30" t="s">
        <v>31</v>
      </c>
      <c r="Y1896" s="17" t="str">
        <f t="shared" si="214"/>
        <v>n/a</v>
      </c>
      <c r="Z1896" s="17">
        <v>25</v>
      </c>
      <c r="AA1896" s="17">
        <f t="shared" si="208"/>
        <v>25</v>
      </c>
      <c r="AB1896" s="31" t="s">
        <v>440</v>
      </c>
    </row>
    <row r="1897" spans="2:28" x14ac:dyDescent="0.3">
      <c r="B1897" s="74" t="s">
        <v>843</v>
      </c>
      <c r="C1897" s="20" t="str">
        <f t="shared" si="209"/>
        <v>Freight Wagon (T) ZIBC Other</v>
      </c>
      <c r="D1897" s="21" t="s">
        <v>4</v>
      </c>
      <c r="E1897" s="21" t="s">
        <v>402</v>
      </c>
      <c r="F1897" s="21" t="s">
        <v>730</v>
      </c>
      <c r="G1897" s="21" t="s">
        <v>333</v>
      </c>
      <c r="H1897" s="23"/>
      <c r="I1897" s="24"/>
      <c r="J1897" s="25" t="s">
        <v>31</v>
      </c>
      <c r="K1897" s="26">
        <v>5</v>
      </c>
      <c r="L1897" s="27" t="s">
        <v>812</v>
      </c>
      <c r="M1897" s="25">
        <v>0.93799999999999994</v>
      </c>
      <c r="N1897" s="43" t="s">
        <v>31</v>
      </c>
      <c r="O1897" s="25">
        <f t="shared" si="210"/>
        <v>0.93799999999999994</v>
      </c>
      <c r="P1897" s="25">
        <f t="shared" si="211"/>
        <v>0.93799999999999994</v>
      </c>
      <c r="Q1897" s="28">
        <v>117</v>
      </c>
      <c r="R1897" s="29">
        <v>8</v>
      </c>
      <c r="S1897" s="18">
        <f t="shared" si="212"/>
        <v>14.625</v>
      </c>
      <c r="T1897" s="28">
        <v>1.764</v>
      </c>
      <c r="U1897" s="26" t="s">
        <v>31</v>
      </c>
      <c r="V1897" s="26" t="s">
        <v>31</v>
      </c>
      <c r="W1897" s="17" t="str">
        <f t="shared" si="213"/>
        <v>n/a</v>
      </c>
      <c r="X1897" s="30" t="s">
        <v>31</v>
      </c>
      <c r="Y1897" s="17" t="str">
        <f t="shared" si="214"/>
        <v>n/a</v>
      </c>
      <c r="Z1897" s="17">
        <v>25</v>
      </c>
      <c r="AA1897" s="17">
        <f t="shared" si="208"/>
        <v>25</v>
      </c>
      <c r="AB1897" s="31" t="s">
        <v>403</v>
      </c>
    </row>
    <row r="1898" spans="2:28" x14ac:dyDescent="0.3">
      <c r="B1898" s="74" t="s">
        <v>843</v>
      </c>
      <c r="C1898" s="20" t="str">
        <f t="shared" si="209"/>
        <v>Freight Wagon (T) ZOAK Construction Materials</v>
      </c>
      <c r="D1898" s="21" t="s">
        <v>4</v>
      </c>
      <c r="E1898" s="21" t="s">
        <v>402</v>
      </c>
      <c r="F1898" s="21" t="s">
        <v>731</v>
      </c>
      <c r="G1898" s="21" t="s">
        <v>331</v>
      </c>
      <c r="H1898" s="23"/>
      <c r="I1898" s="24"/>
      <c r="J1898" s="25" t="s">
        <v>31</v>
      </c>
      <c r="K1898" s="26">
        <v>5</v>
      </c>
      <c r="L1898" s="27" t="s">
        <v>812</v>
      </c>
      <c r="M1898" s="25">
        <v>0.93799999999999994</v>
      </c>
      <c r="N1898" s="43" t="s">
        <v>31</v>
      </c>
      <c r="O1898" s="25">
        <f t="shared" si="210"/>
        <v>0.93799999999999994</v>
      </c>
      <c r="P1898" s="25">
        <f t="shared" si="211"/>
        <v>0.93799999999999994</v>
      </c>
      <c r="Q1898" s="28">
        <v>106.35113386978787</v>
      </c>
      <c r="R1898" s="29">
        <v>8</v>
      </c>
      <c r="S1898" s="18">
        <f t="shared" si="212"/>
        <v>13.293891733723484</v>
      </c>
      <c r="T1898" s="28">
        <v>1.764</v>
      </c>
      <c r="U1898" s="26" t="s">
        <v>31</v>
      </c>
      <c r="V1898" s="26" t="s">
        <v>31</v>
      </c>
      <c r="W1898" s="17" t="str">
        <f t="shared" si="213"/>
        <v>n/a</v>
      </c>
      <c r="X1898" s="30" t="s">
        <v>31</v>
      </c>
      <c r="Y1898" s="17" t="str">
        <f t="shared" si="214"/>
        <v>n/a</v>
      </c>
      <c r="Z1898" s="17">
        <v>29</v>
      </c>
      <c r="AA1898" s="17">
        <f t="shared" si="208"/>
        <v>29</v>
      </c>
      <c r="AB1898" s="31" t="s">
        <v>403</v>
      </c>
    </row>
    <row r="1899" spans="2:28" x14ac:dyDescent="0.3">
      <c r="B1899" s="74" t="s">
        <v>843</v>
      </c>
      <c r="C1899" s="20" t="str">
        <f t="shared" si="209"/>
        <v>Freight Wagon (T) ZOAK Other</v>
      </c>
      <c r="D1899" s="21" t="s">
        <v>4</v>
      </c>
      <c r="E1899" s="21" t="s">
        <v>402</v>
      </c>
      <c r="F1899" s="21" t="s">
        <v>731</v>
      </c>
      <c r="G1899" s="21" t="s">
        <v>333</v>
      </c>
      <c r="H1899" s="23"/>
      <c r="I1899" s="24"/>
      <c r="J1899" s="25" t="s">
        <v>31</v>
      </c>
      <c r="K1899" s="26">
        <v>5</v>
      </c>
      <c r="L1899" s="27" t="s">
        <v>812</v>
      </c>
      <c r="M1899" s="25">
        <v>0.93799999999999994</v>
      </c>
      <c r="N1899" s="43" t="s">
        <v>31</v>
      </c>
      <c r="O1899" s="25">
        <f t="shared" si="210"/>
        <v>0.93799999999999994</v>
      </c>
      <c r="P1899" s="25">
        <f t="shared" si="211"/>
        <v>0.93799999999999994</v>
      </c>
      <c r="Q1899" s="28">
        <v>106</v>
      </c>
      <c r="R1899" s="29">
        <v>8</v>
      </c>
      <c r="S1899" s="18">
        <f t="shared" si="212"/>
        <v>13.25</v>
      </c>
      <c r="T1899" s="28">
        <v>1.764</v>
      </c>
      <c r="U1899" s="26" t="s">
        <v>31</v>
      </c>
      <c r="V1899" s="26" t="s">
        <v>31</v>
      </c>
      <c r="W1899" s="17" t="str">
        <f t="shared" si="213"/>
        <v>n/a</v>
      </c>
      <c r="X1899" s="30" t="s">
        <v>31</v>
      </c>
      <c r="Y1899" s="17" t="str">
        <f t="shared" si="214"/>
        <v>n/a</v>
      </c>
      <c r="Z1899" s="17">
        <v>25</v>
      </c>
      <c r="AA1899" s="17">
        <f t="shared" si="208"/>
        <v>25</v>
      </c>
      <c r="AB1899" s="31" t="s">
        <v>403</v>
      </c>
    </row>
    <row r="1900" spans="2:28" x14ac:dyDescent="0.3">
      <c r="B1900" s="74" t="s">
        <v>843</v>
      </c>
      <c r="C1900" s="20" t="str">
        <f t="shared" si="209"/>
        <v>Freight Wagon (T) ZWAB Construction Materials</v>
      </c>
      <c r="D1900" s="21" t="s">
        <v>4</v>
      </c>
      <c r="E1900" s="21" t="s">
        <v>402</v>
      </c>
      <c r="F1900" s="21" t="s">
        <v>732</v>
      </c>
      <c r="G1900" s="21" t="s">
        <v>331</v>
      </c>
      <c r="H1900" s="23"/>
      <c r="I1900" s="24"/>
      <c r="J1900" s="25" t="s">
        <v>31</v>
      </c>
      <c r="K1900" s="26">
        <v>5</v>
      </c>
      <c r="L1900" s="27" t="s">
        <v>812</v>
      </c>
      <c r="M1900" s="25">
        <v>0.93799999999999994</v>
      </c>
      <c r="N1900" s="43" t="s">
        <v>31</v>
      </c>
      <c r="O1900" s="25">
        <f t="shared" si="210"/>
        <v>0.93799999999999994</v>
      </c>
      <c r="P1900" s="25">
        <f t="shared" si="211"/>
        <v>0.93799999999999994</v>
      </c>
      <c r="Q1900" s="28">
        <v>82</v>
      </c>
      <c r="R1900" s="29">
        <v>4</v>
      </c>
      <c r="S1900" s="18">
        <f t="shared" si="212"/>
        <v>20.5</v>
      </c>
      <c r="T1900" s="28">
        <v>1.764</v>
      </c>
      <c r="U1900" s="26" t="s">
        <v>31</v>
      </c>
      <c r="V1900" s="26" t="s">
        <v>31</v>
      </c>
      <c r="W1900" s="17" t="str">
        <f t="shared" si="213"/>
        <v>n/a</v>
      </c>
      <c r="X1900" s="30" t="s">
        <v>31</v>
      </c>
      <c r="Y1900" s="17" t="str">
        <f t="shared" si="214"/>
        <v>n/a</v>
      </c>
      <c r="Z1900" s="17">
        <v>29</v>
      </c>
      <c r="AA1900" s="17">
        <f t="shared" si="208"/>
        <v>29</v>
      </c>
      <c r="AB1900" s="31" t="s">
        <v>403</v>
      </c>
    </row>
    <row r="1901" spans="2:28" x14ac:dyDescent="0.3">
      <c r="B1901" s="74" t="s">
        <v>843</v>
      </c>
      <c r="C1901" s="20" t="str">
        <f t="shared" si="209"/>
        <v>Freight Wagon (T) ZWAE Construction Materials</v>
      </c>
      <c r="D1901" s="21" t="s">
        <v>4</v>
      </c>
      <c r="E1901" s="21" t="s">
        <v>402</v>
      </c>
      <c r="F1901" s="21" t="s">
        <v>733</v>
      </c>
      <c r="G1901" s="21" t="s">
        <v>331</v>
      </c>
      <c r="H1901" s="23"/>
      <c r="I1901" s="24"/>
      <c r="J1901" s="25" t="s">
        <v>31</v>
      </c>
      <c r="K1901" s="26">
        <v>5</v>
      </c>
      <c r="L1901" s="27" t="s">
        <v>812</v>
      </c>
      <c r="M1901" s="25">
        <v>0.93799999999999994</v>
      </c>
      <c r="N1901" s="43" t="s">
        <v>31</v>
      </c>
      <c r="O1901" s="25">
        <f t="shared" si="210"/>
        <v>0.93799999999999994</v>
      </c>
      <c r="P1901" s="25">
        <f t="shared" si="211"/>
        <v>0.93799999999999994</v>
      </c>
      <c r="Q1901" s="28">
        <v>45.95</v>
      </c>
      <c r="R1901" s="29">
        <v>4</v>
      </c>
      <c r="S1901" s="18">
        <f t="shared" si="212"/>
        <v>11.487500000000001</v>
      </c>
      <c r="T1901" s="28">
        <v>1.764</v>
      </c>
      <c r="U1901" s="26" t="s">
        <v>31</v>
      </c>
      <c r="V1901" s="26" t="s">
        <v>31</v>
      </c>
      <c r="W1901" s="17" t="str">
        <f t="shared" si="213"/>
        <v>n/a</v>
      </c>
      <c r="X1901" s="30" t="s">
        <v>31</v>
      </c>
      <c r="Y1901" s="17" t="str">
        <f t="shared" si="214"/>
        <v>n/a</v>
      </c>
      <c r="Z1901" s="17">
        <v>29</v>
      </c>
      <c r="AA1901" s="17">
        <f t="shared" si="208"/>
        <v>29</v>
      </c>
      <c r="AB1901" s="31" t="s">
        <v>403</v>
      </c>
    </row>
  </sheetData>
  <autoFilter ref="B11:AD1901" xr:uid="{0E1B6A5C-F71E-4019-9049-92E1E3B0E66D}"/>
  <mergeCells count="22">
    <mergeCell ref="AB6:AB8"/>
    <mergeCell ref="C7:C8"/>
    <mergeCell ref="D7:D8"/>
    <mergeCell ref="E7:E8"/>
    <mergeCell ref="F7:F8"/>
    <mergeCell ref="G7:G8"/>
    <mergeCell ref="J7:J8"/>
    <mergeCell ref="D5:G6"/>
    <mergeCell ref="H6:H8"/>
    <mergeCell ref="K6:O6"/>
    <mergeCell ref="P6:P8"/>
    <mergeCell ref="Q6:Q8"/>
    <mergeCell ref="R6:R8"/>
    <mergeCell ref="K7:K8"/>
    <mergeCell ref="L7:L8"/>
    <mergeCell ref="AA6:AA8"/>
    <mergeCell ref="M7:M8"/>
    <mergeCell ref="O7:O8"/>
    <mergeCell ref="Z7:Z8"/>
    <mergeCell ref="S6:S8"/>
    <mergeCell ref="T6:T8"/>
    <mergeCell ref="N7:N8"/>
  </mergeCells>
  <hyperlinks>
    <hyperlink ref="H180" r:id="rId1" xr:uid="{A900F7F3-8B48-41A3-832D-45F459432EED}"/>
    <hyperlink ref="H181" r:id="rId2" xr:uid="{D0C095B9-C716-499A-A1EE-CDD466BDDA7B}"/>
    <hyperlink ref="H71" r:id="rId3" display="Operating Weight changed as per correspondence and data provided by XC. " xr:uid="{4A51CF03-531B-49DF-9D7A-726A01AA3107}"/>
    <hyperlink ref="H38" r:id="rId4" xr:uid="{320ACAC8-AA6B-4CCF-80F1-AB5A19D23A15}"/>
  </hyperlinks>
  <pageMargins left="0.7" right="0.7" top="0.75" bottom="0.75" header="0.3" footer="0.3"/>
  <pageSetup paperSize="9" orientation="portrait" r:id="rId5"/>
  <headerFooter>
    <oddHeader>&amp;C&amp;"Calibri"&amp;10&amp;K000000 OFFICIAL&amp;1#_x000D_</oddHeader>
  </headerFooter>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F4242-CF42-479C-B98D-7DFC118CD022}">
  <dimension ref="B1:EA103"/>
  <sheetViews>
    <sheetView showGridLines="0" tabSelected="1" zoomScale="85" zoomScaleNormal="85" workbookViewId="0">
      <pane xSplit="5" ySplit="12" topLeftCell="F13" activePane="bottomRight" state="frozen"/>
      <selection pane="topRight" activeCell="F1" sqref="F1"/>
      <selection pane="bottomLeft" activeCell="A19" sqref="A19"/>
      <selection pane="bottomRight" activeCell="D8" sqref="D8"/>
    </sheetView>
  </sheetViews>
  <sheetFormatPr defaultRowHeight="12" x14ac:dyDescent="0.3"/>
  <cols>
    <col min="1" max="2" width="3.33203125" customWidth="1"/>
    <col min="3" max="3" width="28" customWidth="1"/>
    <col min="4" max="4" width="22.109375" customWidth="1"/>
    <col min="5" max="5" width="18.44140625" customWidth="1"/>
    <col min="6" max="89" width="15" customWidth="1"/>
    <col min="90" max="90" width="3.33203125" customWidth="1"/>
    <col min="91" max="131" width="15" customWidth="1"/>
  </cols>
  <sheetData>
    <row r="1" spans="2:131" ht="12.5" thickBot="1" x14ac:dyDescent="0.35"/>
    <row r="2" spans="2:131" ht="16" thickBot="1" x14ac:dyDescent="0.4">
      <c r="B2" s="46" t="s">
        <v>839</v>
      </c>
      <c r="C2" s="47"/>
      <c r="D2" s="48"/>
      <c r="M2" t="s">
        <v>734</v>
      </c>
    </row>
    <row r="3" spans="2:131" x14ac:dyDescent="0.3">
      <c r="CM3" s="1" t="s">
        <v>735</v>
      </c>
      <c r="CN3" s="49"/>
      <c r="CO3" s="49"/>
    </row>
    <row r="4" spans="2:131" ht="24" x14ac:dyDescent="0.3">
      <c r="D4" s="19"/>
      <c r="E4" s="91" t="s">
        <v>736</v>
      </c>
      <c r="F4" s="30" t="s">
        <v>737</v>
      </c>
      <c r="G4" s="30" t="s">
        <v>737</v>
      </c>
      <c r="H4" s="30" t="s">
        <v>737</v>
      </c>
      <c r="I4" s="30" t="s">
        <v>737</v>
      </c>
      <c r="J4" s="30" t="s">
        <v>737</v>
      </c>
      <c r="K4" s="30" t="s">
        <v>737</v>
      </c>
      <c r="L4" s="30" t="s">
        <v>737</v>
      </c>
      <c r="M4" s="30" t="s">
        <v>737</v>
      </c>
      <c r="N4" s="30" t="s">
        <v>737</v>
      </c>
      <c r="O4" s="30" t="s">
        <v>737</v>
      </c>
      <c r="P4" s="30" t="s">
        <v>737</v>
      </c>
      <c r="Q4" s="30" t="s">
        <v>737</v>
      </c>
      <c r="R4" s="30" t="s">
        <v>737</v>
      </c>
      <c r="S4" s="30" t="s">
        <v>737</v>
      </c>
      <c r="T4" s="30" t="s">
        <v>737</v>
      </c>
      <c r="U4" s="30" t="s">
        <v>737</v>
      </c>
      <c r="V4" s="30" t="s">
        <v>737</v>
      </c>
      <c r="W4" s="30" t="s">
        <v>737</v>
      </c>
      <c r="X4" s="30" t="s">
        <v>737</v>
      </c>
      <c r="Y4" s="30" t="s">
        <v>737</v>
      </c>
      <c r="Z4" s="30" t="s">
        <v>737</v>
      </c>
      <c r="AA4" s="30" t="s">
        <v>737</v>
      </c>
      <c r="AB4" s="30" t="s">
        <v>737</v>
      </c>
      <c r="AC4" s="30" t="s">
        <v>737</v>
      </c>
      <c r="AD4" s="30" t="s">
        <v>737</v>
      </c>
      <c r="AE4" s="30" t="s">
        <v>737</v>
      </c>
      <c r="AF4" s="30" t="s">
        <v>737</v>
      </c>
      <c r="AG4" s="30" t="s">
        <v>737</v>
      </c>
      <c r="AH4" s="30" t="s">
        <v>737</v>
      </c>
      <c r="AI4" s="30" t="s">
        <v>737</v>
      </c>
      <c r="AJ4" s="30" t="s">
        <v>737</v>
      </c>
      <c r="AK4" s="30" t="s">
        <v>737</v>
      </c>
      <c r="AL4" s="30" t="s">
        <v>737</v>
      </c>
      <c r="AM4" s="30" t="s">
        <v>737</v>
      </c>
      <c r="AN4" s="30" t="s">
        <v>737</v>
      </c>
      <c r="AO4" s="30" t="s">
        <v>737</v>
      </c>
      <c r="AP4" s="30" t="s">
        <v>737</v>
      </c>
      <c r="AQ4" s="30" t="s">
        <v>737</v>
      </c>
      <c r="AR4" s="30" t="s">
        <v>737</v>
      </c>
      <c r="AS4" s="30" t="s">
        <v>737</v>
      </c>
      <c r="AT4" s="30" t="s">
        <v>737</v>
      </c>
      <c r="AU4" s="30" t="s">
        <v>737</v>
      </c>
      <c r="AV4" s="30" t="s">
        <v>737</v>
      </c>
      <c r="AW4" s="30" t="s">
        <v>737</v>
      </c>
      <c r="AX4" s="30" t="s">
        <v>737</v>
      </c>
      <c r="AY4" s="30" t="s">
        <v>737</v>
      </c>
      <c r="AZ4" s="30" t="s">
        <v>737</v>
      </c>
      <c r="BA4" s="30" t="s">
        <v>737</v>
      </c>
      <c r="BB4" s="30" t="s">
        <v>737</v>
      </c>
      <c r="BC4" s="30" t="s">
        <v>737</v>
      </c>
      <c r="BD4" s="30" t="s">
        <v>737</v>
      </c>
      <c r="BE4" s="30" t="s">
        <v>737</v>
      </c>
      <c r="BF4" s="30" t="s">
        <v>737</v>
      </c>
      <c r="BG4" s="30" t="s">
        <v>737</v>
      </c>
      <c r="BH4" s="30" t="s">
        <v>737</v>
      </c>
      <c r="BI4" s="30" t="s">
        <v>737</v>
      </c>
      <c r="BJ4" s="30" t="s">
        <v>737</v>
      </c>
      <c r="BK4" s="30" t="s">
        <v>737</v>
      </c>
      <c r="BL4" s="30" t="s">
        <v>737</v>
      </c>
      <c r="BM4" s="30" t="s">
        <v>737</v>
      </c>
      <c r="BN4" s="30" t="s">
        <v>737</v>
      </c>
      <c r="BO4" s="30" t="s">
        <v>737</v>
      </c>
      <c r="BP4" s="30" t="s">
        <v>737</v>
      </c>
      <c r="BQ4" s="30" t="s">
        <v>737</v>
      </c>
      <c r="BR4" s="30" t="s">
        <v>737</v>
      </c>
      <c r="BS4" s="30" t="s">
        <v>737</v>
      </c>
      <c r="BT4" s="30" t="s">
        <v>737</v>
      </c>
      <c r="BU4" s="30" t="s">
        <v>737</v>
      </c>
      <c r="BV4" s="30" t="s">
        <v>737</v>
      </c>
      <c r="BW4" s="30" t="s">
        <v>737</v>
      </c>
      <c r="BX4" s="30" t="s">
        <v>737</v>
      </c>
      <c r="BY4" s="30" t="s">
        <v>737</v>
      </c>
      <c r="BZ4" s="30" t="s">
        <v>737</v>
      </c>
      <c r="CA4" s="30" t="s">
        <v>737</v>
      </c>
      <c r="CB4" s="30" t="s">
        <v>737</v>
      </c>
      <c r="CC4" s="30" t="s">
        <v>737</v>
      </c>
      <c r="CD4" s="30" t="s">
        <v>737</v>
      </c>
      <c r="CE4" s="30" t="s">
        <v>737</v>
      </c>
      <c r="CF4" s="30" t="s">
        <v>737</v>
      </c>
      <c r="CG4" s="30" t="s">
        <v>737</v>
      </c>
      <c r="CH4" s="30" t="s">
        <v>737</v>
      </c>
      <c r="CI4" s="30" t="s">
        <v>737</v>
      </c>
      <c r="CJ4" s="30" t="s">
        <v>737</v>
      </c>
      <c r="CK4" s="30" t="s">
        <v>737</v>
      </c>
      <c r="CL4" s="19"/>
      <c r="CM4" s="40" t="s">
        <v>738</v>
      </c>
      <c r="CN4" s="40" t="s">
        <v>738</v>
      </c>
      <c r="CO4" s="40" t="s">
        <v>738</v>
      </c>
      <c r="CP4" s="40" t="s">
        <v>738</v>
      </c>
      <c r="CQ4" s="40" t="s">
        <v>738</v>
      </c>
      <c r="CR4" s="40" t="s">
        <v>738</v>
      </c>
      <c r="CS4" s="40" t="s">
        <v>738</v>
      </c>
      <c r="CT4" s="40" t="s">
        <v>738</v>
      </c>
      <c r="CU4" s="40" t="s">
        <v>738</v>
      </c>
      <c r="CV4" s="40" t="s">
        <v>738</v>
      </c>
      <c r="CW4" s="40" t="s">
        <v>738</v>
      </c>
      <c r="CX4" s="40" t="s">
        <v>738</v>
      </c>
      <c r="CY4" s="40" t="s">
        <v>738</v>
      </c>
      <c r="CZ4" s="40" t="s">
        <v>738</v>
      </c>
      <c r="DA4" s="40" t="s">
        <v>738</v>
      </c>
      <c r="DB4" s="40" t="s">
        <v>738</v>
      </c>
      <c r="DC4" s="40" t="s">
        <v>738</v>
      </c>
      <c r="DD4" s="40" t="s">
        <v>738</v>
      </c>
      <c r="DE4" s="40" t="s">
        <v>738</v>
      </c>
      <c r="DF4" s="40" t="s">
        <v>738</v>
      </c>
      <c r="DG4" s="40" t="s">
        <v>738</v>
      </c>
      <c r="DH4" s="40" t="s">
        <v>738</v>
      </c>
      <c r="DI4" s="40" t="s">
        <v>738</v>
      </c>
      <c r="DJ4" s="40" t="s">
        <v>738</v>
      </c>
      <c r="DK4" s="40" t="s">
        <v>738</v>
      </c>
      <c r="DL4" s="40" t="s">
        <v>738</v>
      </c>
      <c r="DM4" s="40" t="s">
        <v>738</v>
      </c>
      <c r="DN4" s="40" t="s">
        <v>738</v>
      </c>
      <c r="DO4" s="40" t="s">
        <v>738</v>
      </c>
      <c r="DP4" s="40" t="s">
        <v>738</v>
      </c>
      <c r="DQ4" s="40" t="s">
        <v>738</v>
      </c>
      <c r="DR4" s="40" t="s">
        <v>738</v>
      </c>
      <c r="DS4" s="40" t="s">
        <v>738</v>
      </c>
      <c r="DT4" s="40" t="s">
        <v>738</v>
      </c>
      <c r="DU4" s="40" t="s">
        <v>738</v>
      </c>
      <c r="DV4" s="40" t="s">
        <v>738</v>
      </c>
      <c r="DW4" s="40" t="s">
        <v>738</v>
      </c>
      <c r="DX4" s="40" t="s">
        <v>738</v>
      </c>
      <c r="DY4" s="40" t="s">
        <v>738</v>
      </c>
      <c r="DZ4" s="40" t="s">
        <v>738</v>
      </c>
      <c r="EA4" s="40" t="s">
        <v>738</v>
      </c>
    </row>
    <row r="5" spans="2:131" ht="24" x14ac:dyDescent="0.3">
      <c r="D5" s="19"/>
      <c r="E5" s="91" t="s">
        <v>11</v>
      </c>
      <c r="F5" s="50" t="s">
        <v>32</v>
      </c>
      <c r="G5" s="50" t="s">
        <v>34</v>
      </c>
      <c r="H5" s="50" t="s">
        <v>372</v>
      </c>
      <c r="I5" s="50" t="s">
        <v>375</v>
      </c>
      <c r="J5" s="50" t="s">
        <v>78</v>
      </c>
      <c r="K5" s="50" t="s">
        <v>57</v>
      </c>
      <c r="L5" s="50" t="s">
        <v>182</v>
      </c>
      <c r="M5" s="50" t="s">
        <v>739</v>
      </c>
      <c r="N5" s="50" t="s">
        <v>58</v>
      </c>
      <c r="O5" s="50" t="s">
        <v>92</v>
      </c>
      <c r="P5" s="50" t="s">
        <v>740</v>
      </c>
      <c r="Q5" s="50" t="s">
        <v>741</v>
      </c>
      <c r="R5" s="50" t="s">
        <v>742</v>
      </c>
      <c r="S5" s="50" t="s">
        <v>59</v>
      </c>
      <c r="T5" s="50" t="s">
        <v>214</v>
      </c>
      <c r="U5" s="50" t="s">
        <v>128</v>
      </c>
      <c r="V5" s="50" t="s">
        <v>122</v>
      </c>
      <c r="W5" s="50" t="s">
        <v>743</v>
      </c>
      <c r="X5" s="50" t="s">
        <v>744</v>
      </c>
      <c r="Y5" s="50" t="s">
        <v>745</v>
      </c>
      <c r="Z5" s="50" t="s">
        <v>746</v>
      </c>
      <c r="AA5" s="50" t="s">
        <v>747</v>
      </c>
      <c r="AB5" s="50" t="s">
        <v>165</v>
      </c>
      <c r="AC5" s="50" t="s">
        <v>99</v>
      </c>
      <c r="AD5" s="50" t="s">
        <v>748</v>
      </c>
      <c r="AE5" s="50" t="s">
        <v>109</v>
      </c>
      <c r="AF5" s="50" t="s">
        <v>118</v>
      </c>
      <c r="AG5" s="50" t="s">
        <v>749</v>
      </c>
      <c r="AH5" s="50" t="s">
        <v>750</v>
      </c>
      <c r="AI5" s="50" t="s">
        <v>111</v>
      </c>
      <c r="AJ5" s="50" t="s">
        <v>156</v>
      </c>
      <c r="AK5" s="50" t="s">
        <v>96</v>
      </c>
      <c r="AL5" s="50" t="s">
        <v>751</v>
      </c>
      <c r="AM5" s="50" t="s">
        <v>61</v>
      </c>
      <c r="AN5" s="50" t="s">
        <v>752</v>
      </c>
      <c r="AO5" s="50" t="s">
        <v>753</v>
      </c>
      <c r="AP5" s="50" t="s">
        <v>754</v>
      </c>
      <c r="AQ5" s="50" t="s">
        <v>755</v>
      </c>
      <c r="AR5" s="50" t="s">
        <v>756</v>
      </c>
      <c r="AS5" s="50" t="s">
        <v>757</v>
      </c>
      <c r="AT5" s="50" t="s">
        <v>240</v>
      </c>
      <c r="AU5" s="50" t="s">
        <v>69</v>
      </c>
      <c r="AV5" s="50" t="s">
        <v>758</v>
      </c>
      <c r="AW5" s="50" t="s">
        <v>759</v>
      </c>
      <c r="AX5" s="50" t="s">
        <v>760</v>
      </c>
      <c r="AY5" s="50" t="s">
        <v>761</v>
      </c>
      <c r="AZ5" s="50" t="s">
        <v>762</v>
      </c>
      <c r="BA5" s="50" t="s">
        <v>207</v>
      </c>
      <c r="BB5" s="50" t="s">
        <v>185</v>
      </c>
      <c r="BC5" s="50" t="s">
        <v>763</v>
      </c>
      <c r="BD5" s="50" t="s">
        <v>401</v>
      </c>
      <c r="BE5" s="50" t="s">
        <v>403</v>
      </c>
      <c r="BF5" s="50" t="s">
        <v>406</v>
      </c>
      <c r="BG5" s="50" t="s">
        <v>407</v>
      </c>
      <c r="BH5" s="50" t="s">
        <v>764</v>
      </c>
      <c r="BI5" s="50" t="s">
        <v>765</v>
      </c>
      <c r="BJ5" s="50" t="s">
        <v>440</v>
      </c>
      <c r="BK5" s="50" t="s">
        <v>439</v>
      </c>
      <c r="BL5" s="72" t="s">
        <v>513</v>
      </c>
      <c r="BM5" s="72" t="s">
        <v>512</v>
      </c>
      <c r="BN5" s="50" t="s">
        <v>138</v>
      </c>
      <c r="BO5" s="50" t="s">
        <v>144</v>
      </c>
      <c r="BP5" s="50" t="s">
        <v>136</v>
      </c>
      <c r="BQ5" s="50" t="s">
        <v>330</v>
      </c>
      <c r="BR5" s="50" t="s">
        <v>232</v>
      </c>
      <c r="BS5" s="50" t="s">
        <v>64</v>
      </c>
      <c r="BT5" s="50" t="s">
        <v>226</v>
      </c>
      <c r="BU5" s="50" t="s">
        <v>113</v>
      </c>
      <c r="BV5" s="50" t="s">
        <v>47</v>
      </c>
      <c r="BW5" s="50" t="s">
        <v>76</v>
      </c>
      <c r="BX5" s="50" t="s">
        <v>388</v>
      </c>
      <c r="BY5" s="50" t="s">
        <v>395</v>
      </c>
      <c r="BZ5" s="50" t="s">
        <v>212</v>
      </c>
      <c r="CA5" s="50" t="s">
        <v>210</v>
      </c>
      <c r="CB5" s="50" t="s">
        <v>268</v>
      </c>
      <c r="CC5" s="50" t="s">
        <v>270</v>
      </c>
      <c r="CD5" s="50" t="s">
        <v>100</v>
      </c>
      <c r="CE5" s="50" t="s">
        <v>158</v>
      </c>
      <c r="CF5" s="50" t="s">
        <v>160</v>
      </c>
      <c r="CG5" s="50" t="s">
        <v>162</v>
      </c>
      <c r="CH5" s="50" t="s">
        <v>199</v>
      </c>
      <c r="CI5" s="50" t="s">
        <v>201</v>
      </c>
      <c r="CJ5" s="50" t="s">
        <v>275</v>
      </c>
      <c r="CK5" s="50" t="s">
        <v>277</v>
      </c>
      <c r="CM5" s="40" t="s">
        <v>65</v>
      </c>
      <c r="CN5" s="40" t="s">
        <v>67</v>
      </c>
      <c r="CO5" s="40" t="s">
        <v>102</v>
      </c>
      <c r="CP5" s="40" t="s">
        <v>104</v>
      </c>
      <c r="CQ5" s="40" t="s">
        <v>106</v>
      </c>
      <c r="CR5" s="40" t="s">
        <v>147</v>
      </c>
      <c r="CS5" s="40" t="s">
        <v>149</v>
      </c>
      <c r="CT5" s="40" t="s">
        <v>217</v>
      </c>
      <c r="CU5" s="40" t="s">
        <v>219</v>
      </c>
      <c r="CV5" s="40" t="s">
        <v>222</v>
      </c>
      <c r="CW5" s="40" t="s">
        <v>253</v>
      </c>
      <c r="CX5" s="40" t="s">
        <v>255</v>
      </c>
      <c r="CY5" s="40" t="s">
        <v>258</v>
      </c>
      <c r="CZ5" s="40" t="s">
        <v>260</v>
      </c>
      <c r="DA5" s="40" t="s">
        <v>262</v>
      </c>
      <c r="DB5" s="40" t="s">
        <v>264</v>
      </c>
      <c r="DC5" s="40" t="s">
        <v>266</v>
      </c>
      <c r="DD5" s="40" t="s">
        <v>279</v>
      </c>
      <c r="DE5" s="40" t="s">
        <v>281</v>
      </c>
      <c r="DF5" s="40" t="s">
        <v>296</v>
      </c>
      <c r="DG5" s="40" t="s">
        <v>290</v>
      </c>
      <c r="DH5" s="40" t="s">
        <v>292</v>
      </c>
      <c r="DI5" s="40" t="s">
        <v>298</v>
      </c>
      <c r="DJ5" s="40" t="s">
        <v>300</v>
      </c>
      <c r="DK5" s="40" t="s">
        <v>302</v>
      </c>
      <c r="DL5" s="40" t="s">
        <v>304</v>
      </c>
      <c r="DM5" s="40" t="s">
        <v>306</v>
      </c>
      <c r="DN5" s="40" t="s">
        <v>313</v>
      </c>
      <c r="DO5" s="40" t="s">
        <v>315</v>
      </c>
      <c r="DP5" s="40" t="s">
        <v>317</v>
      </c>
      <c r="DQ5" s="40" t="s">
        <v>319</v>
      </c>
      <c r="DR5" s="40" t="s">
        <v>321</v>
      </c>
      <c r="DS5" s="40" t="s">
        <v>323</v>
      </c>
      <c r="DT5" s="40" t="s">
        <v>325</v>
      </c>
      <c r="DU5" s="40" t="s">
        <v>327</v>
      </c>
      <c r="DV5" s="40" t="s">
        <v>480</v>
      </c>
      <c r="DW5" s="40" t="s">
        <v>481</v>
      </c>
      <c r="DX5" s="40" t="s">
        <v>502</v>
      </c>
      <c r="DY5" s="40" t="s">
        <v>503</v>
      </c>
      <c r="DZ5" s="40" t="s">
        <v>505</v>
      </c>
      <c r="EA5" s="40" t="s">
        <v>506</v>
      </c>
    </row>
    <row r="6" spans="2:131" ht="12.5" thickBot="1" x14ac:dyDescent="0.35"/>
    <row r="7" spans="2:131" ht="12.5" hidden="1" thickBot="1" x14ac:dyDescent="0.35">
      <c r="D7" s="5" t="s">
        <v>828</v>
      </c>
      <c r="F7" t="e">
        <v>#VALUE!</v>
      </c>
      <c r="G7" t="e">
        <v>#VALUE!</v>
      </c>
      <c r="H7" t="e">
        <v>#VALUE!</v>
      </c>
      <c r="I7" t="e">
        <v>#VALUE!</v>
      </c>
      <c r="J7" t="e">
        <v>#VALUE!</v>
      </c>
      <c r="K7" t="e">
        <v>#VALUE!</v>
      </c>
      <c r="L7" t="e">
        <v>#VALUE!</v>
      </c>
      <c r="M7" t="e">
        <v>#VALUE!</v>
      </c>
      <c r="N7" t="e">
        <v>#VALUE!</v>
      </c>
      <c r="O7" t="e">
        <v>#VALUE!</v>
      </c>
      <c r="P7" t="e">
        <v>#VALUE!</v>
      </c>
      <c r="Q7" t="e">
        <v>#VALUE!</v>
      </c>
      <c r="R7" t="e">
        <v>#VALUE!</v>
      </c>
      <c r="S7" t="e">
        <v>#VALUE!</v>
      </c>
      <c r="T7" t="e">
        <v>#VALUE!</v>
      </c>
      <c r="U7" t="e">
        <v>#VALUE!</v>
      </c>
      <c r="V7" t="e">
        <v>#VALUE!</v>
      </c>
      <c r="W7" t="e">
        <v>#VALUE!</v>
      </c>
      <c r="X7" t="e">
        <v>#VALUE!</v>
      </c>
      <c r="Y7" t="e">
        <v>#VALUE!</v>
      </c>
      <c r="Z7" t="e">
        <v>#VALUE!</v>
      </c>
      <c r="AA7" t="e">
        <v>#VALUE!</v>
      </c>
      <c r="AB7" t="e">
        <v>#VALUE!</v>
      </c>
      <c r="AC7" t="e">
        <v>#VALUE!</v>
      </c>
      <c r="AD7" t="e">
        <v>#VALUE!</v>
      </c>
      <c r="AE7" t="e">
        <v>#VALUE!</v>
      </c>
      <c r="AF7" t="e">
        <v>#VALUE!</v>
      </c>
      <c r="AG7" t="e">
        <v>#VALUE!</v>
      </c>
      <c r="AH7" t="e">
        <v>#VALUE!</v>
      </c>
      <c r="AI7" t="e">
        <v>#VALUE!</v>
      </c>
      <c r="AJ7" t="e">
        <v>#VALUE!</v>
      </c>
      <c r="AK7" t="e">
        <v>#VALUE!</v>
      </c>
      <c r="AL7" t="e">
        <v>#VALUE!</v>
      </c>
      <c r="AM7" t="e">
        <v>#VALUE!</v>
      </c>
      <c r="AN7" t="e">
        <v>#VALUE!</v>
      </c>
      <c r="AO7" t="e">
        <v>#VALUE!</v>
      </c>
      <c r="AP7" t="e">
        <v>#VALUE!</v>
      </c>
      <c r="AQ7" t="e">
        <v>#VALUE!</v>
      </c>
      <c r="AR7" t="e">
        <v>#VALUE!</v>
      </c>
      <c r="AS7" t="e">
        <v>#VALUE!</v>
      </c>
      <c r="AT7" t="e">
        <v>#VALUE!</v>
      </c>
      <c r="AU7" t="e">
        <v>#VALUE!</v>
      </c>
      <c r="AV7" t="e">
        <v>#VALUE!</v>
      </c>
      <c r="AW7" t="e">
        <v>#VALUE!</v>
      </c>
      <c r="AX7" t="e">
        <v>#VALUE!</v>
      </c>
      <c r="AY7" t="e">
        <v>#VALUE!</v>
      </c>
      <c r="AZ7" t="e">
        <v>#VALUE!</v>
      </c>
      <c r="BA7" t="e">
        <v>#VALUE!</v>
      </c>
      <c r="BB7" t="e">
        <v>#VALUE!</v>
      </c>
      <c r="BC7" t="e">
        <v>#VALUE!</v>
      </c>
      <c r="BD7" t="e">
        <v>#VALUE!</v>
      </c>
      <c r="BE7" t="e">
        <v>#VALUE!</v>
      </c>
      <c r="BF7" t="e">
        <v>#VALUE!</v>
      </c>
      <c r="BG7" t="e">
        <v>#VALUE!</v>
      </c>
      <c r="BH7" t="e">
        <v>#VALUE!</v>
      </c>
      <c r="BI7" t="e">
        <v>#VALUE!</v>
      </c>
      <c r="BJ7" t="e">
        <v>#VALUE!</v>
      </c>
      <c r="BK7" t="e">
        <v>#VALUE!</v>
      </c>
      <c r="BL7" t="e">
        <v>#VALUE!</v>
      </c>
      <c r="BM7" t="e">
        <v>#VALUE!</v>
      </c>
      <c r="BN7" t="e">
        <v>#VALUE!</v>
      </c>
      <c r="BO7" t="e">
        <v>#VALUE!</v>
      </c>
      <c r="BP7" t="e">
        <v>#VALUE!</v>
      </c>
      <c r="BQ7" t="e">
        <v>#VALUE!</v>
      </c>
      <c r="BR7" t="e">
        <v>#VALUE!</v>
      </c>
      <c r="BS7" t="e">
        <v>#VALUE!</v>
      </c>
      <c r="BT7" t="e">
        <v>#VALUE!</v>
      </c>
      <c r="BU7" t="e">
        <v>#VALUE!</v>
      </c>
      <c r="BV7" t="e">
        <v>#VALUE!</v>
      </c>
      <c r="BW7" t="e">
        <v>#VALUE!</v>
      </c>
      <c r="BX7" t="e">
        <v>#VALUE!</v>
      </c>
      <c r="BY7" t="e">
        <v>#VALUE!</v>
      </c>
      <c r="BZ7" t="e">
        <v>#VALUE!</v>
      </c>
      <c r="CA7" t="e">
        <v>#VALUE!</v>
      </c>
      <c r="CB7" t="e">
        <v>#VALUE!</v>
      </c>
      <c r="CC7" t="e">
        <v>#VALUE!</v>
      </c>
      <c r="CD7" t="e">
        <v>#VALUE!</v>
      </c>
      <c r="CE7" t="e">
        <v>#VALUE!</v>
      </c>
      <c r="CF7" t="e">
        <v>#VALUE!</v>
      </c>
      <c r="CG7" t="e">
        <v>#VALUE!</v>
      </c>
      <c r="CH7" t="e">
        <v>#VALUE!</v>
      </c>
      <c r="CI7" t="e">
        <v>#VALUE!</v>
      </c>
      <c r="CJ7" t="e">
        <v>#VALUE!</v>
      </c>
      <c r="CK7" t="e">
        <v>#VALUE!</v>
      </c>
      <c r="CM7" t="e">
        <v>#VALUE!</v>
      </c>
      <c r="CN7" t="e">
        <v>#VALUE!</v>
      </c>
      <c r="CO7" t="e">
        <v>#VALUE!</v>
      </c>
      <c r="CP7" t="e">
        <v>#VALUE!</v>
      </c>
      <c r="CQ7" t="e">
        <v>#VALUE!</v>
      </c>
      <c r="CR7" t="e">
        <v>#VALUE!</v>
      </c>
      <c r="CS7" t="e">
        <v>#VALUE!</v>
      </c>
      <c r="CT7" t="e">
        <v>#VALUE!</v>
      </c>
      <c r="CU7" t="e">
        <v>#VALUE!</v>
      </c>
      <c r="CV7" t="e">
        <v>#VALUE!</v>
      </c>
      <c r="CW7" t="e">
        <v>#VALUE!</v>
      </c>
      <c r="CX7" t="e">
        <v>#VALUE!</v>
      </c>
      <c r="CY7" t="e">
        <v>#VALUE!</v>
      </c>
      <c r="CZ7" t="e">
        <v>#VALUE!</v>
      </c>
      <c r="DA7" t="e">
        <v>#VALUE!</v>
      </c>
      <c r="DB7" t="e">
        <v>#VALUE!</v>
      </c>
      <c r="DC7" t="e">
        <v>#VALUE!</v>
      </c>
      <c r="DD7" t="e">
        <v>#VALUE!</v>
      </c>
      <c r="DE7" t="e">
        <v>#VALUE!</v>
      </c>
      <c r="DF7" t="e">
        <v>#VALUE!</v>
      </c>
      <c r="DG7" t="e">
        <v>#VALUE!</v>
      </c>
      <c r="DH7" t="e">
        <v>#VALUE!</v>
      </c>
      <c r="DI7" t="e">
        <v>#VALUE!</v>
      </c>
      <c r="DJ7" t="e">
        <v>#VALUE!</v>
      </c>
      <c r="DK7" t="e">
        <v>#VALUE!</v>
      </c>
      <c r="DL7" t="e">
        <v>#VALUE!</v>
      </c>
      <c r="DM7" t="e">
        <v>#VALUE!</v>
      </c>
      <c r="DN7" t="e">
        <v>#VALUE!</v>
      </c>
      <c r="DO7" t="e">
        <v>#VALUE!</v>
      </c>
      <c r="DP7" t="e">
        <v>#VALUE!</v>
      </c>
      <c r="DQ7" t="e">
        <v>#VALUE!</v>
      </c>
      <c r="DR7" t="e">
        <v>#VALUE!</v>
      </c>
      <c r="DS7" t="e">
        <v>#VALUE!</v>
      </c>
      <c r="DT7" t="e">
        <v>#VALUE!</v>
      </c>
      <c r="DU7" t="e">
        <v>#VALUE!</v>
      </c>
      <c r="DV7" t="e">
        <v>#VALUE!</v>
      </c>
      <c r="DW7" t="e">
        <v>#VALUE!</v>
      </c>
      <c r="DX7" t="e">
        <v>#VALUE!</v>
      </c>
      <c r="DY7" t="e">
        <v>#VALUE!</v>
      </c>
      <c r="DZ7" t="e">
        <v>#VALUE!</v>
      </c>
      <c r="EA7" t="e">
        <v>#VALUE!</v>
      </c>
    </row>
    <row r="8" spans="2:131" ht="32" customHeight="1" thickBot="1" x14ac:dyDescent="0.35">
      <c r="D8" s="119" t="s">
        <v>831</v>
      </c>
      <c r="E8" s="83">
        <f>COUNTIF(F8:EA8,"Yes")</f>
        <v>8</v>
      </c>
      <c r="F8" t="s">
        <v>843</v>
      </c>
      <c r="G8" t="s">
        <v>843</v>
      </c>
      <c r="H8" t="s">
        <v>843</v>
      </c>
      <c r="I8" t="s">
        <v>843</v>
      </c>
      <c r="J8" t="s">
        <v>843</v>
      </c>
      <c r="K8" t="s">
        <v>843</v>
      </c>
      <c r="L8" t="s">
        <v>843</v>
      </c>
      <c r="M8" t="s">
        <v>843</v>
      </c>
      <c r="N8" t="s">
        <v>843</v>
      </c>
      <c r="O8" t="s">
        <v>843</v>
      </c>
      <c r="P8" t="s">
        <v>843</v>
      </c>
      <c r="Q8" t="s">
        <v>843</v>
      </c>
      <c r="R8" t="s">
        <v>843</v>
      </c>
      <c r="S8" t="s">
        <v>843</v>
      </c>
      <c r="T8" t="s">
        <v>843</v>
      </c>
      <c r="U8" t="s">
        <v>843</v>
      </c>
      <c r="V8" t="s">
        <v>843</v>
      </c>
      <c r="W8" t="s">
        <v>843</v>
      </c>
      <c r="X8" t="s">
        <v>843</v>
      </c>
      <c r="Y8" t="s">
        <v>843</v>
      </c>
      <c r="Z8" t="s">
        <v>843</v>
      </c>
      <c r="AA8" t="s">
        <v>843</v>
      </c>
      <c r="AB8" t="s">
        <v>843</v>
      </c>
      <c r="AC8" t="s">
        <v>843</v>
      </c>
      <c r="AD8" t="s">
        <v>843</v>
      </c>
      <c r="AE8" t="s">
        <v>843</v>
      </c>
      <c r="AF8" t="s">
        <v>843</v>
      </c>
      <c r="AG8" t="s">
        <v>843</v>
      </c>
      <c r="AH8" t="s">
        <v>843</v>
      </c>
      <c r="AI8" t="s">
        <v>843</v>
      </c>
      <c r="AJ8" t="s">
        <v>843</v>
      </c>
      <c r="AK8" t="s">
        <v>843</v>
      </c>
      <c r="AL8" t="s">
        <v>843</v>
      </c>
      <c r="AM8" t="s">
        <v>843</v>
      </c>
      <c r="AN8" t="s">
        <v>843</v>
      </c>
      <c r="AO8" t="s">
        <v>843</v>
      </c>
      <c r="AP8" t="s">
        <v>843</v>
      </c>
      <c r="AQ8" t="s">
        <v>843</v>
      </c>
      <c r="AR8" t="s">
        <v>843</v>
      </c>
      <c r="AS8" t="s">
        <v>843</v>
      </c>
      <c r="AT8" t="s">
        <v>843</v>
      </c>
      <c r="AU8" t="s">
        <v>843</v>
      </c>
      <c r="AV8" t="s">
        <v>843</v>
      </c>
      <c r="AW8" t="s">
        <v>843</v>
      </c>
      <c r="AX8" t="s">
        <v>843</v>
      </c>
      <c r="AY8" t="s">
        <v>843</v>
      </c>
      <c r="AZ8" t="s">
        <v>843</v>
      </c>
      <c r="BA8" t="s">
        <v>843</v>
      </c>
      <c r="BB8" t="s">
        <v>843</v>
      </c>
      <c r="BC8" t="s">
        <v>843</v>
      </c>
      <c r="BD8" t="s">
        <v>843</v>
      </c>
      <c r="BE8" t="s">
        <v>843</v>
      </c>
      <c r="BF8" t="s">
        <v>843</v>
      </c>
      <c r="BG8" t="s">
        <v>843</v>
      </c>
      <c r="BH8" t="s">
        <v>843</v>
      </c>
      <c r="BI8" t="s">
        <v>843</v>
      </c>
      <c r="BJ8" t="s">
        <v>843</v>
      </c>
      <c r="BK8" t="s">
        <v>843</v>
      </c>
      <c r="BL8" t="s">
        <v>843</v>
      </c>
      <c r="BM8" t="s">
        <v>843</v>
      </c>
      <c r="BN8" t="s">
        <v>843</v>
      </c>
      <c r="BO8" t="s">
        <v>843</v>
      </c>
      <c r="BP8" t="s">
        <v>843</v>
      </c>
      <c r="BQ8" t="s">
        <v>843</v>
      </c>
      <c r="BR8" t="s">
        <v>843</v>
      </c>
      <c r="BS8" t="s">
        <v>843</v>
      </c>
      <c r="BT8" t="s">
        <v>843</v>
      </c>
      <c r="BU8" t="s">
        <v>843</v>
      </c>
      <c r="BV8" t="s">
        <v>843</v>
      </c>
      <c r="BW8" t="s">
        <v>843</v>
      </c>
      <c r="BX8" t="s">
        <v>843</v>
      </c>
      <c r="BY8" t="s">
        <v>843</v>
      </c>
      <c r="BZ8" t="s">
        <v>843</v>
      </c>
      <c r="CA8" t="s">
        <v>843</v>
      </c>
      <c r="CB8" t="s">
        <v>843</v>
      </c>
      <c r="CC8" t="s">
        <v>843</v>
      </c>
      <c r="CD8" t="s">
        <v>843</v>
      </c>
      <c r="CE8" t="s">
        <v>843</v>
      </c>
      <c r="CF8" t="s">
        <v>843</v>
      </c>
      <c r="CG8" t="s">
        <v>843</v>
      </c>
      <c r="CH8" t="s">
        <v>843</v>
      </c>
      <c r="CI8" t="s">
        <v>843</v>
      </c>
      <c r="CJ8" t="s">
        <v>843</v>
      </c>
      <c r="CK8" t="s">
        <v>843</v>
      </c>
      <c r="CL8" t="s">
        <v>844</v>
      </c>
      <c r="CM8" t="s">
        <v>843</v>
      </c>
      <c r="CN8" t="s">
        <v>843</v>
      </c>
      <c r="CO8" t="s">
        <v>843</v>
      </c>
      <c r="CP8" t="s">
        <v>843</v>
      </c>
      <c r="CQ8" t="s">
        <v>843</v>
      </c>
      <c r="CR8" t="s">
        <v>843</v>
      </c>
      <c r="CS8" t="s">
        <v>843</v>
      </c>
      <c r="CT8" t="s">
        <v>843</v>
      </c>
      <c r="CU8" t="s">
        <v>843</v>
      </c>
      <c r="CV8" t="s">
        <v>843</v>
      </c>
      <c r="CW8" t="s">
        <v>843</v>
      </c>
      <c r="CX8" t="s">
        <v>843</v>
      </c>
      <c r="CY8" t="s">
        <v>844</v>
      </c>
      <c r="CZ8" t="s">
        <v>844</v>
      </c>
      <c r="DA8" t="s">
        <v>844</v>
      </c>
      <c r="DB8" t="s">
        <v>844</v>
      </c>
      <c r="DC8" t="s">
        <v>844</v>
      </c>
      <c r="DD8" t="s">
        <v>843</v>
      </c>
      <c r="DE8" t="s">
        <v>843</v>
      </c>
      <c r="DF8" t="s">
        <v>843</v>
      </c>
      <c r="DG8" t="s">
        <v>844</v>
      </c>
      <c r="DH8" t="s">
        <v>844</v>
      </c>
      <c r="DI8" t="s">
        <v>843</v>
      </c>
      <c r="DJ8" t="s">
        <v>843</v>
      </c>
      <c r="DK8" t="s">
        <v>843</v>
      </c>
      <c r="DL8" t="s">
        <v>843</v>
      </c>
      <c r="DM8" t="s">
        <v>843</v>
      </c>
      <c r="DN8" t="s">
        <v>843</v>
      </c>
      <c r="DO8" t="s">
        <v>843</v>
      </c>
      <c r="DP8" t="s">
        <v>843</v>
      </c>
      <c r="DQ8" t="s">
        <v>843</v>
      </c>
      <c r="DR8" t="s">
        <v>843</v>
      </c>
      <c r="DS8" t="s">
        <v>843</v>
      </c>
      <c r="DT8" t="s">
        <v>843</v>
      </c>
      <c r="DU8" t="s">
        <v>843</v>
      </c>
      <c r="DV8" t="s">
        <v>843</v>
      </c>
      <c r="DW8" t="s">
        <v>843</v>
      </c>
      <c r="DX8" t="s">
        <v>843</v>
      </c>
      <c r="DY8" t="s">
        <v>843</v>
      </c>
      <c r="DZ8" t="s">
        <v>843</v>
      </c>
      <c r="EA8" t="s">
        <v>843</v>
      </c>
    </row>
    <row r="9" spans="2:131" ht="20.5" customHeight="1" x14ac:dyDescent="0.3">
      <c r="E9" s="5"/>
    </row>
    <row r="10" spans="2:131" ht="13" x14ac:dyDescent="0.3">
      <c r="C10" s="51" t="s">
        <v>766</v>
      </c>
      <c r="D10" s="51" t="s">
        <v>767</v>
      </c>
      <c r="E10" s="52" t="s">
        <v>768</v>
      </c>
    </row>
    <row r="11" spans="2:131" x14ac:dyDescent="0.3">
      <c r="C11" t="s">
        <v>769</v>
      </c>
    </row>
    <row r="12" spans="2:131" ht="13" x14ac:dyDescent="0.3">
      <c r="B12" s="53" t="s">
        <v>770</v>
      </c>
      <c r="CV12" s="118"/>
    </row>
    <row r="13" spans="2:131" x14ac:dyDescent="0.3">
      <c r="C13" s="95">
        <v>200</v>
      </c>
      <c r="D13" s="49">
        <v>51.573808955698716</v>
      </c>
      <c r="E13" s="96">
        <v>1</v>
      </c>
      <c r="F13" s="55">
        <v>727.97263352390996</v>
      </c>
      <c r="G13" s="55">
        <v>926.05033303612095</v>
      </c>
      <c r="H13" s="55">
        <v>857.55908704783803</v>
      </c>
      <c r="I13" s="55">
        <v>645.18792074310898</v>
      </c>
      <c r="J13" s="55">
        <v>703.09698500000002</v>
      </c>
      <c r="K13" s="55">
        <v>158.98587036132813</v>
      </c>
      <c r="L13" s="55">
        <v>149.58293151855469</v>
      </c>
      <c r="M13" s="55">
        <v>164.25064086914063</v>
      </c>
      <c r="N13" s="55">
        <v>178.91835021972656</v>
      </c>
      <c r="O13" s="55">
        <v>203.25019836425781</v>
      </c>
      <c r="P13" s="55">
        <v>227.58204650878906</v>
      </c>
      <c r="Q13" s="55">
        <v>154.31181335449219</v>
      </c>
      <c r="R13" s="55">
        <v>173.1998291015625</v>
      </c>
      <c r="S13" s="55">
        <v>192.08784484863281</v>
      </c>
      <c r="T13" s="55">
        <v>222.37841796875</v>
      </c>
      <c r="U13" s="55">
        <v>154.24610899999999</v>
      </c>
      <c r="V13" s="55">
        <v>193.8979492</v>
      </c>
      <c r="W13" s="55">
        <v>159.83790590000001</v>
      </c>
      <c r="X13" s="55">
        <v>202.86097720000001</v>
      </c>
      <c r="Y13" s="55">
        <v>243.19850159999999</v>
      </c>
      <c r="Z13" s="55">
        <v>161.56285095214844</v>
      </c>
      <c r="AA13" s="55">
        <v>182.67265319824219</v>
      </c>
      <c r="AB13" s="55">
        <v>203.78245544433594</v>
      </c>
      <c r="AC13" s="55">
        <v>244.87234497070313</v>
      </c>
      <c r="AD13" s="55">
        <v>280.41659550000003</v>
      </c>
      <c r="AE13" s="55">
        <v>247.867569</v>
      </c>
      <c r="AF13" s="55">
        <v>257.42016599999999</v>
      </c>
      <c r="AG13" s="55">
        <v>217.53550720214844</v>
      </c>
      <c r="AH13" s="55">
        <v>263.48764038085938</v>
      </c>
      <c r="AI13" s="55">
        <v>309.43977355957031</v>
      </c>
      <c r="AJ13" s="55">
        <v>218.12760929999999</v>
      </c>
      <c r="AK13" s="55">
        <v>264.52145389999998</v>
      </c>
      <c r="AL13" s="55">
        <v>312.7772827</v>
      </c>
      <c r="AM13" s="55">
        <v>268.5058899</v>
      </c>
      <c r="AN13" s="55">
        <v>170.596435546875</v>
      </c>
      <c r="AO13" s="55">
        <v>195.87808227539063</v>
      </c>
      <c r="AP13" s="55">
        <v>221.15972900390625</v>
      </c>
      <c r="AQ13" s="55">
        <v>269.795654296875</v>
      </c>
      <c r="AR13" s="55">
        <v>318.43157958984375</v>
      </c>
      <c r="AS13" s="55">
        <v>169.62133789999999</v>
      </c>
      <c r="AT13" s="55">
        <v>223.2370148</v>
      </c>
      <c r="AU13" s="55">
        <v>272.91873170000002</v>
      </c>
      <c r="AV13" s="55">
        <v>224.8818359</v>
      </c>
      <c r="AW13" s="55">
        <v>171.05290222167969</v>
      </c>
      <c r="AX13" s="55">
        <v>198.71234130859375</v>
      </c>
      <c r="AY13" s="55">
        <v>226.37178039550781</v>
      </c>
      <c r="AZ13" s="55">
        <v>277.9349365234375</v>
      </c>
      <c r="BA13" s="55">
        <v>263.48764038085938</v>
      </c>
      <c r="BB13" s="55">
        <v>181.87257731969601</v>
      </c>
      <c r="BC13" s="55">
        <v>589.46537660427703</v>
      </c>
      <c r="BD13" s="55">
        <v>239.63895190745501</v>
      </c>
      <c r="BE13" s="55">
        <v>112.15399124865399</v>
      </c>
      <c r="BF13" s="55">
        <v>530.27443620980705</v>
      </c>
      <c r="BG13" s="55">
        <v>148.839426105098</v>
      </c>
      <c r="BH13" s="55">
        <v>143.577871007353</v>
      </c>
      <c r="BI13" s="55">
        <v>522.95943161312596</v>
      </c>
      <c r="BJ13" s="55">
        <v>175.87575589150401</v>
      </c>
      <c r="BK13" s="55">
        <v>589.25764481114095</v>
      </c>
      <c r="BL13" s="75"/>
      <c r="BM13" s="75"/>
      <c r="BN13" s="55">
        <v>153.12959289550781</v>
      </c>
      <c r="BO13" s="55">
        <v>188.79547119140625</v>
      </c>
      <c r="BP13" s="55">
        <v>223.67932510375977</v>
      </c>
      <c r="BQ13" s="55">
        <v>463.02516651806047</v>
      </c>
      <c r="BR13" s="55">
        <v>151.186381936765</v>
      </c>
      <c r="BS13" s="55">
        <v>171.89818383626201</v>
      </c>
      <c r="BT13" s="55">
        <v>190.521908573936</v>
      </c>
      <c r="BU13" s="55">
        <v>222.232718048164</v>
      </c>
      <c r="BV13" s="55">
        <v>460</v>
      </c>
      <c r="BW13" s="55">
        <v>107.998471441094</v>
      </c>
      <c r="BX13" s="55">
        <v>568.70000000000005</v>
      </c>
      <c r="BY13" s="55">
        <v>460</v>
      </c>
      <c r="BZ13" s="55">
        <v>225.88</v>
      </c>
      <c r="CA13" s="55">
        <v>229.96</v>
      </c>
      <c r="CB13" s="55">
        <v>134</v>
      </c>
      <c r="CC13" s="55">
        <v>114.3</v>
      </c>
      <c r="CD13" s="55">
        <v>201.2</v>
      </c>
      <c r="CE13" s="55">
        <v>137.77000000000001</v>
      </c>
      <c r="CF13" s="55">
        <v>145.43</v>
      </c>
      <c r="CG13" s="55">
        <v>108.97</v>
      </c>
      <c r="CH13" s="55">
        <v>203.1</v>
      </c>
      <c r="CI13" s="55">
        <v>168.6</v>
      </c>
      <c r="CJ13" s="55">
        <v>141.24700000000001</v>
      </c>
      <c r="CK13" s="55">
        <v>104.593</v>
      </c>
      <c r="CM13" s="55">
        <v>169.87</v>
      </c>
      <c r="CN13" s="55">
        <v>168.02</v>
      </c>
      <c r="CO13" s="55">
        <v>207.6</v>
      </c>
      <c r="CP13" s="55">
        <v>207.6</v>
      </c>
      <c r="CQ13" s="55">
        <v>200.35000000000002</v>
      </c>
      <c r="CR13" s="55">
        <v>212.60000000000002</v>
      </c>
      <c r="CS13" s="55">
        <v>172.4</v>
      </c>
      <c r="CT13" s="55">
        <v>205.6</v>
      </c>
      <c r="CU13" s="55">
        <v>194.4</v>
      </c>
      <c r="CV13" s="55">
        <v>134.33330000000001</v>
      </c>
      <c r="CW13" s="55">
        <v>159.53899999999999</v>
      </c>
      <c r="CX13" s="55">
        <v>146.60900000000001</v>
      </c>
      <c r="CY13" s="55">
        <v>113.5</v>
      </c>
      <c r="CZ13" s="55">
        <v>154.80000000000001</v>
      </c>
      <c r="DA13" s="55">
        <v>117.2</v>
      </c>
      <c r="DB13" s="55">
        <v>166.8</v>
      </c>
      <c r="DC13" s="55">
        <v>117</v>
      </c>
      <c r="DD13" s="55">
        <v>149.32175000000001</v>
      </c>
      <c r="DE13" s="55">
        <v>161.846</v>
      </c>
      <c r="DF13" s="55">
        <v>180.5</v>
      </c>
      <c r="DG13" s="55">
        <f>BT13</f>
        <v>190.521908573936</v>
      </c>
      <c r="DH13" s="55">
        <f>BS13</f>
        <v>171.89818383626201</v>
      </c>
      <c r="DI13" s="55">
        <v>169</v>
      </c>
      <c r="DJ13" s="55">
        <v>249</v>
      </c>
      <c r="DK13" s="55">
        <v>249</v>
      </c>
      <c r="DL13" s="55">
        <v>175.55</v>
      </c>
      <c r="DM13" s="55">
        <v>242.7</v>
      </c>
      <c r="DN13" s="55">
        <v>249</v>
      </c>
      <c r="DO13" s="55">
        <v>249</v>
      </c>
      <c r="DP13" s="55">
        <v>249</v>
      </c>
      <c r="DQ13" s="55">
        <v>242.7</v>
      </c>
      <c r="DR13" s="55">
        <v>209.125</v>
      </c>
      <c r="DS13" s="55">
        <v>242.7</v>
      </c>
      <c r="DT13" s="55">
        <v>220.9</v>
      </c>
      <c r="DU13" s="55">
        <v>239.8</v>
      </c>
      <c r="DV13" s="55">
        <v>208.244</v>
      </c>
      <c r="DW13" s="55">
        <v>89.742999999999995</v>
      </c>
      <c r="DX13" s="55">
        <v>225.08699999999999</v>
      </c>
      <c r="DY13" s="55">
        <v>92.980999999999995</v>
      </c>
      <c r="DZ13" s="55">
        <v>225.08699999999999</v>
      </c>
      <c r="EA13" s="55">
        <v>92.980999999999995</v>
      </c>
    </row>
    <row r="14" spans="2:131" x14ac:dyDescent="0.3">
      <c r="C14" s="95">
        <v>400</v>
      </c>
      <c r="D14" s="49">
        <v>207.53797820726953</v>
      </c>
      <c r="E14" s="96">
        <f>E13</f>
        <v>1</v>
      </c>
      <c r="F14" s="55">
        <v>359.83060312368201</v>
      </c>
      <c r="G14" s="55">
        <v>437.15907854752197</v>
      </c>
      <c r="H14" s="55">
        <v>368.889734606324</v>
      </c>
      <c r="I14" s="55">
        <v>50.185014862612</v>
      </c>
      <c r="J14" s="55">
        <v>158.432999</v>
      </c>
      <c r="K14" s="55">
        <v>57.968143463134766</v>
      </c>
      <c r="L14" s="55">
        <v>72.486930847167969</v>
      </c>
      <c r="M14" s="55">
        <v>76.004669189453125</v>
      </c>
      <c r="N14" s="55">
        <v>79.522407531738281</v>
      </c>
      <c r="O14" s="55">
        <v>83.268745422363281</v>
      </c>
      <c r="P14" s="55">
        <v>87.015083312988281</v>
      </c>
      <c r="Q14" s="55">
        <v>77.040657043457031</v>
      </c>
      <c r="R14" s="55">
        <v>83.026237487792969</v>
      </c>
      <c r="S14" s="55">
        <v>89.011817932128906</v>
      </c>
      <c r="T14" s="55">
        <v>97.843254089355469</v>
      </c>
      <c r="U14" s="55">
        <v>76.526161189999996</v>
      </c>
      <c r="V14" s="55">
        <v>90.599090579999995</v>
      </c>
      <c r="W14" s="55">
        <v>80.684738159999995</v>
      </c>
      <c r="X14" s="55">
        <v>97.01605988</v>
      </c>
      <c r="Y14" s="55">
        <v>110.4172592</v>
      </c>
      <c r="Z14" s="55">
        <v>81.749267578125</v>
      </c>
      <c r="AA14" s="55">
        <v>89.774436950683594</v>
      </c>
      <c r="AB14" s="55">
        <v>97.799606323242188</v>
      </c>
      <c r="AC14" s="55">
        <v>111.56788635253906</v>
      </c>
      <c r="AD14" s="55">
        <v>124.124588</v>
      </c>
      <c r="AE14" s="55">
        <v>113.59973909999999</v>
      </c>
      <c r="AF14" s="55">
        <v>120.34703829999999</v>
      </c>
      <c r="AG14" s="55">
        <v>107.30943298339844</v>
      </c>
      <c r="AH14" s="55">
        <v>125.43875885009766</v>
      </c>
      <c r="AI14" s="55">
        <v>143.56808471679688</v>
      </c>
      <c r="AJ14" s="55">
        <v>107.6462021</v>
      </c>
      <c r="AK14" s="55">
        <v>126.0126114</v>
      </c>
      <c r="AL14" s="55">
        <v>143.64926149999999</v>
      </c>
      <c r="AM14" s="55">
        <v>128.38230899999999</v>
      </c>
      <c r="AN14" s="55">
        <v>88.390975952148438</v>
      </c>
      <c r="AO14" s="55">
        <v>98.896766662597656</v>
      </c>
      <c r="AP14" s="55">
        <v>109.40255737304688</v>
      </c>
      <c r="AQ14" s="55">
        <v>129.14910888671875</v>
      </c>
      <c r="AR14" s="55">
        <v>148.89566040039063</v>
      </c>
      <c r="AS14" s="55">
        <v>90.320373540000006</v>
      </c>
      <c r="AT14" s="55">
        <v>110.6723709</v>
      </c>
      <c r="AU14" s="55">
        <v>131.2376404</v>
      </c>
      <c r="AV14" s="55">
        <v>111.696434</v>
      </c>
      <c r="AW14" s="55">
        <v>94.002708435058594</v>
      </c>
      <c r="AX14" s="55">
        <v>103.30239868164063</v>
      </c>
      <c r="AY14" s="55">
        <v>112.60208892822266</v>
      </c>
      <c r="AZ14" s="55">
        <v>134.06900024414063</v>
      </c>
      <c r="BA14" s="55">
        <v>125.43875885009766</v>
      </c>
      <c r="BB14" s="55">
        <v>44.472548614936997</v>
      </c>
      <c r="BC14" s="55">
        <v>373.988668826349</v>
      </c>
      <c r="BD14" s="55">
        <v>86.504789782473196</v>
      </c>
      <c r="BE14" s="55">
        <v>64.645870382732397</v>
      </c>
      <c r="BF14" s="55">
        <v>284.40240858015602</v>
      </c>
      <c r="BG14" s="55">
        <v>93.902617147580202</v>
      </c>
      <c r="BH14" s="55">
        <v>86.096458267632102</v>
      </c>
      <c r="BI14" s="55">
        <v>346.84281780879797</v>
      </c>
      <c r="BJ14" s="55">
        <v>106.836494087392</v>
      </c>
      <c r="BK14" s="55">
        <v>143.479065264561</v>
      </c>
      <c r="BL14" s="75"/>
      <c r="BM14" s="75"/>
      <c r="BN14" s="55">
        <v>75.902225494384766</v>
      </c>
      <c r="BO14" s="55">
        <v>86.63946533203125</v>
      </c>
      <c r="BP14" s="55">
        <v>95.136211395263672</v>
      </c>
      <c r="BQ14" s="55">
        <v>218.57953927376099</v>
      </c>
      <c r="BR14" s="55">
        <v>60.368582933785703</v>
      </c>
      <c r="BS14" s="55">
        <v>57.877825783092398</v>
      </c>
      <c r="BT14" s="55">
        <v>60.761685330144303</v>
      </c>
      <c r="BU14" s="55">
        <v>85.157849720460106</v>
      </c>
      <c r="BV14" s="55">
        <v>203</v>
      </c>
      <c r="BW14" s="55">
        <v>75.692249318161302</v>
      </c>
      <c r="BX14" s="55">
        <v>312.2</v>
      </c>
      <c r="BY14" s="55">
        <v>203</v>
      </c>
      <c r="BZ14" s="55">
        <v>94.82</v>
      </c>
      <c r="CA14" s="55">
        <v>97.83</v>
      </c>
      <c r="CB14" s="55">
        <v>57.5</v>
      </c>
      <c r="CC14" s="55">
        <v>47.7</v>
      </c>
      <c r="CD14" s="55">
        <v>64.5</v>
      </c>
      <c r="CE14" s="55">
        <v>53.29</v>
      </c>
      <c r="CF14" s="55">
        <v>56.57</v>
      </c>
      <c r="CG14" s="55">
        <v>42.53</v>
      </c>
      <c r="CH14" s="55">
        <v>94.2</v>
      </c>
      <c r="CI14" s="55">
        <v>76.2</v>
      </c>
      <c r="CJ14" s="55">
        <v>97.405000000000001</v>
      </c>
      <c r="CK14" s="55">
        <v>82.703999999999994</v>
      </c>
      <c r="CM14" s="55">
        <v>76.42</v>
      </c>
      <c r="CN14" s="55">
        <v>76.680000000000007</v>
      </c>
      <c r="CO14" s="55">
        <v>90.233333333333334</v>
      </c>
      <c r="CP14" s="55">
        <v>89.15</v>
      </c>
      <c r="CQ14" s="55">
        <v>86.725000000000009</v>
      </c>
      <c r="CR14" s="55">
        <v>92.55</v>
      </c>
      <c r="CS14" s="55">
        <v>79.5</v>
      </c>
      <c r="CT14" s="55">
        <v>96.166666666666671</v>
      </c>
      <c r="CU14" s="55">
        <v>90.7</v>
      </c>
      <c r="CV14" s="55">
        <v>62.333329999999997</v>
      </c>
      <c r="CW14" s="55">
        <v>59.459000000000003</v>
      </c>
      <c r="CX14" s="55">
        <v>57.002000000000002</v>
      </c>
      <c r="CY14" s="55">
        <v>51.2</v>
      </c>
      <c r="CZ14" s="55">
        <v>67.5</v>
      </c>
      <c r="DA14" s="55">
        <v>53.1</v>
      </c>
      <c r="DB14" s="55">
        <v>71</v>
      </c>
      <c r="DC14" s="55">
        <v>53.1</v>
      </c>
      <c r="DD14" s="55">
        <v>64.729250000000008</v>
      </c>
      <c r="DE14" s="55">
        <v>67.965999999999994</v>
      </c>
      <c r="DF14" s="55">
        <v>72.5</v>
      </c>
      <c r="DG14" s="55">
        <f t="shared" ref="DG14:DG42" si="0">BT14</f>
        <v>60.761685330144303</v>
      </c>
      <c r="DH14" s="55">
        <f t="shared" ref="DH14:DH17" si="1">DG14</f>
        <v>60.761685330144303</v>
      </c>
      <c r="DI14" s="55">
        <v>70</v>
      </c>
      <c r="DJ14" s="55">
        <v>110.3</v>
      </c>
      <c r="DK14" s="55">
        <v>110.3</v>
      </c>
      <c r="DL14" s="55">
        <v>66.95</v>
      </c>
      <c r="DM14" s="55">
        <v>108.3</v>
      </c>
      <c r="DN14" s="55">
        <v>110.3</v>
      </c>
      <c r="DO14" s="55">
        <v>110.3</v>
      </c>
      <c r="DP14" s="55">
        <v>110.3</v>
      </c>
      <c r="DQ14" s="55">
        <v>108.3</v>
      </c>
      <c r="DR14" s="55">
        <v>87.625</v>
      </c>
      <c r="DS14" s="55">
        <v>108.3</v>
      </c>
      <c r="DT14" s="55">
        <v>102.4</v>
      </c>
      <c r="DU14" s="55">
        <v>107.7</v>
      </c>
      <c r="DV14" s="55">
        <v>81.778999999999996</v>
      </c>
      <c r="DW14" s="55">
        <v>38.100999999999999</v>
      </c>
      <c r="DX14" s="55">
        <v>88.298000000000002</v>
      </c>
      <c r="DY14" s="55">
        <v>39.716999999999999</v>
      </c>
      <c r="DZ14" s="55">
        <v>88.298000000000002</v>
      </c>
      <c r="EA14" s="55">
        <v>39.716999999999999</v>
      </c>
    </row>
    <row r="15" spans="2:131" x14ac:dyDescent="0.3">
      <c r="C15" s="95">
        <v>600</v>
      </c>
      <c r="D15" s="49">
        <v>483.42678756064578</v>
      </c>
      <c r="E15" s="96">
        <f t="shared" ref="E15:E27" si="2">E14</f>
        <v>1</v>
      </c>
      <c r="F15" s="55">
        <v>207.49320873467499</v>
      </c>
      <c r="G15" s="55">
        <v>255.851229433855</v>
      </c>
      <c r="H15" s="55">
        <v>188.159036489633</v>
      </c>
      <c r="I15" s="55">
        <v>4.3559035963454402</v>
      </c>
      <c r="J15" s="55">
        <v>33.9220009</v>
      </c>
      <c r="K15" s="55">
        <v>40.803493499755859</v>
      </c>
      <c r="L15" s="55">
        <v>47.443019866943359</v>
      </c>
      <c r="M15" s="55">
        <v>54.362945556640625</v>
      </c>
      <c r="N15" s="55">
        <v>61.282871246337891</v>
      </c>
      <c r="O15" s="55">
        <v>69.221519470214844</v>
      </c>
      <c r="P15" s="55">
        <v>77.160167694091797</v>
      </c>
      <c r="Q15" s="55">
        <v>46.682903289794922</v>
      </c>
      <c r="R15" s="55">
        <v>53.897148132324219</v>
      </c>
      <c r="S15" s="55">
        <v>61.111392974853516</v>
      </c>
      <c r="T15" s="55">
        <v>73.6800537109375</v>
      </c>
      <c r="U15" s="55">
        <v>46.16686249</v>
      </c>
      <c r="V15" s="55">
        <v>61.060962680000003</v>
      </c>
      <c r="W15" s="55">
        <v>45.519592289999999</v>
      </c>
      <c r="X15" s="55">
        <v>60.779644009999998</v>
      </c>
      <c r="Y15" s="55">
        <v>74.433891299999999</v>
      </c>
      <c r="Z15" s="55">
        <v>45.841915130615234</v>
      </c>
      <c r="AA15" s="55">
        <v>53.290393829345703</v>
      </c>
      <c r="AB15" s="55">
        <v>60.738872528076172</v>
      </c>
      <c r="AC15" s="55">
        <v>74.46148681640625</v>
      </c>
      <c r="AD15" s="55">
        <v>86.37200928</v>
      </c>
      <c r="AE15" s="55">
        <v>74.512046810000001</v>
      </c>
      <c r="AF15" s="55">
        <v>74.649848939999998</v>
      </c>
      <c r="AG15" s="55">
        <v>59.895488739013672</v>
      </c>
      <c r="AH15" s="55">
        <v>74.524627685546875</v>
      </c>
      <c r="AI15" s="55">
        <v>89.153766632080078</v>
      </c>
      <c r="AJ15" s="55">
        <v>59.830596919999998</v>
      </c>
      <c r="AK15" s="55">
        <v>74.505126950000005</v>
      </c>
      <c r="AL15" s="55">
        <v>88.372550959999998</v>
      </c>
      <c r="AM15" s="55">
        <v>74.427795410000002</v>
      </c>
      <c r="AN15" s="55">
        <v>43.872829437255859</v>
      </c>
      <c r="AO15" s="55">
        <v>51.675621032714844</v>
      </c>
      <c r="AP15" s="55">
        <v>59.478412628173828</v>
      </c>
      <c r="AQ15" s="55">
        <v>74.383918762207031</v>
      </c>
      <c r="AR15" s="55">
        <v>89.289424896240234</v>
      </c>
      <c r="AS15" s="55">
        <v>45.6049881</v>
      </c>
      <c r="AT15" s="55">
        <v>59.263080600000002</v>
      </c>
      <c r="AU15" s="55">
        <v>74.238975519999997</v>
      </c>
      <c r="AV15" s="55">
        <v>59.071414949999998</v>
      </c>
      <c r="AW15" s="55">
        <v>46.067329406738281</v>
      </c>
      <c r="AX15" s="55">
        <v>52.477573394775391</v>
      </c>
      <c r="AY15" s="55">
        <v>58.8878173828125</v>
      </c>
      <c r="AZ15" s="55">
        <v>73.95928955078125</v>
      </c>
      <c r="BA15" s="55">
        <v>74.524627685546875</v>
      </c>
      <c r="BB15" s="55">
        <v>16.313217955533901</v>
      </c>
      <c r="BC15" s="55">
        <v>200.22475542340899</v>
      </c>
      <c r="BD15" s="55">
        <v>49.942626784297502</v>
      </c>
      <c r="BE15" s="55">
        <v>37.979157860839301</v>
      </c>
      <c r="BF15" s="55">
        <v>131.17295482060601</v>
      </c>
      <c r="BG15" s="55">
        <v>34.943629382407799</v>
      </c>
      <c r="BH15" s="55">
        <v>39.457026647441097</v>
      </c>
      <c r="BI15" s="55">
        <v>144.718409418682</v>
      </c>
      <c r="BJ15" s="55">
        <v>1.0909796411673001</v>
      </c>
      <c r="BK15" s="55">
        <v>2.5988735345555298</v>
      </c>
      <c r="BL15" s="75"/>
      <c r="BM15" s="75"/>
      <c r="BN15" s="55">
        <v>46.872932434082031</v>
      </c>
      <c r="BO15" s="55">
        <v>61.154262542724609</v>
      </c>
      <c r="BP15" s="55">
        <v>74.550082206726074</v>
      </c>
      <c r="BQ15" s="55">
        <v>127.9256147169275</v>
      </c>
      <c r="BR15" s="55">
        <v>44.4147791167062</v>
      </c>
      <c r="BS15" s="55">
        <v>42.887708289664801</v>
      </c>
      <c r="BT15" s="55">
        <v>39.8610018392596</v>
      </c>
      <c r="BU15" s="55">
        <v>70.250539446891594</v>
      </c>
      <c r="BV15" s="55">
        <v>127</v>
      </c>
      <c r="BW15" s="55">
        <v>46.301206780483298</v>
      </c>
      <c r="BX15" s="55">
        <v>194</v>
      </c>
      <c r="BY15" s="55">
        <v>127</v>
      </c>
      <c r="BZ15" s="55">
        <v>66.36</v>
      </c>
      <c r="CA15" s="55">
        <v>67.52</v>
      </c>
      <c r="CB15" s="55">
        <v>55.6</v>
      </c>
      <c r="CC15" s="55">
        <v>46.3</v>
      </c>
      <c r="CD15" s="55">
        <v>48.7</v>
      </c>
      <c r="CE15" s="55">
        <v>41.6</v>
      </c>
      <c r="CF15" s="55">
        <v>45.1</v>
      </c>
      <c r="CG15" s="55">
        <v>30.2</v>
      </c>
      <c r="CH15" s="55">
        <v>50.7</v>
      </c>
      <c r="CI15" s="55">
        <v>44.5</v>
      </c>
      <c r="CJ15" s="55">
        <v>53.713999999999999</v>
      </c>
      <c r="CK15" s="55">
        <v>46.688000000000002</v>
      </c>
      <c r="CM15" s="55">
        <v>69.03</v>
      </c>
      <c r="CN15" s="55">
        <v>66.680000000000007</v>
      </c>
      <c r="CO15" s="55">
        <v>84.266666666666666</v>
      </c>
      <c r="CP15" s="55">
        <v>86.35</v>
      </c>
      <c r="CQ15" s="55">
        <v>83.025000000000006</v>
      </c>
      <c r="CR15" s="55">
        <v>84.949999999999989</v>
      </c>
      <c r="CS15" s="55">
        <v>69.349999999999994</v>
      </c>
      <c r="CT15" s="55">
        <v>79.3</v>
      </c>
      <c r="CU15" s="55">
        <v>74.900000000000006</v>
      </c>
      <c r="CV15" s="55">
        <v>37.333329999999997</v>
      </c>
      <c r="CW15" s="55">
        <v>52.802999999999997</v>
      </c>
      <c r="CX15" s="55">
        <v>46.441000000000003</v>
      </c>
      <c r="CY15" s="55">
        <v>42.7</v>
      </c>
      <c r="CZ15" s="55">
        <v>59.3</v>
      </c>
      <c r="DA15" s="55">
        <v>44.1</v>
      </c>
      <c r="DB15" s="55">
        <v>60.9</v>
      </c>
      <c r="DC15" s="55">
        <v>44.1</v>
      </c>
      <c r="DD15" s="55">
        <v>56.56</v>
      </c>
      <c r="DE15" s="55">
        <v>59.201999999999998</v>
      </c>
      <c r="DF15" s="55">
        <v>45</v>
      </c>
      <c r="DG15" s="55">
        <f t="shared" si="0"/>
        <v>39.8610018392596</v>
      </c>
      <c r="DH15" s="55">
        <f t="shared" si="1"/>
        <v>39.8610018392596</v>
      </c>
      <c r="DI15" s="55">
        <v>49</v>
      </c>
      <c r="DJ15" s="55">
        <v>63.3</v>
      </c>
      <c r="DK15" s="55">
        <v>63.3</v>
      </c>
      <c r="DL15" s="55">
        <v>34.299999999999997</v>
      </c>
      <c r="DM15" s="55">
        <v>61.75</v>
      </c>
      <c r="DN15" s="55">
        <v>63.3</v>
      </c>
      <c r="DO15" s="55">
        <v>63.3</v>
      </c>
      <c r="DP15" s="55">
        <v>63.3</v>
      </c>
      <c r="DQ15" s="55">
        <v>61.75</v>
      </c>
      <c r="DR15" s="55">
        <v>48.025000000000006</v>
      </c>
      <c r="DS15" s="55">
        <v>61.75</v>
      </c>
      <c r="DT15" s="55">
        <v>57.3</v>
      </c>
      <c r="DU15" s="55">
        <v>61.2</v>
      </c>
      <c r="DV15" s="55">
        <v>46.695999999999998</v>
      </c>
      <c r="DW15" s="55">
        <v>29.335999999999999</v>
      </c>
      <c r="DX15" s="55">
        <v>46.514000000000003</v>
      </c>
      <c r="DY15" s="55">
        <v>31.545000000000002</v>
      </c>
      <c r="DZ15" s="55">
        <v>46.514000000000003</v>
      </c>
      <c r="EA15" s="55">
        <v>31.545000000000002</v>
      </c>
    </row>
    <row r="16" spans="2:131" x14ac:dyDescent="0.3">
      <c r="C16" s="95">
        <v>800</v>
      </c>
      <c r="D16" s="49">
        <v>1167.5564702139504</v>
      </c>
      <c r="E16" s="96">
        <f t="shared" si="2"/>
        <v>1</v>
      </c>
      <c r="F16" s="55">
        <v>126.88131310701201</v>
      </c>
      <c r="G16" s="55">
        <v>151.89149550897201</v>
      </c>
      <c r="H16" s="55">
        <v>115.316556400013</v>
      </c>
      <c r="I16" s="55">
        <v>2.5126470747475702</v>
      </c>
      <c r="J16" s="55">
        <v>17.5939999</v>
      </c>
      <c r="K16" s="55">
        <v>17.636526107788086</v>
      </c>
      <c r="L16" s="55">
        <v>42.953487396240234</v>
      </c>
      <c r="M16" s="55">
        <v>42.170505523681641</v>
      </c>
      <c r="N16" s="55">
        <v>41.387523651123047</v>
      </c>
      <c r="O16" s="55">
        <v>37.53070068359375</v>
      </c>
      <c r="P16" s="55">
        <v>33.673877716064453</v>
      </c>
      <c r="Q16" s="55">
        <v>49.9364013671875</v>
      </c>
      <c r="R16" s="55">
        <v>50.673267364501953</v>
      </c>
      <c r="S16" s="55">
        <v>51.410133361816406</v>
      </c>
      <c r="T16" s="55">
        <v>50.394397735595703</v>
      </c>
      <c r="U16" s="55">
        <v>49.087749479999999</v>
      </c>
      <c r="V16" s="55">
        <v>53.801593779999997</v>
      </c>
      <c r="W16" s="55">
        <v>52.78537369</v>
      </c>
      <c r="X16" s="55">
        <v>61.139911650000002</v>
      </c>
      <c r="Y16" s="55">
        <v>65.388145449999996</v>
      </c>
      <c r="Z16" s="55">
        <v>54.738155364990234</v>
      </c>
      <c r="AA16" s="55">
        <v>58.39776611328125</v>
      </c>
      <c r="AB16" s="55">
        <v>62.057376861572266</v>
      </c>
      <c r="AC16" s="55">
        <v>66.784927368164063</v>
      </c>
      <c r="AD16" s="55">
        <v>71.225532529999995</v>
      </c>
      <c r="AE16" s="55">
        <v>69.288940429999997</v>
      </c>
      <c r="AF16" s="55">
        <v>77.226722719999998</v>
      </c>
      <c r="AG16" s="55">
        <v>72.24273681640625</v>
      </c>
      <c r="AH16" s="55">
        <v>83.724525451660156</v>
      </c>
      <c r="AI16" s="55">
        <v>95.206314086914063</v>
      </c>
      <c r="AJ16" s="55">
        <v>72.631874080000003</v>
      </c>
      <c r="AK16" s="55">
        <v>84.460342409999996</v>
      </c>
      <c r="AL16" s="55">
        <v>96.495315550000001</v>
      </c>
      <c r="AM16" s="55">
        <v>87.416267399999995</v>
      </c>
      <c r="AN16" s="55">
        <v>59.455535888671875</v>
      </c>
      <c r="AO16" s="55">
        <v>67.062141418457031</v>
      </c>
      <c r="AP16" s="55">
        <v>74.668746948242188</v>
      </c>
      <c r="AQ16" s="55">
        <v>88.339073181152344</v>
      </c>
      <c r="AR16" s="55">
        <v>102.0093994140625</v>
      </c>
      <c r="AS16" s="55">
        <v>59.098522189999997</v>
      </c>
      <c r="AT16" s="55">
        <v>74.934349060000002</v>
      </c>
      <c r="AU16" s="55">
        <v>89.460739140000001</v>
      </c>
      <c r="AV16" s="55">
        <v>74.935859679999993</v>
      </c>
      <c r="AW16" s="55">
        <v>59.431968688964844</v>
      </c>
      <c r="AX16" s="55">
        <v>67.18670654296875</v>
      </c>
      <c r="AY16" s="55">
        <v>74.941444396972656</v>
      </c>
      <c r="AZ16" s="55">
        <v>89.787361145019531</v>
      </c>
      <c r="BA16" s="55">
        <v>83.724525451660156</v>
      </c>
      <c r="BB16" s="55">
        <v>10.9212823576683</v>
      </c>
      <c r="BC16" s="55">
        <v>159.90427756258001</v>
      </c>
      <c r="BD16" s="55">
        <v>41.8586496293943</v>
      </c>
      <c r="BE16" s="55">
        <v>18.679469485291602</v>
      </c>
      <c r="BF16" s="55">
        <v>121.94436125427301</v>
      </c>
      <c r="BG16" s="55">
        <v>38.253255970653598</v>
      </c>
      <c r="BH16" s="55">
        <v>31.048832856803401</v>
      </c>
      <c r="BI16" s="55">
        <v>89.061041053590799</v>
      </c>
      <c r="BJ16" s="55">
        <v>1.26988359870291</v>
      </c>
      <c r="BK16" s="55">
        <v>0.75036603008087299</v>
      </c>
      <c r="BL16" s="75"/>
      <c r="BM16" s="75"/>
      <c r="BN16" s="55">
        <v>48.190672874450684</v>
      </c>
      <c r="BO16" s="55">
        <v>48.904480934143066</v>
      </c>
      <c r="BP16" s="55">
        <v>46.214267730712891</v>
      </c>
      <c r="BQ16" s="55">
        <v>75.945747754486007</v>
      </c>
      <c r="BR16" s="55">
        <v>28.611700933622998</v>
      </c>
      <c r="BS16" s="55">
        <v>24.565133409829301</v>
      </c>
      <c r="BT16" s="55">
        <v>21.995171047537401</v>
      </c>
      <c r="BU16" s="55">
        <v>33.7318098069942</v>
      </c>
      <c r="BV16" s="55">
        <v>94</v>
      </c>
      <c r="BW16" s="55">
        <v>53.786190204631502</v>
      </c>
      <c r="BX16" s="55">
        <v>131.1</v>
      </c>
      <c r="BY16" s="55">
        <v>94</v>
      </c>
      <c r="BZ16" s="55">
        <v>39.46</v>
      </c>
      <c r="CA16" s="55">
        <v>41.07</v>
      </c>
      <c r="CB16" s="55">
        <v>30.9</v>
      </c>
      <c r="CC16" s="55">
        <v>25.8</v>
      </c>
      <c r="CD16" s="55">
        <v>28.9</v>
      </c>
      <c r="CE16" s="55">
        <v>23.18</v>
      </c>
      <c r="CF16" s="55">
        <v>25.19</v>
      </c>
      <c r="CG16" s="55">
        <v>16.739999999999998</v>
      </c>
      <c r="CH16" s="55">
        <v>34.200000000000003</v>
      </c>
      <c r="CI16" s="55">
        <v>23.9</v>
      </c>
      <c r="CJ16" s="55">
        <v>30.475999999999999</v>
      </c>
      <c r="CK16" s="55">
        <v>25.855</v>
      </c>
      <c r="CM16" s="55">
        <v>43.57</v>
      </c>
      <c r="CN16" s="55">
        <v>46.62</v>
      </c>
      <c r="CO16" s="55">
        <v>52.1</v>
      </c>
      <c r="CP16" s="55">
        <v>51.099999999999994</v>
      </c>
      <c r="CQ16" s="55">
        <v>50.174999999999997</v>
      </c>
      <c r="CR16" s="55">
        <v>53.8</v>
      </c>
      <c r="CS16" s="55">
        <v>46.65</v>
      </c>
      <c r="CT16" s="55">
        <v>56.199999999999996</v>
      </c>
      <c r="CU16" s="55">
        <v>53.6</v>
      </c>
      <c r="CV16" s="55">
        <v>20</v>
      </c>
      <c r="CW16" s="55">
        <v>27.413</v>
      </c>
      <c r="CX16" s="55">
        <v>24.105</v>
      </c>
      <c r="CY16" s="55">
        <v>23.5</v>
      </c>
      <c r="CZ16" s="55">
        <v>33.200000000000003</v>
      </c>
      <c r="DA16" s="55">
        <v>24.3</v>
      </c>
      <c r="DB16" s="55">
        <v>33.6</v>
      </c>
      <c r="DC16" s="55">
        <v>24.3</v>
      </c>
      <c r="DD16" s="55">
        <v>31.641000000000002</v>
      </c>
      <c r="DE16" s="55">
        <v>32.597999999999999</v>
      </c>
      <c r="DF16" s="55">
        <v>25</v>
      </c>
      <c r="DG16" s="55">
        <f t="shared" si="0"/>
        <v>21.995171047537401</v>
      </c>
      <c r="DH16" s="55">
        <f t="shared" si="1"/>
        <v>21.995171047537401</v>
      </c>
      <c r="DI16" s="55">
        <v>27</v>
      </c>
      <c r="DJ16" s="55">
        <v>40.1</v>
      </c>
      <c r="DK16" s="55">
        <v>40.1</v>
      </c>
      <c r="DL16" s="55">
        <v>17.350000000000001</v>
      </c>
      <c r="DM16" s="55">
        <v>22.75</v>
      </c>
      <c r="DN16" s="55">
        <v>40.1</v>
      </c>
      <c r="DO16" s="55">
        <v>40.1</v>
      </c>
      <c r="DP16" s="55">
        <v>40.1</v>
      </c>
      <c r="DQ16" s="55">
        <v>22.75</v>
      </c>
      <c r="DR16" s="55">
        <v>29.049999999999997</v>
      </c>
      <c r="DS16" s="55">
        <v>22.75</v>
      </c>
      <c r="DT16" s="55">
        <v>44.4</v>
      </c>
      <c r="DU16" s="55">
        <v>41.3</v>
      </c>
      <c r="DV16" s="55">
        <v>26.597000000000001</v>
      </c>
      <c r="DW16" s="55">
        <v>18.384</v>
      </c>
      <c r="DX16" s="55">
        <v>27.012</v>
      </c>
      <c r="DY16" s="55">
        <v>20.606000000000002</v>
      </c>
      <c r="DZ16" s="55">
        <v>27.012</v>
      </c>
      <c r="EA16" s="55">
        <v>20.606000000000002</v>
      </c>
    </row>
    <row r="17" spans="3:131" x14ac:dyDescent="0.3">
      <c r="C17" s="95">
        <v>1000</v>
      </c>
      <c r="D17" s="49">
        <v>741.29583233913934</v>
      </c>
      <c r="E17" s="96">
        <f t="shared" si="2"/>
        <v>1</v>
      </c>
      <c r="F17" s="55">
        <v>120.48298098133699</v>
      </c>
      <c r="G17" s="55">
        <v>105.785820093254</v>
      </c>
      <c r="H17" s="55">
        <v>106.350521461331</v>
      </c>
      <c r="I17" s="55">
        <v>1.6712363078480601</v>
      </c>
      <c r="J17" s="55">
        <v>9.6029996900000008</v>
      </c>
      <c r="K17" s="55">
        <v>11.349647521972656</v>
      </c>
      <c r="L17" s="55">
        <v>28.898900985717773</v>
      </c>
      <c r="M17" s="55">
        <v>25.819370269775391</v>
      </c>
      <c r="N17" s="55">
        <v>22.739839553833008</v>
      </c>
      <c r="O17" s="55">
        <v>19.427656173706055</v>
      </c>
      <c r="P17" s="55">
        <v>16.115472793579102</v>
      </c>
      <c r="Q17" s="55">
        <v>34.340187072753906</v>
      </c>
      <c r="R17" s="55">
        <v>33.382789611816406</v>
      </c>
      <c r="S17" s="55">
        <v>32.425392150878906</v>
      </c>
      <c r="T17" s="55">
        <v>28.651405334472656</v>
      </c>
      <c r="U17" s="55">
        <v>32.978008269999997</v>
      </c>
      <c r="V17" s="55">
        <v>34.023609159999999</v>
      </c>
      <c r="W17" s="55">
        <v>35.977233890000001</v>
      </c>
      <c r="X17" s="55">
        <v>40.472557070000001</v>
      </c>
      <c r="Y17" s="55">
        <v>42.082546229999998</v>
      </c>
      <c r="Z17" s="55">
        <v>37.107616424560547</v>
      </c>
      <c r="AA17" s="55">
        <v>39.124225616455078</v>
      </c>
      <c r="AB17" s="55">
        <v>41.140834808349609</v>
      </c>
      <c r="AC17" s="55">
        <v>43.100383758544922</v>
      </c>
      <c r="AD17" s="55">
        <v>43.289710999999997</v>
      </c>
      <c r="AE17" s="55">
        <v>44.97490311</v>
      </c>
      <c r="AF17" s="55">
        <v>50.951450350000002</v>
      </c>
      <c r="AG17" s="55">
        <v>48.854045867919922</v>
      </c>
      <c r="AH17" s="55">
        <v>55.982921600341797</v>
      </c>
      <c r="AI17" s="55">
        <v>63.111797332763672</v>
      </c>
      <c r="AJ17" s="55">
        <v>49.159034730000002</v>
      </c>
      <c r="AK17" s="55">
        <v>56.532459260000003</v>
      </c>
      <c r="AL17" s="55">
        <v>64.098518369999994</v>
      </c>
      <c r="AM17" s="55">
        <v>58.741596219999998</v>
      </c>
      <c r="AN17" s="55">
        <v>41.648506164550781</v>
      </c>
      <c r="AO17" s="55">
        <v>46.210681915283203</v>
      </c>
      <c r="AP17" s="55">
        <v>50.772857666015625</v>
      </c>
      <c r="AQ17" s="55">
        <v>59.435726165771484</v>
      </c>
      <c r="AR17" s="55">
        <v>68.098594665527344</v>
      </c>
      <c r="AS17" s="55">
        <v>41.516704560000001</v>
      </c>
      <c r="AT17" s="55">
        <v>51.971889500000003</v>
      </c>
      <c r="AU17" s="55">
        <v>61.52905655</v>
      </c>
      <c r="AV17" s="55">
        <v>52.929054260000001</v>
      </c>
      <c r="AW17" s="55">
        <v>42.712608337402344</v>
      </c>
      <c r="AX17" s="55">
        <v>48.230426788330078</v>
      </c>
      <c r="AY17" s="55">
        <v>53.748245239257813</v>
      </c>
      <c r="AZ17" s="55">
        <v>64.680870056152344</v>
      </c>
      <c r="BA17" s="55">
        <v>55.982921600341797</v>
      </c>
      <c r="BB17" s="55">
        <v>10.0598211764138</v>
      </c>
      <c r="BC17" s="55">
        <v>106.591091662381</v>
      </c>
      <c r="BD17" s="55">
        <v>21.7296937786802</v>
      </c>
      <c r="BE17" s="55">
        <v>25.8711818370689</v>
      </c>
      <c r="BF17" s="55">
        <v>107.679628296936</v>
      </c>
      <c r="BG17" s="55">
        <v>17.846965583489801</v>
      </c>
      <c r="BH17" s="55">
        <v>11.114482609106499</v>
      </c>
      <c r="BI17" s="55">
        <v>72.026062945930306</v>
      </c>
      <c r="BJ17" s="55">
        <v>1.55439595658644</v>
      </c>
      <c r="BK17" s="55">
        <v>0.415749018519944</v>
      </c>
      <c r="BL17" s="75"/>
      <c r="BM17" s="75"/>
      <c r="BN17" s="55">
        <v>32.979865550994873</v>
      </c>
      <c r="BO17" s="55">
        <v>30.004004001617432</v>
      </c>
      <c r="BP17" s="55">
        <v>25.517422199249268</v>
      </c>
      <c r="BQ17" s="55">
        <v>52.892910046627001</v>
      </c>
      <c r="BR17" s="55">
        <v>18.709097325043</v>
      </c>
      <c r="BS17" s="55">
        <v>15.120045963194</v>
      </c>
      <c r="BT17" s="55">
        <v>13.168589025654001</v>
      </c>
      <c r="BU17" s="55">
        <v>18.007102863465999</v>
      </c>
      <c r="BV17" s="55">
        <v>93</v>
      </c>
      <c r="BW17" s="55">
        <v>42.038995720412302</v>
      </c>
      <c r="BX17" s="55">
        <v>102.2</v>
      </c>
      <c r="BY17" s="55">
        <v>93</v>
      </c>
      <c r="BZ17" s="55">
        <v>23.13</v>
      </c>
      <c r="CA17" s="55">
        <v>24.18</v>
      </c>
      <c r="CB17" s="55">
        <v>17.399999999999999</v>
      </c>
      <c r="CC17" s="55">
        <v>15.3</v>
      </c>
      <c r="CD17" s="55">
        <v>18.8</v>
      </c>
      <c r="CE17" s="55">
        <v>13.37</v>
      </c>
      <c r="CF17" s="55">
        <v>14.7</v>
      </c>
      <c r="CG17" s="55">
        <v>9.08</v>
      </c>
      <c r="CH17" s="55">
        <v>20.2</v>
      </c>
      <c r="CI17" s="55">
        <v>13.6</v>
      </c>
      <c r="CJ17" s="55">
        <v>16.716000000000001</v>
      </c>
      <c r="CK17" s="55">
        <v>16.117000000000001</v>
      </c>
      <c r="CM17" s="55">
        <v>28.43</v>
      </c>
      <c r="CN17" s="55">
        <v>31.24</v>
      </c>
      <c r="CO17" s="55">
        <v>33.833333333333336</v>
      </c>
      <c r="CP17" s="55">
        <v>33.049999999999997</v>
      </c>
      <c r="CQ17" s="55">
        <v>32.65</v>
      </c>
      <c r="CR17" s="55">
        <v>35.200000000000003</v>
      </c>
      <c r="CS17" s="55">
        <v>31.25</v>
      </c>
      <c r="CT17" s="55">
        <v>38.166666666666664</v>
      </c>
      <c r="CU17" s="55">
        <v>36.700000000000003</v>
      </c>
      <c r="CV17" s="55">
        <v>12.66667</v>
      </c>
      <c r="CW17" s="55">
        <v>14.478999999999999</v>
      </c>
      <c r="CX17" s="55">
        <v>13.451000000000001</v>
      </c>
      <c r="CY17" s="55">
        <v>13.7</v>
      </c>
      <c r="CZ17" s="55">
        <v>20.399999999999999</v>
      </c>
      <c r="DA17" s="55">
        <v>14.2</v>
      </c>
      <c r="DB17" s="55">
        <v>20.399999999999999</v>
      </c>
      <c r="DC17" s="55">
        <v>14.2</v>
      </c>
      <c r="DD17" s="55">
        <v>19.3215</v>
      </c>
      <c r="DE17" s="55">
        <v>20.004000000000001</v>
      </c>
      <c r="DF17" s="55">
        <v>15</v>
      </c>
      <c r="DG17" s="55">
        <f t="shared" si="0"/>
        <v>13.168589025654001</v>
      </c>
      <c r="DH17" s="55">
        <f t="shared" si="1"/>
        <v>13.168589025654001</v>
      </c>
      <c r="DI17" s="55">
        <v>15.5</v>
      </c>
      <c r="DJ17" s="55">
        <v>23.6</v>
      </c>
      <c r="DK17" s="55">
        <v>23.6</v>
      </c>
      <c r="DL17" s="55">
        <v>9.25</v>
      </c>
      <c r="DM17" s="55">
        <v>24.1</v>
      </c>
      <c r="DN17" s="55">
        <v>23.6</v>
      </c>
      <c r="DO17" s="55">
        <v>23.6</v>
      </c>
      <c r="DP17" s="55">
        <v>23.6</v>
      </c>
      <c r="DQ17" s="55">
        <v>24.1</v>
      </c>
      <c r="DR17" s="55">
        <v>16.675000000000001</v>
      </c>
      <c r="DS17" s="55">
        <v>24.1</v>
      </c>
      <c r="DT17" s="55">
        <v>26.7</v>
      </c>
      <c r="DU17" s="55">
        <v>24.5</v>
      </c>
      <c r="DV17" s="55">
        <v>16.992999999999999</v>
      </c>
      <c r="DW17" s="55">
        <v>12.864000000000001</v>
      </c>
      <c r="DX17" s="55">
        <v>16.861999999999998</v>
      </c>
      <c r="DY17" s="55">
        <v>14.569000000000001</v>
      </c>
      <c r="DZ17" s="55">
        <v>16.861999999999998</v>
      </c>
      <c r="EA17" s="55">
        <v>14.569000000000001</v>
      </c>
    </row>
    <row r="18" spans="3:131" x14ac:dyDescent="0.3">
      <c r="C18" s="95">
        <v>1200</v>
      </c>
      <c r="D18" s="49">
        <v>741.29583233913934</v>
      </c>
      <c r="E18" s="96">
        <f t="shared" si="2"/>
        <v>1</v>
      </c>
      <c r="F18" s="55">
        <v>112.977876161982</v>
      </c>
      <c r="G18" s="55">
        <v>96.011778379033203</v>
      </c>
      <c r="H18" s="55">
        <v>68.430587246268402</v>
      </c>
      <c r="I18" s="55">
        <v>1.3412009426356</v>
      </c>
      <c r="J18" s="55">
        <v>6.4990000700000001</v>
      </c>
      <c r="K18" s="55">
        <v>7.5299715995788574</v>
      </c>
      <c r="L18" s="55">
        <v>16.706501960754395</v>
      </c>
      <c r="M18" s="55">
        <v>15.77397632598877</v>
      </c>
      <c r="N18" s="55">
        <v>14.841450691223145</v>
      </c>
      <c r="O18" s="55">
        <v>12.629712104797363</v>
      </c>
      <c r="P18" s="55">
        <v>10.417973518371582</v>
      </c>
      <c r="Q18" s="55">
        <v>22.643789291381836</v>
      </c>
      <c r="R18" s="55">
        <v>21.305364608764648</v>
      </c>
      <c r="S18" s="55">
        <v>19.966939926147461</v>
      </c>
      <c r="T18" s="55">
        <v>18.372640609741211</v>
      </c>
      <c r="U18" s="55">
        <v>22.75479507</v>
      </c>
      <c r="V18" s="55">
        <v>21.232044219999999</v>
      </c>
      <c r="W18" s="55">
        <v>25.67230034</v>
      </c>
      <c r="X18" s="55">
        <v>27.65056229</v>
      </c>
      <c r="Y18" s="55">
        <v>26.24343872</v>
      </c>
      <c r="Z18" s="55">
        <v>26.718761444091797</v>
      </c>
      <c r="AA18" s="55">
        <v>27.5137939453125</v>
      </c>
      <c r="AB18" s="55">
        <v>28.308826446533203</v>
      </c>
      <c r="AC18" s="55">
        <v>27.23261833190918</v>
      </c>
      <c r="AD18" s="55">
        <v>27.890981669999999</v>
      </c>
      <c r="AE18" s="55">
        <v>29.243625640000001</v>
      </c>
      <c r="AF18" s="55">
        <v>35.078121189999997</v>
      </c>
      <c r="AG18" s="55">
        <v>35.325389862060547</v>
      </c>
      <c r="AH18" s="55">
        <v>39.433082580566406</v>
      </c>
      <c r="AI18" s="55">
        <v>43.540775299072266</v>
      </c>
      <c r="AJ18" s="55">
        <v>35.58948135</v>
      </c>
      <c r="AK18" s="55">
        <v>39.90536118</v>
      </c>
      <c r="AL18" s="55">
        <v>44.481098179999996</v>
      </c>
      <c r="AM18" s="55">
        <v>41.792354580000001</v>
      </c>
      <c r="AN18" s="55">
        <v>30.28167724609375</v>
      </c>
      <c r="AO18" s="55">
        <v>33.596199035644531</v>
      </c>
      <c r="AP18" s="55">
        <v>36.910720825195313</v>
      </c>
      <c r="AQ18" s="55">
        <v>42.376224517822266</v>
      </c>
      <c r="AR18" s="55">
        <v>47.841728210449219</v>
      </c>
      <c r="AS18" s="55">
        <v>30.284765239999999</v>
      </c>
      <c r="AT18" s="55">
        <v>37.770481109999999</v>
      </c>
      <c r="AU18" s="55">
        <v>44.036891939999997</v>
      </c>
      <c r="AV18" s="55">
        <v>38.437412260000002</v>
      </c>
      <c r="AW18" s="55">
        <v>31.080207824707031</v>
      </c>
      <c r="AX18" s="55">
        <v>35.046833038330078</v>
      </c>
      <c r="AY18" s="55">
        <v>39.013458251953125</v>
      </c>
      <c r="AZ18" s="55">
        <v>46.383937835693359</v>
      </c>
      <c r="BA18" s="55">
        <v>39.433082580566406</v>
      </c>
      <c r="BB18" s="55">
        <v>8.4197524203614904</v>
      </c>
      <c r="BC18" s="55">
        <v>112.556957554354</v>
      </c>
      <c r="BD18" s="55">
        <v>12.6206678277343</v>
      </c>
      <c r="BE18" s="55">
        <v>25.761742559818799</v>
      </c>
      <c r="BF18" s="55">
        <v>51.241022514904898</v>
      </c>
      <c r="BG18" s="55">
        <v>7.5671779190837798</v>
      </c>
      <c r="BH18" s="55">
        <v>7.9994009299479298</v>
      </c>
      <c r="BI18" s="55">
        <v>27.536569581703201</v>
      </c>
      <c r="BJ18" s="55">
        <v>1.3604037788980501</v>
      </c>
      <c r="BK18" s="55">
        <v>0.85870385770351498</v>
      </c>
      <c r="BL18" s="75"/>
      <c r="BM18" s="75"/>
      <c r="BN18" s="55">
        <v>21.159467458724976</v>
      </c>
      <c r="BO18" s="55">
        <v>18.685567617416382</v>
      </c>
      <c r="BP18" s="55">
        <v>16.383973836898804</v>
      </c>
      <c r="BQ18" s="55">
        <v>48.005889189516601</v>
      </c>
      <c r="BR18" s="55">
        <v>12.8171247825418</v>
      </c>
      <c r="BS18" s="55">
        <v>10.1457693990263</v>
      </c>
      <c r="BT18" s="55">
        <v>9.0187074644348399</v>
      </c>
      <c r="BU18" s="55">
        <v>12.277752636298001</v>
      </c>
      <c r="BV18" s="55">
        <v>93</v>
      </c>
      <c r="BW18" s="55">
        <v>33.098851760182001</v>
      </c>
      <c r="BX18" s="55">
        <v>109.1</v>
      </c>
      <c r="BY18" s="55">
        <v>93</v>
      </c>
      <c r="BZ18" s="55">
        <v>13.27</v>
      </c>
      <c r="CA18" s="55">
        <v>13.93</v>
      </c>
      <c r="CB18" s="55">
        <v>10.4</v>
      </c>
      <c r="CC18" s="55">
        <v>10.5</v>
      </c>
      <c r="CD18" s="55">
        <v>13.8</v>
      </c>
      <c r="CE18" s="55">
        <v>9.18</v>
      </c>
      <c r="CF18" s="55">
        <v>9.9700000000000006</v>
      </c>
      <c r="CG18" s="55">
        <v>6.54</v>
      </c>
      <c r="CH18" s="55">
        <v>12.4</v>
      </c>
      <c r="CI18" s="55">
        <v>8.3000000000000007</v>
      </c>
      <c r="CJ18" s="55">
        <v>9.9860000000000007</v>
      </c>
      <c r="CK18" s="55">
        <v>8.9610000000000003</v>
      </c>
      <c r="CM18" s="55">
        <v>18.75</v>
      </c>
      <c r="CN18" s="55">
        <v>21.64</v>
      </c>
      <c r="CO18" s="55">
        <v>22.566666666666663</v>
      </c>
      <c r="CP18" s="55">
        <v>21.6</v>
      </c>
      <c r="CQ18" s="55">
        <v>21.55</v>
      </c>
      <c r="CR18" s="55">
        <v>23.35</v>
      </c>
      <c r="CS18" s="55">
        <v>21.65</v>
      </c>
      <c r="CT18" s="55">
        <v>30.5</v>
      </c>
      <c r="CU18" s="55">
        <v>26.5</v>
      </c>
      <c r="CV18" s="55">
        <v>9</v>
      </c>
      <c r="CW18" s="55">
        <v>10.163</v>
      </c>
      <c r="CX18" s="55">
        <v>9.4060000000000006</v>
      </c>
      <c r="CY18" s="55">
        <v>8.8000000000000007</v>
      </c>
      <c r="CZ18" s="55">
        <v>12.9</v>
      </c>
      <c r="DA18" s="55">
        <v>9.1</v>
      </c>
      <c r="DB18" s="55">
        <v>12.9</v>
      </c>
      <c r="DC18" s="55">
        <v>9.1</v>
      </c>
      <c r="DD18" s="55">
        <v>12.2925</v>
      </c>
      <c r="DE18" s="55">
        <v>12.564</v>
      </c>
      <c r="DF18" s="55">
        <v>11.5</v>
      </c>
      <c r="DG18" s="55">
        <f t="shared" si="0"/>
        <v>9.0187074644348399</v>
      </c>
      <c r="DH18" s="55">
        <f>DG18</f>
        <v>9.0187074644348399</v>
      </c>
      <c r="DI18" s="55">
        <v>11.5</v>
      </c>
      <c r="DJ18" s="55">
        <v>14.3</v>
      </c>
      <c r="DK18" s="55">
        <v>14.3</v>
      </c>
      <c r="DL18" s="55">
        <v>5.95</v>
      </c>
      <c r="DM18" s="55">
        <v>14.65</v>
      </c>
      <c r="DN18" s="55">
        <v>14.3</v>
      </c>
      <c r="DO18" s="55">
        <v>14.3</v>
      </c>
      <c r="DP18" s="55">
        <v>14.3</v>
      </c>
      <c r="DQ18" s="55">
        <v>14.65</v>
      </c>
      <c r="DR18" s="55">
        <v>10.299999999999999</v>
      </c>
      <c r="DS18" s="55">
        <v>14.65</v>
      </c>
      <c r="DT18" s="55">
        <v>17</v>
      </c>
      <c r="DU18" s="55">
        <v>14.9</v>
      </c>
      <c r="DV18" s="55">
        <v>12.913</v>
      </c>
      <c r="DW18" s="55">
        <v>7.7759999999999998</v>
      </c>
      <c r="DX18" s="55">
        <v>12.96</v>
      </c>
      <c r="DY18" s="55">
        <v>9.0549999999999997</v>
      </c>
      <c r="DZ18" s="55">
        <v>12</v>
      </c>
      <c r="EA18" s="55">
        <v>9.0549999999999997</v>
      </c>
    </row>
    <row r="19" spans="3:131" x14ac:dyDescent="0.3">
      <c r="C19" s="95">
        <v>1400</v>
      </c>
      <c r="D19" s="49">
        <v>741.29583233913934</v>
      </c>
      <c r="E19" s="96">
        <f t="shared" si="2"/>
        <v>1</v>
      </c>
      <c r="F19" s="55">
        <v>86.884876796177394</v>
      </c>
      <c r="G19" s="55">
        <v>99.699990503220306</v>
      </c>
      <c r="H19" s="55">
        <v>52.372634879515097</v>
      </c>
      <c r="I19" s="55">
        <v>1.39256276704784</v>
      </c>
      <c r="J19" s="55">
        <v>4.6059999500000002</v>
      </c>
      <c r="K19" s="55">
        <v>5.5265650749206543</v>
      </c>
      <c r="L19" s="55">
        <v>12.032747268676758</v>
      </c>
      <c r="M19" s="55">
        <v>11.353723526000977</v>
      </c>
      <c r="N19" s="55">
        <v>10.674699783325195</v>
      </c>
      <c r="O19" s="55">
        <v>8.9997415542602539</v>
      </c>
      <c r="P19" s="55">
        <v>7.3247833251953125</v>
      </c>
      <c r="Q19" s="55">
        <v>15.181987762451172</v>
      </c>
      <c r="R19" s="55">
        <v>14.639549255371094</v>
      </c>
      <c r="S19" s="55">
        <v>14.097110748291016</v>
      </c>
      <c r="T19" s="55">
        <v>12.786395072937012</v>
      </c>
      <c r="U19" s="55">
        <v>15.596255299999999</v>
      </c>
      <c r="V19" s="55">
        <v>14.869821549999999</v>
      </c>
      <c r="W19" s="55">
        <v>18.69837952</v>
      </c>
      <c r="X19" s="55">
        <v>18.811019900000002</v>
      </c>
      <c r="Y19" s="55">
        <v>17.987314219999998</v>
      </c>
      <c r="Z19" s="55">
        <v>19.700767517089844</v>
      </c>
      <c r="AA19" s="55">
        <v>19.529823303222656</v>
      </c>
      <c r="AB19" s="55">
        <v>19.358879089355469</v>
      </c>
      <c r="AC19" s="55">
        <v>18.619943618774414</v>
      </c>
      <c r="AD19" s="55">
        <v>18.876094819999999</v>
      </c>
      <c r="AE19" s="55">
        <v>19.81679153</v>
      </c>
      <c r="AF19" s="55">
        <v>24.274019240000001</v>
      </c>
      <c r="AG19" s="55">
        <v>26.709671020507813</v>
      </c>
      <c r="AH19" s="55">
        <v>28.577728271484375</v>
      </c>
      <c r="AI19" s="55">
        <v>30.445785522460938</v>
      </c>
      <c r="AJ19" s="55">
        <v>26.98623276</v>
      </c>
      <c r="AK19" s="55">
        <v>29.069664</v>
      </c>
      <c r="AL19" s="55">
        <v>31.592924119999999</v>
      </c>
      <c r="AM19" s="55">
        <v>31.0768795</v>
      </c>
      <c r="AN19" s="55">
        <v>23.934793472290039</v>
      </c>
      <c r="AO19" s="55">
        <v>26.179908752441406</v>
      </c>
      <c r="AP19" s="55">
        <v>28.425024032592773</v>
      </c>
      <c r="AQ19" s="55">
        <v>31.716272354125977</v>
      </c>
      <c r="AR19" s="55">
        <v>35.00752067565918</v>
      </c>
      <c r="AS19" s="55">
        <v>23.963920590000001</v>
      </c>
      <c r="AT19" s="55">
        <v>29.471920010000002</v>
      </c>
      <c r="AU19" s="55">
        <v>33.646888730000001</v>
      </c>
      <c r="AV19" s="55">
        <v>30.08890152</v>
      </c>
      <c r="AW19" s="55">
        <v>24.908489227294922</v>
      </c>
      <c r="AX19" s="55">
        <v>27.738361358642578</v>
      </c>
      <c r="AY19" s="55">
        <v>30.568233489990234</v>
      </c>
      <c r="AZ19" s="55">
        <v>35.751201629638672</v>
      </c>
      <c r="BA19" s="55">
        <v>28.577728271484375</v>
      </c>
      <c r="BB19" s="55">
        <v>5.6735601874760198</v>
      </c>
      <c r="BC19" s="55">
        <v>115.148442985898</v>
      </c>
      <c r="BD19" s="55">
        <v>12.924936154129</v>
      </c>
      <c r="BE19" s="55">
        <v>23.617148849945401</v>
      </c>
      <c r="BF19" s="55">
        <v>33.261124927883401</v>
      </c>
      <c r="BG19" s="55">
        <v>7.4197787083072901</v>
      </c>
      <c r="BH19" s="55">
        <v>6.0704934193118198</v>
      </c>
      <c r="BI19" s="55">
        <v>29.578100548035898</v>
      </c>
      <c r="BJ19" s="55">
        <v>1.2571450503409201</v>
      </c>
      <c r="BK19" s="55">
        <v>0.78884561427452804</v>
      </c>
      <c r="BL19" s="75"/>
      <c r="BM19" s="75"/>
      <c r="BN19" s="55">
        <v>14.394677639007568</v>
      </c>
      <c r="BO19" s="55">
        <v>13.241508007049561</v>
      </c>
      <c r="BP19" s="55">
        <v>11.420992136001587</v>
      </c>
      <c r="BQ19" s="55">
        <v>49.849995251610153</v>
      </c>
      <c r="BR19" s="55">
        <v>9.5483368501401795</v>
      </c>
      <c r="BS19" s="55">
        <v>7.5859515074349897</v>
      </c>
      <c r="BT19" s="55">
        <v>6.8604186159640097</v>
      </c>
      <c r="BU19" s="55">
        <v>8.8650009344655594</v>
      </c>
      <c r="BV19" s="55">
        <v>74</v>
      </c>
      <c r="BW19" s="55">
        <v>27.723373339055101</v>
      </c>
      <c r="BX19" s="55">
        <v>111.8</v>
      </c>
      <c r="BY19" s="55">
        <v>74</v>
      </c>
      <c r="BZ19" s="55">
        <v>8.8800000000000008</v>
      </c>
      <c r="CA19" s="55">
        <v>9.34</v>
      </c>
      <c r="CB19" s="55">
        <v>6.6</v>
      </c>
      <c r="CC19" s="55">
        <v>6.4</v>
      </c>
      <c r="CD19" s="55">
        <v>11.1</v>
      </c>
      <c r="CE19" s="55">
        <v>6.89</v>
      </c>
      <c r="CF19" s="55">
        <v>7.45</v>
      </c>
      <c r="CG19" s="55">
        <v>5</v>
      </c>
      <c r="CH19" s="55">
        <v>8.5</v>
      </c>
      <c r="CI19" s="55">
        <v>5.8</v>
      </c>
      <c r="CJ19" s="55">
        <v>4.7110000000000003</v>
      </c>
      <c r="CK19" s="55">
        <v>4.7489999999999997</v>
      </c>
      <c r="CM19" s="55">
        <v>13.43</v>
      </c>
      <c r="CN19" s="55">
        <v>15.3</v>
      </c>
      <c r="CO19" s="55">
        <v>16.3</v>
      </c>
      <c r="CP19" s="55">
        <v>15.649999999999999</v>
      </c>
      <c r="CQ19" s="55">
        <v>15.599999999999998</v>
      </c>
      <c r="CR19" s="55">
        <v>16.850000000000001</v>
      </c>
      <c r="CS19" s="55">
        <v>15.149999999999999</v>
      </c>
      <c r="CT19" s="55">
        <v>18.599999999999998</v>
      </c>
      <c r="CU19" s="55">
        <v>18.2</v>
      </c>
      <c r="CV19" s="55">
        <v>6.6666670000000003</v>
      </c>
      <c r="CW19" s="55">
        <v>7.5869999999999997</v>
      </c>
      <c r="CX19" s="55">
        <v>6.976</v>
      </c>
      <c r="CY19" s="55">
        <v>6.6</v>
      </c>
      <c r="CZ19" s="55">
        <v>9.5</v>
      </c>
      <c r="DA19" s="55">
        <v>6.9</v>
      </c>
      <c r="DB19" s="55">
        <v>9.6</v>
      </c>
      <c r="DC19" s="55">
        <v>6.9</v>
      </c>
      <c r="DD19" s="55">
        <v>9.0487500000000001</v>
      </c>
      <c r="DE19" s="55">
        <v>9.3190000000000008</v>
      </c>
      <c r="DF19" s="55">
        <v>8.5</v>
      </c>
      <c r="DG19" s="55">
        <f t="shared" si="0"/>
        <v>6.8604186159640097</v>
      </c>
      <c r="DH19" s="55">
        <f t="shared" ref="DH19:DH42" si="3">DG19</f>
        <v>6.8604186159640097</v>
      </c>
      <c r="DI19" s="55">
        <v>8.5</v>
      </c>
      <c r="DJ19" s="55">
        <v>9.8000000000000007</v>
      </c>
      <c r="DK19" s="55">
        <v>9.8000000000000007</v>
      </c>
      <c r="DL19" s="55">
        <v>4.25</v>
      </c>
      <c r="DM19" s="55">
        <v>5.55</v>
      </c>
      <c r="DN19" s="55">
        <v>9.8000000000000007</v>
      </c>
      <c r="DO19" s="55">
        <v>9.8000000000000007</v>
      </c>
      <c r="DP19" s="55">
        <v>9.8000000000000007</v>
      </c>
      <c r="DQ19" s="55">
        <v>5.55</v>
      </c>
      <c r="DR19" s="55">
        <v>7.15</v>
      </c>
      <c r="DS19" s="55">
        <v>5.55</v>
      </c>
      <c r="DT19" s="55">
        <v>11.2</v>
      </c>
      <c r="DU19" s="55">
        <v>10.199999999999999</v>
      </c>
      <c r="DV19" s="55">
        <v>9.5909999999999993</v>
      </c>
      <c r="DW19" s="55">
        <v>5.7140000000000004</v>
      </c>
      <c r="DX19" s="55">
        <v>9.7029999999999994</v>
      </c>
      <c r="DY19" s="55">
        <v>7.093</v>
      </c>
      <c r="DZ19" s="55">
        <v>9.7029999999999994</v>
      </c>
      <c r="EA19" s="55">
        <v>7.093</v>
      </c>
    </row>
    <row r="20" spans="3:131" x14ac:dyDescent="0.3">
      <c r="C20" s="95">
        <v>1800</v>
      </c>
      <c r="D20" s="49">
        <v>1171.2846973673745</v>
      </c>
      <c r="E20" s="96">
        <f t="shared" si="2"/>
        <v>1</v>
      </c>
      <c r="F20" s="55">
        <v>59.145562839610903</v>
      </c>
      <c r="G20" s="55">
        <v>84.372634270430297</v>
      </c>
      <c r="H20" s="55">
        <v>20.012605244470802</v>
      </c>
      <c r="I20" s="55">
        <v>0.788048111213832</v>
      </c>
      <c r="J20" s="55">
        <v>2.72900009</v>
      </c>
      <c r="K20" s="55">
        <v>3.2715094089508057</v>
      </c>
      <c r="L20" s="55">
        <v>7.3904132843017578</v>
      </c>
      <c r="M20" s="55">
        <v>6.8269343376159668</v>
      </c>
      <c r="N20" s="55">
        <v>6.2634553909301758</v>
      </c>
      <c r="O20" s="55">
        <v>5.1761984825134277</v>
      </c>
      <c r="P20" s="55">
        <v>4.0889415740966797</v>
      </c>
      <c r="Q20" s="55">
        <v>8.9743213653564453</v>
      </c>
      <c r="R20" s="55">
        <v>8.604365348815918</v>
      </c>
      <c r="S20" s="55">
        <v>8.2344093322753906</v>
      </c>
      <c r="T20" s="55">
        <v>7.2339911460876465</v>
      </c>
      <c r="U20" s="55">
        <v>9.0113687519999992</v>
      </c>
      <c r="V20" s="55">
        <v>8.6336097719999998</v>
      </c>
      <c r="W20" s="55">
        <v>10.50348949</v>
      </c>
      <c r="X20" s="55">
        <v>10.51054287</v>
      </c>
      <c r="Y20" s="55">
        <v>9.9895458220000002</v>
      </c>
      <c r="Z20" s="55">
        <v>10.929755210876465</v>
      </c>
      <c r="AA20" s="55">
        <v>10.845381736755371</v>
      </c>
      <c r="AB20" s="55">
        <v>10.761008262634277</v>
      </c>
      <c r="AC20" s="55">
        <v>10.301322937011719</v>
      </c>
      <c r="AD20" s="55">
        <v>10.517024989999999</v>
      </c>
      <c r="AE20" s="55">
        <v>10.883280750000001</v>
      </c>
      <c r="AF20" s="55">
        <v>12.914929389999999</v>
      </c>
      <c r="AG20" s="55">
        <v>14.61003589630127</v>
      </c>
      <c r="AH20" s="55">
        <v>14.888544082641602</v>
      </c>
      <c r="AI20" s="55">
        <v>15.167052268981934</v>
      </c>
      <c r="AJ20" s="55">
        <v>14.80760956</v>
      </c>
      <c r="AK20" s="55">
        <v>15.13154125</v>
      </c>
      <c r="AL20" s="55">
        <v>16.540407179999999</v>
      </c>
      <c r="AM20" s="55">
        <v>16.176721570000002</v>
      </c>
      <c r="AN20" s="55">
        <v>15.133969306945801</v>
      </c>
      <c r="AO20" s="55">
        <v>15.528033256530762</v>
      </c>
      <c r="AP20" s="55">
        <v>15.922097206115723</v>
      </c>
      <c r="AQ20" s="55">
        <v>16.527185440063477</v>
      </c>
      <c r="AR20" s="55">
        <v>17.13227367401123</v>
      </c>
      <c r="AS20" s="55">
        <v>15.43140316</v>
      </c>
      <c r="AT20" s="55">
        <v>16.910158160000002</v>
      </c>
      <c r="AU20" s="55">
        <v>17.62989426</v>
      </c>
      <c r="AV20" s="55">
        <v>17.73889732</v>
      </c>
      <c r="AW20" s="55">
        <v>16.840934753417969</v>
      </c>
      <c r="AX20" s="55">
        <v>17.676689147949219</v>
      </c>
      <c r="AY20" s="55">
        <v>18.512443542480469</v>
      </c>
      <c r="AZ20" s="55">
        <v>19.585325241088867</v>
      </c>
      <c r="BA20" s="55">
        <v>14.888544082641602</v>
      </c>
      <c r="BB20" s="55">
        <v>1.88250832200178</v>
      </c>
      <c r="BC20" s="55">
        <v>95.954823877690501</v>
      </c>
      <c r="BD20" s="55">
        <v>8.4118070111605299</v>
      </c>
      <c r="BE20" s="55">
        <v>13.040570741044</v>
      </c>
      <c r="BF20" s="55">
        <v>25.318019272515901</v>
      </c>
      <c r="BG20" s="55">
        <v>3.0414243652788202</v>
      </c>
      <c r="BH20" s="55">
        <v>4.9003082855502704</v>
      </c>
      <c r="BI20" s="55">
        <v>16.9453762673411</v>
      </c>
      <c r="BJ20" s="55">
        <v>1.5411322349043599</v>
      </c>
      <c r="BK20" s="55">
        <v>0.76846824523323698</v>
      </c>
      <c r="BL20" s="75"/>
      <c r="BM20" s="75"/>
      <c r="BN20" s="55">
        <v>8.5783443450927734</v>
      </c>
      <c r="BO20" s="55">
        <v>7.7416708469390869</v>
      </c>
      <c r="BP20" s="55">
        <v>6.4477287530899048</v>
      </c>
      <c r="BQ20" s="55">
        <v>42.186317135215148</v>
      </c>
      <c r="BR20" s="55">
        <v>6.4889491542106601</v>
      </c>
      <c r="BS20" s="55">
        <v>5.2275300279036498</v>
      </c>
      <c r="BT20" s="55">
        <v>4.8781218855097004</v>
      </c>
      <c r="BU20" s="55">
        <v>5.1708301754202104</v>
      </c>
      <c r="BV20" s="55">
        <v>46</v>
      </c>
      <c r="BW20" s="55">
        <v>18.3825943044471</v>
      </c>
      <c r="BX20" s="55">
        <v>98.4</v>
      </c>
      <c r="BY20" s="55">
        <v>46</v>
      </c>
      <c r="BZ20" s="55">
        <v>4.96</v>
      </c>
      <c r="CA20" s="55">
        <v>5.38</v>
      </c>
      <c r="CB20" s="55">
        <v>4.7</v>
      </c>
      <c r="CC20" s="55">
        <v>4.0999999999999996</v>
      </c>
      <c r="CD20" s="55">
        <v>8.5</v>
      </c>
      <c r="CE20" s="55">
        <v>4.34</v>
      </c>
      <c r="CF20" s="55">
        <v>4.67</v>
      </c>
      <c r="CG20" s="55">
        <v>3.21</v>
      </c>
      <c r="CH20" s="55">
        <v>5.2</v>
      </c>
      <c r="CI20" s="55">
        <v>3.6</v>
      </c>
      <c r="CJ20" s="55">
        <v>2.04</v>
      </c>
      <c r="CK20" s="55">
        <v>1.972</v>
      </c>
      <c r="CM20" s="55">
        <v>7.86</v>
      </c>
      <c r="CN20" s="55">
        <v>9.1</v>
      </c>
      <c r="CO20" s="55">
        <v>9.8333333333333339</v>
      </c>
      <c r="CP20" s="55">
        <v>9.3500000000000014</v>
      </c>
      <c r="CQ20" s="55">
        <v>9.3250000000000011</v>
      </c>
      <c r="CR20" s="55">
        <v>9.9499999999999993</v>
      </c>
      <c r="CS20" s="55">
        <v>8.9</v>
      </c>
      <c r="CT20" s="55">
        <v>10.533333333333333</v>
      </c>
      <c r="CU20" s="55">
        <v>10.3</v>
      </c>
      <c r="CV20" s="55">
        <v>4</v>
      </c>
      <c r="CW20" s="55">
        <v>4.5460000000000003</v>
      </c>
      <c r="CX20" s="55">
        <v>4.141</v>
      </c>
      <c r="CY20" s="55">
        <v>4</v>
      </c>
      <c r="CZ20" s="55">
        <v>5.7</v>
      </c>
      <c r="DA20" s="55">
        <v>4.2</v>
      </c>
      <c r="DB20" s="55">
        <v>5.8</v>
      </c>
      <c r="DC20" s="55">
        <v>4.2</v>
      </c>
      <c r="DD20" s="55">
        <v>5.4727500000000004</v>
      </c>
      <c r="DE20" s="55">
        <v>5.5869999999999997</v>
      </c>
      <c r="DF20" s="55">
        <v>6</v>
      </c>
      <c r="DG20" s="55">
        <f t="shared" si="0"/>
        <v>4.8781218855097004</v>
      </c>
      <c r="DH20" s="55">
        <f t="shared" si="3"/>
        <v>4.8781218855097004</v>
      </c>
      <c r="DI20" s="55">
        <v>6</v>
      </c>
      <c r="DJ20" s="55">
        <v>5.7</v>
      </c>
      <c r="DK20" s="55">
        <v>5.7</v>
      </c>
      <c r="DL20" s="55">
        <v>2.6</v>
      </c>
      <c r="DM20" s="55">
        <v>5.75</v>
      </c>
      <c r="DN20" s="55">
        <v>5.7</v>
      </c>
      <c r="DO20" s="55">
        <v>5.7</v>
      </c>
      <c r="DP20" s="55">
        <v>5.7</v>
      </c>
      <c r="DQ20" s="55">
        <v>5.75</v>
      </c>
      <c r="DR20" s="55">
        <v>4.1749999999999998</v>
      </c>
      <c r="DS20" s="55">
        <v>5.75</v>
      </c>
      <c r="DT20" s="55">
        <v>6.5</v>
      </c>
      <c r="DU20" s="55">
        <v>5.8</v>
      </c>
      <c r="DV20" s="55">
        <v>7.016</v>
      </c>
      <c r="DW20" s="55">
        <v>3.6659999999999999</v>
      </c>
      <c r="DX20" s="55">
        <v>6.9850000000000003</v>
      </c>
      <c r="DY20" s="55">
        <v>4.7489999999999997</v>
      </c>
      <c r="DZ20" s="55">
        <v>6.9850000000000003</v>
      </c>
      <c r="EA20" s="55">
        <v>4.7489999999999997</v>
      </c>
    </row>
    <row r="21" spans="3:131" x14ac:dyDescent="0.3">
      <c r="C21" s="95">
        <v>2200</v>
      </c>
      <c r="D21" s="49">
        <v>1067.5157082637397</v>
      </c>
      <c r="E21" s="96">
        <f t="shared" si="2"/>
        <v>1</v>
      </c>
      <c r="F21" s="55">
        <v>24.860419577643899</v>
      </c>
      <c r="G21" s="55">
        <v>69.797143809000602</v>
      </c>
      <c r="H21" s="55">
        <v>12.1193871726471</v>
      </c>
      <c r="I21" s="55">
        <v>0.83864056182194102</v>
      </c>
      <c r="J21" s="55">
        <v>1.60599995</v>
      </c>
      <c r="K21" s="55">
        <v>1.3216179609298706</v>
      </c>
      <c r="L21" s="55">
        <v>4.8363490104675293</v>
      </c>
      <c r="M21" s="55">
        <v>4.4509921073913574</v>
      </c>
      <c r="N21" s="55">
        <v>4.0656352043151855</v>
      </c>
      <c r="O21" s="55">
        <v>2.5302050113677979</v>
      </c>
      <c r="P21" s="55">
        <v>0.99477481842041016</v>
      </c>
      <c r="Q21" s="55">
        <v>5.7750911712646484</v>
      </c>
      <c r="R21" s="55">
        <v>5.4859905242919922</v>
      </c>
      <c r="S21" s="55">
        <v>5.1968898773193359</v>
      </c>
      <c r="T21" s="55">
        <v>4.4857454299926758</v>
      </c>
      <c r="U21" s="55">
        <v>5.7897057529999998</v>
      </c>
      <c r="V21" s="55">
        <v>5.4278502460000002</v>
      </c>
      <c r="W21" s="55">
        <v>6.5749273300000004</v>
      </c>
      <c r="X21" s="55">
        <v>6.5056977270000003</v>
      </c>
      <c r="Y21" s="55">
        <v>6.0411195759999998</v>
      </c>
      <c r="Z21" s="55">
        <v>6.8585963249206543</v>
      </c>
      <c r="AA21" s="55">
        <v>6.7526907920837402</v>
      </c>
      <c r="AB21" s="55">
        <v>6.6467852592468262</v>
      </c>
      <c r="AC21" s="55">
        <v>6.2171306610107422</v>
      </c>
      <c r="AD21" s="55">
        <v>6.3811612130000004</v>
      </c>
      <c r="AE21" s="55">
        <v>6.5425100330000001</v>
      </c>
      <c r="AF21" s="55">
        <v>7.6657576560000003</v>
      </c>
      <c r="AG21" s="55">
        <v>8.6602602005004883</v>
      </c>
      <c r="AH21" s="55">
        <v>8.6876325607299805</v>
      </c>
      <c r="AI21" s="55">
        <v>8.7150049209594727</v>
      </c>
      <c r="AJ21" s="55">
        <v>8.7633085249999993</v>
      </c>
      <c r="AK21" s="55">
        <v>8.8064708710000001</v>
      </c>
      <c r="AL21" s="55">
        <v>9.8019943240000007</v>
      </c>
      <c r="AM21" s="55">
        <v>9.3120708469999993</v>
      </c>
      <c r="AN21" s="55">
        <v>8.9171600341796875</v>
      </c>
      <c r="AO21" s="55">
        <v>9.1302871704101563</v>
      </c>
      <c r="AP21" s="55">
        <v>9.343414306640625</v>
      </c>
      <c r="AQ21" s="55">
        <v>9.4884853363037109</v>
      </c>
      <c r="AR21" s="55">
        <v>9.6335563659667969</v>
      </c>
      <c r="AS21" s="55">
        <v>9.0572147370000007</v>
      </c>
      <c r="AT21" s="55">
        <v>9.802516937</v>
      </c>
      <c r="AU21" s="55">
        <v>10.058365820000001</v>
      </c>
      <c r="AV21" s="55">
        <v>10.191379550000001</v>
      </c>
      <c r="AW21" s="55">
        <v>9.7759122848510742</v>
      </c>
      <c r="AX21" s="55">
        <v>10.164765357971191</v>
      </c>
      <c r="AY21" s="55">
        <v>10.553618431091309</v>
      </c>
      <c r="AZ21" s="55">
        <v>11.028091430664063</v>
      </c>
      <c r="BA21" s="55">
        <v>8.6876325607299805</v>
      </c>
      <c r="BB21" s="55">
        <v>2.6536199578217099</v>
      </c>
      <c r="BC21" s="55">
        <v>87.814298502604103</v>
      </c>
      <c r="BD21" s="55">
        <v>7.6621321881984796</v>
      </c>
      <c r="BE21" s="55">
        <v>7.3198618548013501</v>
      </c>
      <c r="BF21" s="55">
        <v>19.836457689461099</v>
      </c>
      <c r="BG21" s="55">
        <v>2.8118962513880699</v>
      </c>
      <c r="BH21" s="55">
        <v>3.3171784492626202</v>
      </c>
      <c r="BI21" s="55">
        <v>17.6135584563336</v>
      </c>
      <c r="BJ21" s="55">
        <v>1.3924210251819</v>
      </c>
      <c r="BK21" s="55">
        <v>0.71019445505647505</v>
      </c>
      <c r="BL21" s="75"/>
      <c r="BM21" s="75"/>
      <c r="BN21" s="55">
        <v>5.5404056310653687</v>
      </c>
      <c r="BO21" s="55">
        <v>4.9140762090682983</v>
      </c>
      <c r="BP21" s="55">
        <v>3.6130027770996094</v>
      </c>
      <c r="BQ21" s="55">
        <v>34.898571904500301</v>
      </c>
      <c r="BR21" s="55">
        <v>5.1359898392523302</v>
      </c>
      <c r="BS21" s="55">
        <v>4.2357990983486298</v>
      </c>
      <c r="BT21" s="55">
        <v>4.0300390714121104</v>
      </c>
      <c r="BU21" s="55">
        <v>2.2924072895971102</v>
      </c>
      <c r="BV21" s="55">
        <v>31</v>
      </c>
      <c r="BW21" s="55">
        <v>19.586033868409501</v>
      </c>
      <c r="BX21" s="55">
        <v>72.900000000000006</v>
      </c>
      <c r="BY21" s="55">
        <v>31</v>
      </c>
      <c r="BZ21" s="55">
        <v>3.05</v>
      </c>
      <c r="CA21" s="55">
        <v>3.39</v>
      </c>
      <c r="CB21" s="55">
        <v>1.7</v>
      </c>
      <c r="CC21" s="55">
        <v>2.2000000000000002</v>
      </c>
      <c r="CD21" s="55">
        <v>7.4</v>
      </c>
      <c r="CE21" s="55">
        <v>2.2999999999999998</v>
      </c>
      <c r="CF21" s="55">
        <v>2.57</v>
      </c>
      <c r="CG21" s="55">
        <v>1.42</v>
      </c>
      <c r="CH21" s="55">
        <v>3.5</v>
      </c>
      <c r="CI21" s="55">
        <v>2.4</v>
      </c>
      <c r="CJ21" s="55">
        <v>1.0329999999999999</v>
      </c>
      <c r="CK21" s="55">
        <v>1.002</v>
      </c>
      <c r="CM21" s="55">
        <v>5.03</v>
      </c>
      <c r="CN21" s="55">
        <v>5.84</v>
      </c>
      <c r="CO21" s="55">
        <v>6.5333333333333341</v>
      </c>
      <c r="CP21" s="55">
        <v>6.05</v>
      </c>
      <c r="CQ21" s="55">
        <v>6.0750000000000002</v>
      </c>
      <c r="CR21" s="55">
        <v>6.4</v>
      </c>
      <c r="CS21" s="55">
        <v>5.65</v>
      </c>
      <c r="CT21" s="55">
        <v>6.4666666666666659</v>
      </c>
      <c r="CU21" s="55">
        <v>6.3</v>
      </c>
      <c r="CV21" s="55">
        <v>2</v>
      </c>
      <c r="CW21" s="55">
        <v>2.1829999999999998</v>
      </c>
      <c r="CX21" s="55">
        <v>2.0049999999999999</v>
      </c>
      <c r="CY21" s="55">
        <v>2.1</v>
      </c>
      <c r="CZ21" s="55">
        <v>3.5</v>
      </c>
      <c r="DA21" s="55">
        <v>2.2999999999999998</v>
      </c>
      <c r="DB21" s="55">
        <v>3.3</v>
      </c>
      <c r="DC21" s="55">
        <v>2.2999999999999998</v>
      </c>
      <c r="DD21" s="55">
        <v>3.3355000000000001</v>
      </c>
      <c r="DE21" s="55">
        <v>3.206</v>
      </c>
      <c r="DF21" s="55">
        <v>3.5</v>
      </c>
      <c r="DG21" s="55">
        <f t="shared" si="0"/>
        <v>4.0300390714121104</v>
      </c>
      <c r="DH21" s="55">
        <f t="shared" si="3"/>
        <v>4.0300390714121104</v>
      </c>
      <c r="DI21" s="55">
        <v>3.5</v>
      </c>
      <c r="DJ21" s="55">
        <v>3.8</v>
      </c>
      <c r="DK21" s="55">
        <v>3.8</v>
      </c>
      <c r="DL21" s="55">
        <v>1.65</v>
      </c>
      <c r="DM21" s="55">
        <v>3.85</v>
      </c>
      <c r="DN21" s="55">
        <v>3.8</v>
      </c>
      <c r="DO21" s="55">
        <v>3.8</v>
      </c>
      <c r="DP21" s="55">
        <v>3.8</v>
      </c>
      <c r="DQ21" s="55">
        <v>3.85</v>
      </c>
      <c r="DR21" s="55">
        <v>2.7499999999999996</v>
      </c>
      <c r="DS21" s="55">
        <v>3.85</v>
      </c>
      <c r="DT21" s="55">
        <v>4.0999999999999996</v>
      </c>
      <c r="DU21" s="55">
        <v>3.9</v>
      </c>
      <c r="DV21" s="55">
        <v>3.8090000000000002</v>
      </c>
      <c r="DW21" s="55">
        <v>2.93</v>
      </c>
      <c r="DX21" s="55">
        <v>3.7519999999999998</v>
      </c>
      <c r="DY21" s="55">
        <v>3.4969999999999999</v>
      </c>
      <c r="DZ21" s="55">
        <v>3.7519999999999998</v>
      </c>
      <c r="EA21" s="55">
        <v>3.4969999999999999</v>
      </c>
    </row>
    <row r="22" spans="3:131" x14ac:dyDescent="0.3">
      <c r="C22" s="95">
        <v>2600</v>
      </c>
      <c r="D22" s="49">
        <v>1067.5157082637397</v>
      </c>
      <c r="E22" s="96">
        <f t="shared" si="2"/>
        <v>1</v>
      </c>
      <c r="F22" s="55">
        <v>26.134972138631898</v>
      </c>
      <c r="G22" s="55">
        <v>59.414482693445102</v>
      </c>
      <c r="H22" s="55">
        <v>5.2806308935845703</v>
      </c>
      <c r="I22" s="55">
        <v>0.82303421312784597</v>
      </c>
      <c r="J22" s="55">
        <v>1.0559999900000001</v>
      </c>
      <c r="K22" s="55">
        <v>0.81321293115615845</v>
      </c>
      <c r="L22" s="55">
        <v>2.8340897560119629</v>
      </c>
      <c r="M22" s="55">
        <v>2.5240485668182373</v>
      </c>
      <c r="N22" s="55">
        <v>2.2140073776245117</v>
      </c>
      <c r="O22" s="55">
        <v>1.4638104438781738</v>
      </c>
      <c r="P22" s="55">
        <v>0.71361351013183594</v>
      </c>
      <c r="Q22" s="55">
        <v>3.635664701461792</v>
      </c>
      <c r="R22" s="55">
        <v>3.3300714492797852</v>
      </c>
      <c r="S22" s="55">
        <v>3.0244781970977783</v>
      </c>
      <c r="T22" s="55">
        <v>2.40875244140625</v>
      </c>
      <c r="U22" s="55">
        <v>3.9518492219999999</v>
      </c>
      <c r="V22" s="55">
        <v>3.207206964</v>
      </c>
      <c r="W22" s="55">
        <v>4.3435406680000002</v>
      </c>
      <c r="X22" s="55">
        <v>4.2814054490000002</v>
      </c>
      <c r="Y22" s="55">
        <v>3.5784909730000001</v>
      </c>
      <c r="Z22" s="55">
        <v>4.5275402069091797</v>
      </c>
      <c r="AA22" s="55">
        <v>4.4447588920593262</v>
      </c>
      <c r="AB22" s="55">
        <v>4.3619775772094727</v>
      </c>
      <c r="AC22" s="55">
        <v>3.722553014755249</v>
      </c>
      <c r="AD22" s="55">
        <v>3.742574453</v>
      </c>
      <c r="AE22" s="55">
        <v>4.0015044209999999</v>
      </c>
      <c r="AF22" s="55">
        <v>4.7841138839999999</v>
      </c>
      <c r="AG22" s="55">
        <v>5.3469357490539551</v>
      </c>
      <c r="AH22" s="55">
        <v>5.3262062072753906</v>
      </c>
      <c r="AI22" s="55">
        <v>5.3054766654968262</v>
      </c>
      <c r="AJ22" s="55">
        <v>5.3964333529999999</v>
      </c>
      <c r="AK22" s="55">
        <v>5.3861026760000001</v>
      </c>
      <c r="AL22" s="55">
        <v>6.0109968189999998</v>
      </c>
      <c r="AM22" s="55">
        <v>5.6295852660000003</v>
      </c>
      <c r="AN22" s="55">
        <v>5.5156149864196777</v>
      </c>
      <c r="AO22" s="55">
        <v>5.5944070816040039</v>
      </c>
      <c r="AP22" s="55">
        <v>5.6731991767883301</v>
      </c>
      <c r="AQ22" s="55">
        <v>5.7068986892700195</v>
      </c>
      <c r="AR22" s="55">
        <v>5.740598201751709</v>
      </c>
      <c r="AS22" s="55">
        <v>5.5518198009999997</v>
      </c>
      <c r="AT22" s="55">
        <v>5.8888211249999998</v>
      </c>
      <c r="AU22" s="55">
        <v>5.9452919959999999</v>
      </c>
      <c r="AV22" s="55">
        <v>6.0751690859999998</v>
      </c>
      <c r="AW22" s="55">
        <v>5.9476666450500488</v>
      </c>
      <c r="AX22" s="55">
        <v>6.0988092422485352</v>
      </c>
      <c r="AY22" s="55">
        <v>6.2499518394470215</v>
      </c>
      <c r="AZ22" s="55">
        <v>6.3684892654418945</v>
      </c>
      <c r="BA22" s="55">
        <v>5.3262062072753906</v>
      </c>
      <c r="BB22" s="55">
        <v>3.9129266367072102</v>
      </c>
      <c r="BC22" s="55">
        <v>72.607694989159</v>
      </c>
      <c r="BD22" s="55">
        <v>6.6522777644628404</v>
      </c>
      <c r="BE22" s="55">
        <v>9.0185654055995492</v>
      </c>
      <c r="BF22" s="55">
        <v>14.5951845245415</v>
      </c>
      <c r="BG22" s="55">
        <v>1.6353603497499001</v>
      </c>
      <c r="BH22" s="55">
        <v>2.8850152652718601</v>
      </c>
      <c r="BI22" s="55">
        <v>15.308474345067401</v>
      </c>
      <c r="BJ22" s="55">
        <v>1.12274965037375</v>
      </c>
      <c r="BK22" s="55">
        <v>3.7295150409905098</v>
      </c>
      <c r="BL22" s="75"/>
      <c r="BM22" s="75"/>
      <c r="BN22" s="55">
        <v>3.4352709650993347</v>
      </c>
      <c r="BO22" s="55">
        <v>2.8218604922294617</v>
      </c>
      <c r="BP22" s="55">
        <v>1.9849677085876465</v>
      </c>
      <c r="BQ22" s="55">
        <v>29.707241346722551</v>
      </c>
      <c r="BR22" s="55">
        <v>4.34329738237233</v>
      </c>
      <c r="BS22" s="55">
        <v>3.6731815660512899</v>
      </c>
      <c r="BT22" s="55">
        <v>3.4042600515694299</v>
      </c>
      <c r="BU22" s="55">
        <v>1.36258554704569</v>
      </c>
      <c r="BV22" s="55">
        <v>21.5</v>
      </c>
      <c r="BW22" s="55">
        <v>19.265264666171301</v>
      </c>
      <c r="BX22" s="55">
        <v>54.8</v>
      </c>
      <c r="BY22" s="55">
        <v>21.5</v>
      </c>
      <c r="BZ22" s="55">
        <v>1.66</v>
      </c>
      <c r="CA22" s="55">
        <v>1.92</v>
      </c>
      <c r="CB22" s="55">
        <v>1.2</v>
      </c>
      <c r="CC22" s="55">
        <v>1.3</v>
      </c>
      <c r="CD22" s="55">
        <v>6.8</v>
      </c>
      <c r="CE22" s="55">
        <v>1.61</v>
      </c>
      <c r="CF22" s="55">
        <v>1.77</v>
      </c>
      <c r="CG22" s="55">
        <v>1.07</v>
      </c>
      <c r="CH22" s="55">
        <v>2.5</v>
      </c>
      <c r="CI22" s="55">
        <v>1.7</v>
      </c>
      <c r="CJ22" s="55">
        <v>0.63500000000000001</v>
      </c>
      <c r="CK22" s="55">
        <v>0.52200000000000002</v>
      </c>
      <c r="CM22" s="55">
        <v>3.62</v>
      </c>
      <c r="CN22" s="55">
        <v>4.3</v>
      </c>
      <c r="CO22" s="55">
        <v>4.7</v>
      </c>
      <c r="CP22" s="55">
        <v>4.3</v>
      </c>
      <c r="CQ22" s="55">
        <v>4.3499999999999996</v>
      </c>
      <c r="CR22" s="55">
        <v>4.6500000000000004</v>
      </c>
      <c r="CS22" s="55">
        <v>4.1500000000000004</v>
      </c>
      <c r="CT22" s="55">
        <v>4.9333333333333336</v>
      </c>
      <c r="CU22" s="55">
        <v>4.8</v>
      </c>
      <c r="CV22" s="55">
        <v>2</v>
      </c>
      <c r="CW22" s="55">
        <v>1.407</v>
      </c>
      <c r="CX22" s="55">
        <v>1.232</v>
      </c>
      <c r="CY22" s="55">
        <v>1.4</v>
      </c>
      <c r="CZ22" s="55">
        <v>2.2999999999999998</v>
      </c>
      <c r="DA22" s="55">
        <v>1.5</v>
      </c>
      <c r="DB22" s="55">
        <v>2.2000000000000002</v>
      </c>
      <c r="DC22" s="55">
        <v>1.5</v>
      </c>
      <c r="DD22" s="55">
        <v>2.1422499999999998</v>
      </c>
      <c r="DE22" s="55">
        <v>2.093</v>
      </c>
      <c r="DF22" s="55">
        <v>2.5</v>
      </c>
      <c r="DG22" s="55">
        <f t="shared" si="0"/>
        <v>3.4042600515694299</v>
      </c>
      <c r="DH22" s="55">
        <f t="shared" si="3"/>
        <v>3.4042600515694299</v>
      </c>
      <c r="DI22" s="55">
        <v>2.5</v>
      </c>
      <c r="DJ22" s="55">
        <v>2.8</v>
      </c>
      <c r="DK22" s="55">
        <v>2.8</v>
      </c>
      <c r="DL22" s="55">
        <v>1.2</v>
      </c>
      <c r="DM22" s="55">
        <v>2.8</v>
      </c>
      <c r="DN22" s="55">
        <v>2.8</v>
      </c>
      <c r="DO22" s="55">
        <v>2.8</v>
      </c>
      <c r="DP22" s="55">
        <v>2.8</v>
      </c>
      <c r="DQ22" s="55">
        <v>2.8</v>
      </c>
      <c r="DR22" s="55">
        <v>2</v>
      </c>
      <c r="DS22" s="55">
        <v>2.8</v>
      </c>
      <c r="DT22" s="55">
        <v>3</v>
      </c>
      <c r="DU22" s="55">
        <v>2.8</v>
      </c>
      <c r="DV22" s="55">
        <v>2.9780000000000002</v>
      </c>
      <c r="DW22" s="55">
        <v>2.5609999999999999</v>
      </c>
      <c r="DX22" s="55">
        <v>2.855</v>
      </c>
      <c r="DY22" s="55">
        <v>2.7869999999999999</v>
      </c>
      <c r="DZ22" s="55">
        <v>2.855</v>
      </c>
      <c r="EA22" s="55">
        <v>2.7869999999999999</v>
      </c>
    </row>
    <row r="23" spans="3:131" x14ac:dyDescent="0.3">
      <c r="C23" s="95">
        <v>3000</v>
      </c>
      <c r="D23" s="49">
        <v>1067.5157082637397</v>
      </c>
      <c r="E23" s="96">
        <f t="shared" si="2"/>
        <v>1</v>
      </c>
      <c r="F23" s="55">
        <v>19.665029366811101</v>
      </c>
      <c r="G23" s="55">
        <v>46.217696961902398</v>
      </c>
      <c r="H23" s="55">
        <v>3.5275881508574298</v>
      </c>
      <c r="I23" s="55">
        <v>0.76968111740425804</v>
      </c>
      <c r="J23" s="55">
        <v>0.78799998800000004</v>
      </c>
      <c r="K23" s="55">
        <v>0.84292477369308472</v>
      </c>
      <c r="L23" s="55">
        <v>2.1367696523666382</v>
      </c>
      <c r="M23" s="55">
        <v>1.7877095937728882</v>
      </c>
      <c r="N23" s="55">
        <v>1.4386495351791382</v>
      </c>
      <c r="O23" s="55">
        <v>0.98147612810134888</v>
      </c>
      <c r="P23" s="55">
        <v>0.52430272102355957</v>
      </c>
      <c r="Q23" s="55">
        <v>2.5629487037658691</v>
      </c>
      <c r="R23" s="55">
        <v>2.325244665145874</v>
      </c>
      <c r="S23" s="55">
        <v>2.0875406265258789</v>
      </c>
      <c r="T23" s="55">
        <v>1.4971621036529541</v>
      </c>
      <c r="U23" s="55">
        <v>2.622822523</v>
      </c>
      <c r="V23" s="55">
        <v>2.2036323549999999</v>
      </c>
      <c r="W23" s="55">
        <v>3.1507306100000001</v>
      </c>
      <c r="X23" s="55">
        <v>2.8062326909999999</v>
      </c>
      <c r="Y23" s="55">
        <v>2.3409883979999999</v>
      </c>
      <c r="Z23" s="55">
        <v>3.3011822700500488</v>
      </c>
      <c r="AA23" s="55">
        <v>3.096508264541626</v>
      </c>
      <c r="AB23" s="55">
        <v>2.8918342590332031</v>
      </c>
      <c r="AC23" s="55">
        <v>2.4320898056030273</v>
      </c>
      <c r="AD23" s="55">
        <v>2.408221245</v>
      </c>
      <c r="AE23" s="55">
        <v>2.6051151749999999</v>
      </c>
      <c r="AF23" s="55">
        <v>3.2499396800000002</v>
      </c>
      <c r="AG23" s="55">
        <v>4.1204814910888672</v>
      </c>
      <c r="AH23" s="55">
        <v>3.9079458713531494</v>
      </c>
      <c r="AI23" s="55">
        <v>3.6954102516174316</v>
      </c>
      <c r="AJ23" s="55">
        <v>4.1464862819999997</v>
      </c>
      <c r="AK23" s="55">
        <v>3.9890875819999998</v>
      </c>
      <c r="AL23" s="55">
        <v>4.2599129680000001</v>
      </c>
      <c r="AM23" s="55">
        <v>4.3343591689999998</v>
      </c>
      <c r="AN23" s="55">
        <v>3.7778992652893066</v>
      </c>
      <c r="AO23" s="55">
        <v>4.0310769081115723</v>
      </c>
      <c r="AP23" s="55">
        <v>4.2842545509338379</v>
      </c>
      <c r="AQ23" s="55">
        <v>4.4419770240783691</v>
      </c>
      <c r="AR23" s="55">
        <v>4.5996994972229004</v>
      </c>
      <c r="AS23" s="55">
        <v>3.9286255840000002</v>
      </c>
      <c r="AT23" s="55">
        <v>4.274368763</v>
      </c>
      <c r="AU23" s="55">
        <v>4.7118024829999996</v>
      </c>
      <c r="AV23" s="55">
        <v>4.3875284189999997</v>
      </c>
      <c r="AW23" s="55">
        <v>4.209172248840332</v>
      </c>
      <c r="AX23" s="55">
        <v>4.3570890426635742</v>
      </c>
      <c r="AY23" s="55">
        <v>4.5050058364868164</v>
      </c>
      <c r="AZ23" s="55">
        <v>4.9209012985229492</v>
      </c>
      <c r="BA23" s="55">
        <v>3.9079458713531494</v>
      </c>
      <c r="BB23" s="55">
        <v>4.0970955008552101</v>
      </c>
      <c r="BC23" s="55">
        <v>54.302401392800398</v>
      </c>
      <c r="BD23" s="55">
        <v>6.2201537400846201</v>
      </c>
      <c r="BE23" s="55">
        <v>8.1366631454702194</v>
      </c>
      <c r="BF23" s="55">
        <v>14.9551387872757</v>
      </c>
      <c r="BG23" s="55">
        <v>1.7791455881011</v>
      </c>
      <c r="BH23" s="55">
        <v>2.0582110445528299</v>
      </c>
      <c r="BI23" s="55">
        <v>10.3745057015354</v>
      </c>
      <c r="BJ23" s="55">
        <v>1.13518827263912</v>
      </c>
      <c r="BK23" s="55">
        <v>3.6855752477775101</v>
      </c>
      <c r="BL23" s="75"/>
      <c r="BM23" s="75"/>
      <c r="BN23" s="55">
        <v>2.4564039409160614</v>
      </c>
      <c r="BO23" s="55">
        <v>1.9253178536891937</v>
      </c>
      <c r="BP23" s="55">
        <v>1.2539472579956055</v>
      </c>
      <c r="BQ23" s="55">
        <v>23.108848480951199</v>
      </c>
      <c r="BR23" s="55">
        <v>3.8102585119852401</v>
      </c>
      <c r="BS23" s="55">
        <v>3.1476182891334701</v>
      </c>
      <c r="BT23" s="55">
        <v>3.0236091544406798</v>
      </c>
      <c r="BU23" s="55">
        <v>1.0148173119866</v>
      </c>
      <c r="BV23" s="55">
        <v>16</v>
      </c>
      <c r="BW23" s="55">
        <v>7.9037076507400101</v>
      </c>
      <c r="BX23" s="55">
        <v>42.9</v>
      </c>
      <c r="BY23" s="55">
        <v>16</v>
      </c>
      <c r="BZ23" s="55">
        <v>1.1000000000000001</v>
      </c>
      <c r="CA23" s="55">
        <v>1.24</v>
      </c>
      <c r="CB23" s="55">
        <v>0.8</v>
      </c>
      <c r="CC23" s="55">
        <v>0.7</v>
      </c>
      <c r="CD23" s="55">
        <v>6.3</v>
      </c>
      <c r="CE23" s="55">
        <v>1.2</v>
      </c>
      <c r="CF23" s="55">
        <v>1.31</v>
      </c>
      <c r="CG23" s="55">
        <v>0.8</v>
      </c>
      <c r="CH23" s="55">
        <v>1.9</v>
      </c>
      <c r="CI23" s="55">
        <v>1.3</v>
      </c>
      <c r="CJ23" s="55">
        <v>0.48899999999999999</v>
      </c>
      <c r="CK23" s="55">
        <v>0.373</v>
      </c>
      <c r="CM23" s="55">
        <v>2.64</v>
      </c>
      <c r="CN23" s="55">
        <v>3.26</v>
      </c>
      <c r="CO23" s="55">
        <v>3.5</v>
      </c>
      <c r="CP23" s="55">
        <v>3.1500000000000004</v>
      </c>
      <c r="CQ23" s="55">
        <v>3.2</v>
      </c>
      <c r="CR23" s="55">
        <v>3.45</v>
      </c>
      <c r="CS23" s="55">
        <v>3.05</v>
      </c>
      <c r="CT23" s="55">
        <v>3.5333333333333332</v>
      </c>
      <c r="CU23" s="55">
        <v>3.4</v>
      </c>
      <c r="CV23" s="55">
        <v>1.6666666666666667</v>
      </c>
      <c r="CW23" s="55">
        <v>0.89400000000000002</v>
      </c>
      <c r="CX23" s="55">
        <v>0.79900000000000004</v>
      </c>
      <c r="CY23" s="55">
        <v>1.1000000000000001</v>
      </c>
      <c r="CZ23" s="55">
        <v>1.7</v>
      </c>
      <c r="DA23" s="55">
        <v>1.1000000000000001</v>
      </c>
      <c r="DB23" s="55">
        <v>1.7</v>
      </c>
      <c r="DC23" s="55">
        <v>1.1000000000000001</v>
      </c>
      <c r="DD23" s="55">
        <v>1.5620000000000001</v>
      </c>
      <c r="DE23" s="55">
        <v>1.546</v>
      </c>
      <c r="DF23" s="55">
        <v>2</v>
      </c>
      <c r="DG23" s="55">
        <f t="shared" si="0"/>
        <v>3.0236091544406798</v>
      </c>
      <c r="DH23" s="55">
        <f t="shared" si="3"/>
        <v>3.0236091544406798</v>
      </c>
      <c r="DI23" s="55">
        <v>2</v>
      </c>
      <c r="DJ23" s="55">
        <v>2.1</v>
      </c>
      <c r="DK23" s="55">
        <v>2.1</v>
      </c>
      <c r="DL23" s="55">
        <v>0.9</v>
      </c>
      <c r="DM23" s="55">
        <v>2.1</v>
      </c>
      <c r="DN23" s="55">
        <v>2.1</v>
      </c>
      <c r="DO23" s="55">
        <v>2.1</v>
      </c>
      <c r="DP23" s="55">
        <v>2.1</v>
      </c>
      <c r="DQ23" s="55">
        <v>2.1</v>
      </c>
      <c r="DR23" s="55">
        <v>1.5000000000000002</v>
      </c>
      <c r="DS23" s="55">
        <v>2.1</v>
      </c>
      <c r="DT23" s="55">
        <v>2.2999999999999998</v>
      </c>
      <c r="DU23" s="55">
        <v>2.1</v>
      </c>
      <c r="DV23" s="55">
        <v>2.4060000000000001</v>
      </c>
      <c r="DW23" s="55">
        <v>2.36</v>
      </c>
      <c r="DX23" s="55">
        <v>2.2610000000000001</v>
      </c>
      <c r="DY23" s="55">
        <v>2.4239999999999999</v>
      </c>
      <c r="DZ23" s="55">
        <v>2.2610000000000001</v>
      </c>
      <c r="EA23" s="55">
        <v>2.4239999999999999</v>
      </c>
    </row>
    <row r="24" spans="3:131" x14ac:dyDescent="0.3">
      <c r="C24" s="95">
        <v>4000</v>
      </c>
      <c r="D24" s="49">
        <v>2668.167899467112</v>
      </c>
      <c r="E24" s="96">
        <f t="shared" si="2"/>
        <v>1</v>
      </c>
      <c r="F24" s="55">
        <v>9.59497648420788</v>
      </c>
      <c r="G24" s="55">
        <v>23.4533535911923</v>
      </c>
      <c r="H24" s="55">
        <v>1.47666281806817</v>
      </c>
      <c r="I24" s="55">
        <v>2.5527541894463001E-2</v>
      </c>
      <c r="J24" s="55">
        <v>1.2640000600000001</v>
      </c>
      <c r="K24" s="55">
        <v>0.56292444467544556</v>
      </c>
      <c r="L24" s="55">
        <v>0.90104067325592041</v>
      </c>
      <c r="M24" s="55">
        <v>0.84076237678527832</v>
      </c>
      <c r="N24" s="55">
        <v>0.78048408031463623</v>
      </c>
      <c r="O24" s="55">
        <v>0.71877425909042358</v>
      </c>
      <c r="P24" s="55">
        <v>0.65706443786621094</v>
      </c>
      <c r="Q24" s="55">
        <v>1.0492105484008789</v>
      </c>
      <c r="R24" s="55">
        <v>0.99771040678024292</v>
      </c>
      <c r="S24" s="55">
        <v>0.94621026515960693</v>
      </c>
      <c r="T24" s="55">
        <v>0.88070529699325562</v>
      </c>
      <c r="U24" s="55">
        <v>1.2128723859999999</v>
      </c>
      <c r="V24" s="55">
        <v>0.98030102299999999</v>
      </c>
      <c r="W24" s="55">
        <v>1.433474422</v>
      </c>
      <c r="X24" s="55">
        <v>1.242422342</v>
      </c>
      <c r="Y24" s="55">
        <v>1.094655991</v>
      </c>
      <c r="Z24" s="55">
        <v>1.5413063764572144</v>
      </c>
      <c r="AA24" s="55">
        <v>1.3949637413024902</v>
      </c>
      <c r="AB24" s="55">
        <v>1.2486211061477661</v>
      </c>
      <c r="AC24" s="55">
        <v>1.1284986734390259</v>
      </c>
      <c r="AD24" s="55">
        <v>1.229005218</v>
      </c>
      <c r="AE24" s="55">
        <v>1.2123656270000001</v>
      </c>
      <c r="AF24" s="55">
        <v>1.4845674040000001</v>
      </c>
      <c r="AG24" s="55">
        <v>1.6865676641464233</v>
      </c>
      <c r="AH24" s="55">
        <v>1.6338239908218384</v>
      </c>
      <c r="AI24" s="55">
        <v>1.5810803174972534</v>
      </c>
      <c r="AJ24" s="55">
        <v>1.701498747</v>
      </c>
      <c r="AK24" s="55">
        <v>1.6563129430000001</v>
      </c>
      <c r="AL24" s="55">
        <v>1.792022228</v>
      </c>
      <c r="AM24" s="55">
        <v>1.7777059079999999</v>
      </c>
      <c r="AN24" s="55">
        <v>2.9210208654403687</v>
      </c>
      <c r="AO24" s="55">
        <v>2.3571271896362305</v>
      </c>
      <c r="AP24" s="55">
        <v>1.7932335138320923</v>
      </c>
      <c r="AQ24" s="55">
        <v>1.8279778957366943</v>
      </c>
      <c r="AR24" s="55">
        <v>1.8627222776412964</v>
      </c>
      <c r="AS24" s="55">
        <v>2.6120092869999998</v>
      </c>
      <c r="AT24" s="55">
        <v>1.925233245</v>
      </c>
      <c r="AU24" s="55">
        <v>1.9845162629999999</v>
      </c>
      <c r="AV24" s="55">
        <v>2.6429631709999999</v>
      </c>
      <c r="AW24" s="55">
        <v>2.93096923828125</v>
      </c>
      <c r="AX24" s="55">
        <v>2.8424975872039795</v>
      </c>
      <c r="AY24" s="55">
        <v>2.754025936126709</v>
      </c>
      <c r="AZ24" s="55">
        <v>2.1007661819458008</v>
      </c>
      <c r="BA24" s="55">
        <v>1.6338239908218384</v>
      </c>
      <c r="BB24" s="55">
        <v>0</v>
      </c>
      <c r="BC24" s="55">
        <v>54.661177185603499</v>
      </c>
      <c r="BD24" s="55">
        <v>6.7863510471313999</v>
      </c>
      <c r="BE24" s="55">
        <v>7.5983360428908897</v>
      </c>
      <c r="BF24" s="55">
        <v>12.9921239030795</v>
      </c>
      <c r="BG24" s="55">
        <v>3.0711263265671001</v>
      </c>
      <c r="BH24" s="55">
        <v>1.46818862505006</v>
      </c>
      <c r="BI24" s="55">
        <v>5.8465505597248804</v>
      </c>
      <c r="BJ24" s="55">
        <v>0.879386126057353</v>
      </c>
      <c r="BK24" s="55">
        <v>0</v>
      </c>
      <c r="BL24" s="75"/>
      <c r="BM24" s="75"/>
      <c r="BN24" s="55">
        <v>1.0121680796146393</v>
      </c>
      <c r="BO24" s="55">
        <v>0.90477871894836426</v>
      </c>
      <c r="BP24" s="55">
        <v>0.82479508221149445</v>
      </c>
      <c r="BQ24" s="55">
        <v>11.72667679559615</v>
      </c>
      <c r="BR24" s="55">
        <v>3.2440625951149902</v>
      </c>
      <c r="BS24" s="55">
        <v>2.7861909491315799</v>
      </c>
      <c r="BT24" s="55">
        <v>2.8179511084575202</v>
      </c>
      <c r="BU24" s="55">
        <v>0.654171269941622</v>
      </c>
      <c r="BV24" s="55">
        <v>8.4</v>
      </c>
      <c r="BW24" s="55">
        <v>8.2289104650011193</v>
      </c>
      <c r="BX24" s="55">
        <v>24.4</v>
      </c>
      <c r="BY24" s="55">
        <v>8.4</v>
      </c>
      <c r="BZ24" s="55">
        <v>1.26</v>
      </c>
      <c r="CA24" s="55">
        <v>1.27</v>
      </c>
      <c r="CB24" s="55">
        <v>0.5</v>
      </c>
      <c r="CC24" s="55">
        <v>0.4</v>
      </c>
      <c r="CD24" s="55">
        <v>6.1</v>
      </c>
      <c r="CE24" s="55">
        <v>0.77</v>
      </c>
      <c r="CF24" s="55">
        <v>0.84</v>
      </c>
      <c r="CG24" s="55">
        <v>0.54</v>
      </c>
      <c r="CH24" s="55">
        <v>1.1000000000000001</v>
      </c>
      <c r="CI24" s="55">
        <v>0.8</v>
      </c>
      <c r="CJ24" s="55">
        <v>0.32900000000000001</v>
      </c>
      <c r="CK24" s="55">
        <v>0.24299999999999999</v>
      </c>
      <c r="CM24" s="55">
        <v>1.53</v>
      </c>
      <c r="CN24" s="55">
        <v>1.86</v>
      </c>
      <c r="CO24" s="55">
        <v>1.9666666666666668</v>
      </c>
      <c r="CP24" s="55">
        <v>1.85</v>
      </c>
      <c r="CQ24" s="55">
        <v>1.825</v>
      </c>
      <c r="CR24" s="55">
        <v>1.9</v>
      </c>
      <c r="CS24" s="55">
        <v>1.75</v>
      </c>
      <c r="CT24" s="55">
        <v>2.1333333333333333</v>
      </c>
      <c r="CU24" s="55">
        <v>2</v>
      </c>
      <c r="CV24" s="55">
        <v>1.6666666666666667</v>
      </c>
      <c r="CW24" s="55">
        <v>0.84899999999999998</v>
      </c>
      <c r="CX24" s="55">
        <v>0.82799999999999996</v>
      </c>
      <c r="CY24" s="55">
        <v>0.7</v>
      </c>
      <c r="CZ24" s="55">
        <v>1.1000000000000001</v>
      </c>
      <c r="DA24" s="55">
        <v>0.7</v>
      </c>
      <c r="DB24" s="55">
        <v>1.1000000000000001</v>
      </c>
      <c r="DC24" s="55">
        <v>0.7</v>
      </c>
      <c r="DD24" s="55">
        <v>1.0057499999999999</v>
      </c>
      <c r="DE24" s="55">
        <v>1.044</v>
      </c>
      <c r="DF24" s="55">
        <v>1</v>
      </c>
      <c r="DG24" s="55">
        <f t="shared" si="0"/>
        <v>2.8179511084575202</v>
      </c>
      <c r="DH24" s="55">
        <f t="shared" si="3"/>
        <v>2.8179511084575202</v>
      </c>
      <c r="DI24" s="55">
        <v>1</v>
      </c>
      <c r="DJ24" s="55">
        <v>1.3</v>
      </c>
      <c r="DK24" s="55">
        <v>1.3</v>
      </c>
      <c r="DL24" s="55">
        <v>0.6</v>
      </c>
      <c r="DM24" s="55">
        <v>1.3</v>
      </c>
      <c r="DN24" s="55">
        <v>1.3</v>
      </c>
      <c r="DO24" s="55">
        <v>1.3</v>
      </c>
      <c r="DP24" s="55">
        <v>1.3</v>
      </c>
      <c r="DQ24" s="55">
        <v>1.3</v>
      </c>
      <c r="DR24" s="55">
        <v>0.95000000000000007</v>
      </c>
      <c r="DS24" s="55">
        <v>1.3</v>
      </c>
      <c r="DT24" s="55">
        <v>1.4</v>
      </c>
      <c r="DU24" s="55">
        <v>1.3</v>
      </c>
      <c r="DV24" s="55">
        <v>1.2310000000000001</v>
      </c>
      <c r="DW24" s="55">
        <v>1.605</v>
      </c>
      <c r="DX24" s="55">
        <v>1.171</v>
      </c>
      <c r="DY24" s="55">
        <v>1.6539999999999999</v>
      </c>
      <c r="DZ24" s="55">
        <v>1.171</v>
      </c>
      <c r="EA24" s="55">
        <v>1.6539999999999999</v>
      </c>
    </row>
    <row r="25" spans="3:131" x14ac:dyDescent="0.3">
      <c r="C25" s="95">
        <v>6000</v>
      </c>
      <c r="D25" s="49">
        <v>0</v>
      </c>
      <c r="E25" s="96">
        <f t="shared" si="2"/>
        <v>1</v>
      </c>
      <c r="F25" s="55">
        <v>3.78705186304592</v>
      </c>
      <c r="G25" s="55">
        <v>10.956361064456701</v>
      </c>
      <c r="H25" s="55">
        <v>0.120454657701902</v>
      </c>
      <c r="I25" s="55">
        <v>0</v>
      </c>
      <c r="J25" s="55">
        <v>0.90600001799999996</v>
      </c>
      <c r="K25" s="55">
        <v>0.20043011009693146</v>
      </c>
      <c r="L25" s="55">
        <v>0.5218656063079834</v>
      </c>
      <c r="M25" s="55">
        <v>0.483406662940979</v>
      </c>
      <c r="N25" s="55">
        <v>0.44494771957397461</v>
      </c>
      <c r="O25" s="55">
        <v>0.33344349265098572</v>
      </c>
      <c r="P25" s="55">
        <v>0.22193926572799683</v>
      </c>
      <c r="Q25" s="55">
        <v>0.646537184715271</v>
      </c>
      <c r="R25" s="55">
        <v>0.60697412490844727</v>
      </c>
      <c r="S25" s="55">
        <v>0.56741106510162354</v>
      </c>
      <c r="T25" s="55">
        <v>0.47966158390045166</v>
      </c>
      <c r="U25" s="55">
        <v>0.637697756</v>
      </c>
      <c r="V25" s="55">
        <v>0.590169787</v>
      </c>
      <c r="W25" s="55">
        <v>0.71763354499999998</v>
      </c>
      <c r="X25" s="55">
        <v>0.70329034300000004</v>
      </c>
      <c r="Y25" s="55">
        <v>0.63426178700000002</v>
      </c>
      <c r="Z25" s="55">
        <v>0.73898118734359741</v>
      </c>
      <c r="AA25" s="55">
        <v>0.7234189510345459</v>
      </c>
      <c r="AB25" s="55">
        <v>0.70785671472549438</v>
      </c>
      <c r="AC25" s="55">
        <v>0.64098209142684937</v>
      </c>
      <c r="AD25" s="55">
        <v>0.72094905399999998</v>
      </c>
      <c r="AE25" s="55">
        <v>0.67035692899999999</v>
      </c>
      <c r="AF25" s="55">
        <v>0.72732955200000005</v>
      </c>
      <c r="AG25" s="55">
        <v>0.84890633821487427</v>
      </c>
      <c r="AH25" s="55">
        <v>0.79477024078369141</v>
      </c>
      <c r="AI25" s="55">
        <v>0.74063414335250854</v>
      </c>
      <c r="AJ25" s="55">
        <v>0.85746735299999999</v>
      </c>
      <c r="AK25" s="55">
        <v>0.78903740600000005</v>
      </c>
      <c r="AL25" s="55">
        <v>0.90817820999999999</v>
      </c>
      <c r="AM25" s="55">
        <v>0.81791514200000004</v>
      </c>
      <c r="AN25" s="55">
        <v>0.97691410779953003</v>
      </c>
      <c r="AO25" s="55">
        <v>0.9388464093208313</v>
      </c>
      <c r="AP25" s="55">
        <v>0.90077871084213257</v>
      </c>
      <c r="AQ25" s="55">
        <v>0.83245199918746948</v>
      </c>
      <c r="AR25" s="55">
        <v>0.7641252875328064</v>
      </c>
      <c r="AS25" s="55">
        <v>1.1269708869999999</v>
      </c>
      <c r="AT25" s="55">
        <v>0.93592911999999995</v>
      </c>
      <c r="AU25" s="55">
        <v>0.84295272799999998</v>
      </c>
      <c r="AV25" s="55">
        <v>0.97724854900000002</v>
      </c>
      <c r="AW25" s="55">
        <v>1.2450250387191772</v>
      </c>
      <c r="AX25" s="55">
        <v>1.116568922996521</v>
      </c>
      <c r="AY25" s="55">
        <v>0.98811280727386475</v>
      </c>
      <c r="AZ25" s="55">
        <v>0.88732063770294189</v>
      </c>
      <c r="BA25" s="55">
        <v>0.79477024078369141</v>
      </c>
      <c r="BB25" s="55">
        <v>0</v>
      </c>
      <c r="BC25" s="55">
        <v>26.085674424398501</v>
      </c>
      <c r="BD25" s="55">
        <v>5.1904050767038203</v>
      </c>
      <c r="BE25" s="55">
        <v>5.1759189277823401</v>
      </c>
      <c r="BF25" s="55">
        <v>10.7431548066101</v>
      </c>
      <c r="BG25" s="55">
        <v>1.6475391953623</v>
      </c>
      <c r="BH25" s="55">
        <v>0.85477385783382898</v>
      </c>
      <c r="BI25" s="55">
        <v>6.6916516606001597</v>
      </c>
      <c r="BJ25" s="55">
        <v>1.0192914811206399</v>
      </c>
      <c r="BK25" s="55">
        <v>0.23825205923348899</v>
      </c>
      <c r="BL25" s="75"/>
      <c r="BM25" s="75"/>
      <c r="BN25" s="55">
        <v>0.6153692901134491</v>
      </c>
      <c r="BO25" s="55">
        <v>0.5367952287197113</v>
      </c>
      <c r="BP25" s="55">
        <v>0.41523100435733795</v>
      </c>
      <c r="BQ25" s="55">
        <v>5.4781805322283503</v>
      </c>
      <c r="BR25" s="55">
        <v>2.7143613902630901</v>
      </c>
      <c r="BS25" s="55">
        <v>2.6768316935998602</v>
      </c>
      <c r="BT25" s="55">
        <v>2.7594653365307602</v>
      </c>
      <c r="BU25" s="55">
        <v>0.47671886833900401</v>
      </c>
      <c r="BV25" s="55">
        <v>3.5</v>
      </c>
      <c r="BW25" s="55">
        <v>0</v>
      </c>
      <c r="BX25" s="55">
        <v>11.3</v>
      </c>
      <c r="BY25" s="55">
        <v>3.5</v>
      </c>
      <c r="BZ25" s="55">
        <v>1.45</v>
      </c>
      <c r="CA25" s="55">
        <v>1.46</v>
      </c>
      <c r="CB25" s="55">
        <v>0.2</v>
      </c>
      <c r="CC25" s="55">
        <v>0.3</v>
      </c>
      <c r="CD25" s="55">
        <v>5.8</v>
      </c>
      <c r="CE25" s="55">
        <v>0.61</v>
      </c>
      <c r="CF25" s="55">
        <v>0.64</v>
      </c>
      <c r="CG25" s="55">
        <v>0.49</v>
      </c>
      <c r="CH25" s="55">
        <v>0.6</v>
      </c>
      <c r="CI25" s="55">
        <v>0.5</v>
      </c>
      <c r="CJ25" s="55">
        <v>0.26600000000000001</v>
      </c>
      <c r="CK25" s="55">
        <v>0.189</v>
      </c>
      <c r="CM25" s="55">
        <v>0.9</v>
      </c>
      <c r="CN25" s="55">
        <v>1.08</v>
      </c>
      <c r="CO25" s="55">
        <v>1.2666666666666668</v>
      </c>
      <c r="CP25" s="55">
        <v>1.1000000000000001</v>
      </c>
      <c r="CQ25" s="55">
        <v>1.125</v>
      </c>
      <c r="CR25" s="55">
        <v>1.4</v>
      </c>
      <c r="CS25" s="55">
        <v>1.05</v>
      </c>
      <c r="CT25" s="55">
        <v>1.2666666666666666</v>
      </c>
      <c r="CU25" s="55">
        <v>1.2</v>
      </c>
      <c r="CV25" s="55">
        <v>1.6666666666666667</v>
      </c>
      <c r="CW25" s="55">
        <v>0.93200000000000005</v>
      </c>
      <c r="CX25" s="55">
        <v>0.93</v>
      </c>
      <c r="CY25" s="55">
        <v>0.5</v>
      </c>
      <c r="CZ25" s="55">
        <v>0.7</v>
      </c>
      <c r="DA25" s="55">
        <v>0.5</v>
      </c>
      <c r="DB25" s="55">
        <v>0.7</v>
      </c>
      <c r="DC25" s="55">
        <v>0.5</v>
      </c>
      <c r="DD25" s="55">
        <v>0.64775000000000005</v>
      </c>
      <c r="DE25" s="55">
        <v>0.64700000000000002</v>
      </c>
      <c r="DF25" s="55">
        <v>2</v>
      </c>
      <c r="DG25" s="55">
        <f t="shared" si="0"/>
        <v>2.7594653365307602</v>
      </c>
      <c r="DH25" s="55">
        <f t="shared" si="3"/>
        <v>2.7594653365307602</v>
      </c>
      <c r="DI25" s="55">
        <v>1</v>
      </c>
      <c r="DJ25" s="55">
        <v>0.7</v>
      </c>
      <c r="DK25" s="55">
        <v>0.7</v>
      </c>
      <c r="DL25" s="55">
        <v>0.4</v>
      </c>
      <c r="DM25" s="55">
        <v>0.7</v>
      </c>
      <c r="DN25" s="55">
        <v>0.7</v>
      </c>
      <c r="DO25" s="55">
        <v>0.7</v>
      </c>
      <c r="DP25" s="55">
        <v>0.7</v>
      </c>
      <c r="DQ25" s="55">
        <v>0.7</v>
      </c>
      <c r="DR25" s="55">
        <v>0.54999999999999993</v>
      </c>
      <c r="DS25" s="55">
        <v>0.7</v>
      </c>
      <c r="DT25" s="55">
        <v>0.7</v>
      </c>
      <c r="DU25" s="55">
        <v>0.7</v>
      </c>
      <c r="DV25" s="55">
        <v>0.72299999999999998</v>
      </c>
      <c r="DW25" s="55">
        <v>1.212</v>
      </c>
      <c r="DX25" s="55">
        <v>1.171</v>
      </c>
      <c r="DY25" s="55">
        <v>1.6539999999999999</v>
      </c>
      <c r="DZ25" s="55">
        <v>1.171</v>
      </c>
      <c r="EA25" s="55">
        <v>1.6539999999999999</v>
      </c>
    </row>
    <row r="26" spans="3:131" x14ac:dyDescent="0.3">
      <c r="C26" s="95">
        <v>8000</v>
      </c>
      <c r="D26" s="49">
        <v>0</v>
      </c>
      <c r="E26" s="96">
        <f t="shared" si="2"/>
        <v>1</v>
      </c>
      <c r="F26" s="55">
        <v>1.7732642829418099</v>
      </c>
      <c r="G26" s="55">
        <v>5.8783457914988198</v>
      </c>
      <c r="H26" s="55">
        <v>0</v>
      </c>
      <c r="I26" s="55">
        <v>0</v>
      </c>
      <c r="J26" s="55">
        <v>0.72399997699999996</v>
      </c>
      <c r="K26" s="55">
        <v>0</v>
      </c>
      <c r="L26" s="55">
        <v>0.36383810639381409</v>
      </c>
      <c r="M26" s="55">
        <v>0.29974275827407837</v>
      </c>
      <c r="N26" s="55">
        <v>0.23564741015434265</v>
      </c>
      <c r="O26" s="55">
        <v>0.10404429584741592</v>
      </c>
      <c r="P26" s="55">
        <v>-2.7558818459510803E-2</v>
      </c>
      <c r="Q26" s="55">
        <v>0.45129916071891785</v>
      </c>
      <c r="R26" s="55">
        <v>0.39545226097106934</v>
      </c>
      <c r="S26" s="55">
        <v>0.33960536122322083</v>
      </c>
      <c r="T26" s="55">
        <v>0.19826593995094299</v>
      </c>
      <c r="U26" s="55">
        <v>0.44937631500000003</v>
      </c>
      <c r="V26" s="55">
        <v>0.36176258300000003</v>
      </c>
      <c r="W26" s="55">
        <v>0.484042525</v>
      </c>
      <c r="X26" s="55">
        <v>0.42496791499999997</v>
      </c>
      <c r="Y26" s="55">
        <v>0.28203746699999999</v>
      </c>
      <c r="Z26" s="55">
        <v>0.51055806875228882</v>
      </c>
      <c r="AA26" s="55">
        <v>0.47419992089271545</v>
      </c>
      <c r="AB26" s="55">
        <v>0.43784177303314209</v>
      </c>
      <c r="AC26" s="55">
        <v>0.28589910268783569</v>
      </c>
      <c r="AD26" s="55">
        <v>0.32323950499999998</v>
      </c>
      <c r="AE26" s="55">
        <v>0.28696057200000002</v>
      </c>
      <c r="AF26" s="55">
        <v>0.279565811</v>
      </c>
      <c r="AG26" s="55">
        <v>0.45395362377166748</v>
      </c>
      <c r="AH26" s="55">
        <v>0.26786071062088013</v>
      </c>
      <c r="AI26" s="55">
        <v>8.1767797470092773E-2</v>
      </c>
      <c r="AJ26" s="55">
        <v>0.45357734</v>
      </c>
      <c r="AK26" s="55">
        <v>0.27089595799999999</v>
      </c>
      <c r="AL26" s="55">
        <v>0.317575157</v>
      </c>
      <c r="AM26" s="55">
        <v>0.26630821799999999</v>
      </c>
      <c r="AN26" s="55">
        <v>0.56381329894065857</v>
      </c>
      <c r="AO26" s="55">
        <v>0.50426667928695679</v>
      </c>
      <c r="AP26" s="55">
        <v>0.444720059633255</v>
      </c>
      <c r="AQ26" s="55">
        <v>0.24686558544635773</v>
      </c>
      <c r="AR26" s="55">
        <v>4.9011111259460449E-2</v>
      </c>
      <c r="AS26" s="55">
        <v>0.52530986099999999</v>
      </c>
      <c r="AT26" s="55">
        <v>0.42897352599999999</v>
      </c>
      <c r="AU26" s="55">
        <v>0.23602414099999999</v>
      </c>
      <c r="AV26" s="55">
        <v>0.41551464799999999</v>
      </c>
      <c r="AW26" s="55">
        <v>0.52917751669883728</v>
      </c>
      <c r="AX26" s="55">
        <v>0.46943268179893494</v>
      </c>
      <c r="AY26" s="55">
        <v>0.40968784689903259</v>
      </c>
      <c r="AZ26" s="55">
        <v>0.18418365716934204</v>
      </c>
      <c r="BA26" s="55">
        <v>0.26786071062088013</v>
      </c>
      <c r="BB26" s="55">
        <v>0</v>
      </c>
      <c r="BC26" s="55">
        <v>14.348991033009099</v>
      </c>
      <c r="BD26" s="55">
        <v>2.9795052296268301</v>
      </c>
      <c r="BE26" s="55">
        <v>4.0558055839511304</v>
      </c>
      <c r="BF26" s="55">
        <v>9.5275826443937301</v>
      </c>
      <c r="BG26" s="55">
        <v>2.1659956744066799</v>
      </c>
      <c r="BH26" s="55">
        <v>0.39573844924324098</v>
      </c>
      <c r="BI26" s="55">
        <v>2.4300316942854301</v>
      </c>
      <c r="BJ26" s="55">
        <v>1.11544499705228</v>
      </c>
      <c r="BK26" s="55">
        <v>0.356828071443057</v>
      </c>
      <c r="BL26" s="75"/>
      <c r="BM26" s="75"/>
      <c r="BN26" s="55">
        <v>0.42943389713764191</v>
      </c>
      <c r="BO26" s="55">
        <v>0.31361587345600128</v>
      </c>
      <c r="BP26" s="55">
        <v>0.14180975034832954</v>
      </c>
      <c r="BQ26" s="55">
        <v>2.9391728957494099</v>
      </c>
      <c r="BR26" s="55">
        <v>0</v>
      </c>
      <c r="BS26" s="55">
        <v>0</v>
      </c>
      <c r="BT26" s="55">
        <v>0</v>
      </c>
      <c r="BU26" s="55">
        <v>0</v>
      </c>
      <c r="BV26" s="55">
        <v>0</v>
      </c>
      <c r="BW26" s="55">
        <v>0</v>
      </c>
      <c r="BX26" s="55">
        <v>7.5</v>
      </c>
      <c r="BY26" s="55">
        <v>0</v>
      </c>
      <c r="BZ26" s="55">
        <v>1.55</v>
      </c>
      <c r="CA26" s="55">
        <v>1.57</v>
      </c>
      <c r="CB26" s="55">
        <v>0.4</v>
      </c>
      <c r="CC26" s="55">
        <v>0.5</v>
      </c>
      <c r="CD26" s="55">
        <v>0</v>
      </c>
      <c r="CE26" s="55">
        <v>0.56999999999999995</v>
      </c>
      <c r="CF26" s="55">
        <v>0.6</v>
      </c>
      <c r="CG26" s="55">
        <v>0.46</v>
      </c>
      <c r="CH26" s="55">
        <v>0.5</v>
      </c>
      <c r="CI26" s="55">
        <v>0.4</v>
      </c>
      <c r="CJ26" s="55">
        <v>0.28299999999999997</v>
      </c>
      <c r="CK26" s="55">
        <v>0.2</v>
      </c>
      <c r="CM26" s="55">
        <v>0.94</v>
      </c>
      <c r="CN26" s="55">
        <v>0.98</v>
      </c>
      <c r="CO26" s="55">
        <v>1.0999999999999999</v>
      </c>
      <c r="CP26" s="55">
        <v>1</v>
      </c>
      <c r="CQ26" s="55">
        <v>0.97499999999999998</v>
      </c>
      <c r="CR26" s="55">
        <v>1.65</v>
      </c>
      <c r="CS26" s="55">
        <v>1</v>
      </c>
      <c r="CT26" s="55">
        <v>1.2666666666666666</v>
      </c>
      <c r="CU26" s="55">
        <v>1.1000000000000001</v>
      </c>
      <c r="CV26" s="55">
        <v>1.6666666666666667</v>
      </c>
      <c r="CW26" s="55">
        <v>0.95799999999999996</v>
      </c>
      <c r="CX26" s="55">
        <v>0.96</v>
      </c>
      <c r="CY26" s="55">
        <v>0.5</v>
      </c>
      <c r="CZ26" s="55">
        <v>0.6</v>
      </c>
      <c r="DA26" s="55">
        <v>0.5</v>
      </c>
      <c r="DB26" s="55">
        <v>0.6</v>
      </c>
      <c r="DC26" s="55">
        <v>0.5</v>
      </c>
      <c r="DD26" s="55">
        <v>0.59550000000000003</v>
      </c>
      <c r="DE26" s="55">
        <v>0.58199999999999996</v>
      </c>
      <c r="DF26" s="55">
        <v>1</v>
      </c>
      <c r="DG26" s="55">
        <f t="shared" si="0"/>
        <v>0</v>
      </c>
      <c r="DH26" s="55">
        <f t="shared" si="3"/>
        <v>0</v>
      </c>
      <c r="DI26" s="55">
        <v>1</v>
      </c>
      <c r="DJ26" s="55">
        <v>0.6</v>
      </c>
      <c r="DK26" s="55">
        <v>0.6</v>
      </c>
      <c r="DL26" s="55">
        <v>0.4</v>
      </c>
      <c r="DM26" s="55">
        <v>0.6</v>
      </c>
      <c r="DN26" s="55">
        <v>0.6</v>
      </c>
      <c r="DO26" s="55">
        <v>0.6</v>
      </c>
      <c r="DP26" s="55">
        <v>0.6</v>
      </c>
      <c r="DQ26" s="55">
        <v>0.6</v>
      </c>
      <c r="DR26" s="55">
        <v>0.5</v>
      </c>
      <c r="DS26" s="55">
        <v>0.6</v>
      </c>
      <c r="DT26" s="55">
        <v>0.5</v>
      </c>
      <c r="DU26" s="55">
        <v>0.6</v>
      </c>
      <c r="DV26" s="55">
        <v>0.50600000000000001</v>
      </c>
      <c r="DW26" s="55">
        <v>0.59299999999999997</v>
      </c>
      <c r="DX26" s="55">
        <v>1.171</v>
      </c>
      <c r="DY26" s="55">
        <v>1.6539999999999999</v>
      </c>
      <c r="DZ26" s="55">
        <v>1.171</v>
      </c>
      <c r="EA26" s="55">
        <v>1.6539999999999999</v>
      </c>
    </row>
    <row r="27" spans="3:131" x14ac:dyDescent="0.3">
      <c r="C27" s="95">
        <v>10000</v>
      </c>
      <c r="D27" s="49">
        <v>0</v>
      </c>
      <c r="E27" s="96">
        <f t="shared" si="2"/>
        <v>1</v>
      </c>
      <c r="F27" s="55">
        <v>0.81181857805876501</v>
      </c>
      <c r="G27" s="55">
        <v>3.5817605330830502</v>
      </c>
      <c r="H27" s="55">
        <v>0</v>
      </c>
      <c r="I27" s="55">
        <v>0</v>
      </c>
      <c r="J27" s="55">
        <v>0.60699999299999996</v>
      </c>
      <c r="K27" s="55">
        <v>0</v>
      </c>
      <c r="L27" s="55">
        <v>0.24521391093730927</v>
      </c>
      <c r="M27" s="55">
        <v>0.16761714220046997</v>
      </c>
      <c r="N27" s="55">
        <v>9.0020373463630676E-2</v>
      </c>
      <c r="O27" s="55">
        <v>0</v>
      </c>
      <c r="P27" s="55">
        <v>-9.0020373463630676E-2</v>
      </c>
      <c r="Q27" s="55">
        <v>0.30314162373542786</v>
      </c>
      <c r="R27" s="55">
        <v>0.24380795657634735</v>
      </c>
      <c r="S27" s="55">
        <v>0.18447428941726685</v>
      </c>
      <c r="T27" s="55">
        <v>2.3237179964780807E-2</v>
      </c>
      <c r="U27" s="55">
        <v>0.31710943600000002</v>
      </c>
      <c r="V27" s="55">
        <v>0.18766933699999999</v>
      </c>
      <c r="W27" s="55">
        <v>0.33458307399999998</v>
      </c>
      <c r="X27" s="55">
        <v>0.21839156700000001</v>
      </c>
      <c r="Y27" s="55">
        <v>3.7045315000000002E-2</v>
      </c>
      <c r="Z27" s="55">
        <v>0.36176089942455292</v>
      </c>
      <c r="AA27" s="55">
        <v>0.29086434841156006</v>
      </c>
      <c r="AB27" s="55">
        <v>0.2199677973985672</v>
      </c>
      <c r="AC27" s="55">
        <v>3.3281769603490829E-2</v>
      </c>
      <c r="AD27" s="55">
        <v>6.3352308999999996E-2</v>
      </c>
      <c r="AE27" s="55">
        <v>2.6313011000000001E-2</v>
      </c>
      <c r="AF27" s="55">
        <v>0</v>
      </c>
      <c r="AG27" s="55">
        <v>0.13212496042251587</v>
      </c>
      <c r="AH27" s="55">
        <v>0</v>
      </c>
      <c r="AI27" s="55">
        <v>-0.13212496042251587</v>
      </c>
      <c r="AJ27" s="55">
        <v>0.13664548100000001</v>
      </c>
      <c r="AK27" s="55">
        <v>0</v>
      </c>
      <c r="AL27" s="55">
        <v>0</v>
      </c>
      <c r="AM27" s="55">
        <v>0</v>
      </c>
      <c r="AN27" s="55">
        <v>0.31043688952922821</v>
      </c>
      <c r="AO27" s="55">
        <v>0.20305660367012024</v>
      </c>
      <c r="AP27" s="55">
        <v>9.5676317811012268E-2</v>
      </c>
      <c r="AQ27" s="55">
        <v>0</v>
      </c>
      <c r="AR27" s="55">
        <v>-9.5676317811012268E-2</v>
      </c>
      <c r="AS27" s="55">
        <v>0.24086099899999999</v>
      </c>
      <c r="AT27" s="55">
        <v>4.4387124E-2</v>
      </c>
      <c r="AU27" s="55">
        <v>0</v>
      </c>
      <c r="AV27" s="55">
        <v>0</v>
      </c>
      <c r="AW27" s="55">
        <v>0.23147660493850708</v>
      </c>
      <c r="AX27" s="55">
        <v>0.11573830246925354</v>
      </c>
      <c r="AY27" s="55">
        <v>0</v>
      </c>
      <c r="AZ27" s="55">
        <v>0</v>
      </c>
      <c r="BA27" s="55">
        <v>0</v>
      </c>
      <c r="BB27" s="55">
        <v>0</v>
      </c>
      <c r="BC27" s="55">
        <v>8.1750635822613997</v>
      </c>
      <c r="BD27" s="55">
        <v>1.7885044213275201</v>
      </c>
      <c r="BE27" s="55">
        <v>4.6868590326970399</v>
      </c>
      <c r="BF27" s="55">
        <v>5.9083417043079196</v>
      </c>
      <c r="BG27" s="55">
        <v>3.3432001507830398</v>
      </c>
      <c r="BH27" s="55">
        <v>0.60687069730131504</v>
      </c>
      <c r="BI27" s="55">
        <v>2.6743153736708898</v>
      </c>
      <c r="BJ27" s="55">
        <v>1.1796507048815199</v>
      </c>
      <c r="BK27" s="55">
        <v>0.38576911593750202</v>
      </c>
      <c r="BL27" s="75"/>
      <c r="BM27" s="75"/>
      <c r="BN27" s="55">
        <v>0.28865969553589821</v>
      </c>
      <c r="BO27" s="55">
        <v>0.1608608104288578</v>
      </c>
      <c r="BP27" s="55">
        <v>-5.0772083923220634E-3</v>
      </c>
      <c r="BQ27" s="55">
        <v>1.7908802665415251</v>
      </c>
      <c r="BR27" s="55">
        <v>0</v>
      </c>
      <c r="BS27" s="55">
        <v>0</v>
      </c>
      <c r="BT27" s="55">
        <v>0</v>
      </c>
      <c r="BU27" s="55">
        <v>0</v>
      </c>
      <c r="BV27" s="55">
        <v>0</v>
      </c>
      <c r="BW27" s="55">
        <v>0</v>
      </c>
      <c r="BX27" s="55">
        <v>5.4</v>
      </c>
      <c r="BY27" s="55">
        <v>0</v>
      </c>
      <c r="BZ27" s="55">
        <v>1.63</v>
      </c>
      <c r="CA27" s="55">
        <v>1.67</v>
      </c>
      <c r="CB27" s="55">
        <v>0.3</v>
      </c>
      <c r="CC27" s="55">
        <v>0.5</v>
      </c>
      <c r="CD27" s="55">
        <v>0</v>
      </c>
      <c r="CE27" s="55">
        <v>0.54</v>
      </c>
      <c r="CF27" s="55">
        <v>0.56999999999999995</v>
      </c>
      <c r="CG27" s="55">
        <v>0.44</v>
      </c>
      <c r="CH27" s="55">
        <v>0.4</v>
      </c>
      <c r="CI27" s="55">
        <v>0.3</v>
      </c>
      <c r="CJ27" s="55">
        <v>0.33300000000000002</v>
      </c>
      <c r="CK27" s="55">
        <v>0.219</v>
      </c>
      <c r="CM27" s="55">
        <v>0.97</v>
      </c>
      <c r="CN27" s="55">
        <v>1</v>
      </c>
      <c r="CO27" s="55">
        <v>1.0666666666666667</v>
      </c>
      <c r="CP27" s="55">
        <v>1</v>
      </c>
      <c r="CQ27" s="55">
        <v>0.95</v>
      </c>
      <c r="CR27" s="55">
        <v>1.65</v>
      </c>
      <c r="CS27" s="55">
        <v>1.05</v>
      </c>
      <c r="CT27" s="55">
        <v>1.3666666666666665</v>
      </c>
      <c r="CU27" s="55">
        <v>1.2</v>
      </c>
      <c r="CV27" s="55">
        <v>1.6666666666666667</v>
      </c>
      <c r="CW27" s="55">
        <v>0.98199999999999998</v>
      </c>
      <c r="CX27" s="55">
        <v>0.98799999999999999</v>
      </c>
      <c r="CY27" s="55">
        <v>0.4</v>
      </c>
      <c r="CZ27" s="55">
        <v>0.6</v>
      </c>
      <c r="DA27" s="55">
        <v>0.4</v>
      </c>
      <c r="DB27" s="55">
        <v>0.6</v>
      </c>
      <c r="DC27" s="55">
        <v>0.4</v>
      </c>
      <c r="DD27" s="55">
        <v>0.57125000000000004</v>
      </c>
      <c r="DE27" s="55">
        <v>0.56100000000000005</v>
      </c>
      <c r="DF27" s="55">
        <v>1</v>
      </c>
      <c r="DG27" s="55">
        <f t="shared" si="0"/>
        <v>0</v>
      </c>
      <c r="DH27" s="55">
        <f t="shared" si="3"/>
        <v>0</v>
      </c>
      <c r="DI27" s="55">
        <v>1</v>
      </c>
      <c r="DJ27" s="55">
        <v>0.5</v>
      </c>
      <c r="DK27" s="55">
        <v>0.5</v>
      </c>
      <c r="DL27" s="55">
        <v>0.35</v>
      </c>
      <c r="DM27" s="55">
        <v>0.5</v>
      </c>
      <c r="DN27" s="55">
        <v>0.5</v>
      </c>
      <c r="DO27" s="55">
        <v>0.5</v>
      </c>
      <c r="DP27" s="55">
        <v>0.5</v>
      </c>
      <c r="DQ27" s="55">
        <v>0.5</v>
      </c>
      <c r="DR27" s="55">
        <v>0.42500000000000004</v>
      </c>
      <c r="DS27" s="55">
        <v>0.5</v>
      </c>
      <c r="DT27" s="55">
        <v>0.4</v>
      </c>
      <c r="DU27" s="55">
        <v>0.5</v>
      </c>
      <c r="DV27" s="55">
        <v>0.40100000000000002</v>
      </c>
      <c r="DW27" s="55">
        <v>0.621</v>
      </c>
      <c r="DX27" s="55">
        <v>1.171</v>
      </c>
      <c r="DY27" s="55">
        <v>1.6539999999999999</v>
      </c>
      <c r="DZ27" s="55">
        <v>1.171</v>
      </c>
      <c r="EA27" s="55">
        <v>1.6539999999999999</v>
      </c>
    </row>
    <row r="28" spans="3:131" x14ac:dyDescent="0.3">
      <c r="C28" s="3">
        <f>C13</f>
        <v>200</v>
      </c>
      <c r="D28" s="3"/>
      <c r="E28" s="4">
        <f>E13+1</f>
        <v>2</v>
      </c>
      <c r="F28" s="55">
        <v>293.67733851464698</v>
      </c>
      <c r="G28" s="55">
        <v>208.57655475137</v>
      </c>
      <c r="H28" s="55">
        <v>259.419836379331</v>
      </c>
      <c r="I28" s="55">
        <v>208.80417552001501</v>
      </c>
      <c r="J28" s="55">
        <v>286.199005</v>
      </c>
      <c r="K28" s="55">
        <v>0</v>
      </c>
      <c r="L28" s="55">
        <v>0</v>
      </c>
      <c r="M28" s="55">
        <v>0</v>
      </c>
      <c r="N28" s="55">
        <v>0</v>
      </c>
      <c r="O28" s="55">
        <v>0</v>
      </c>
      <c r="P28" s="55">
        <v>0</v>
      </c>
      <c r="Q28" s="55">
        <v>0</v>
      </c>
      <c r="R28" s="55">
        <v>0</v>
      </c>
      <c r="S28" s="55">
        <v>0</v>
      </c>
      <c r="T28" s="55">
        <v>0</v>
      </c>
      <c r="U28" s="55">
        <v>0</v>
      </c>
      <c r="V28" s="55">
        <v>0</v>
      </c>
      <c r="W28" s="55">
        <v>0</v>
      </c>
      <c r="X28" s="55">
        <v>0</v>
      </c>
      <c r="Y28" s="55">
        <v>0</v>
      </c>
      <c r="Z28" s="55">
        <v>0</v>
      </c>
      <c r="AA28" s="55">
        <v>0</v>
      </c>
      <c r="AB28" s="55">
        <v>0</v>
      </c>
      <c r="AC28" s="55">
        <v>0</v>
      </c>
      <c r="AD28" s="55">
        <v>0</v>
      </c>
      <c r="AE28" s="55">
        <v>0</v>
      </c>
      <c r="AF28" s="55">
        <v>0</v>
      </c>
      <c r="AG28" s="55">
        <v>0</v>
      </c>
      <c r="AH28" s="55">
        <v>0</v>
      </c>
      <c r="AI28" s="55">
        <v>0</v>
      </c>
      <c r="AJ28" s="55">
        <v>0</v>
      </c>
      <c r="AK28" s="55">
        <v>0</v>
      </c>
      <c r="AL28" s="55">
        <v>0</v>
      </c>
      <c r="AM28" s="55">
        <v>0</v>
      </c>
      <c r="AN28" s="55">
        <v>0</v>
      </c>
      <c r="AO28" s="55">
        <v>0</v>
      </c>
      <c r="AP28" s="55">
        <v>0</v>
      </c>
      <c r="AQ28" s="55">
        <v>0</v>
      </c>
      <c r="AR28" s="55">
        <v>0</v>
      </c>
      <c r="AS28" s="55">
        <v>0</v>
      </c>
      <c r="AT28" s="55">
        <v>0</v>
      </c>
      <c r="AU28" s="55">
        <v>0</v>
      </c>
      <c r="AV28" s="55">
        <v>0</v>
      </c>
      <c r="AW28" s="55">
        <v>0</v>
      </c>
      <c r="AX28" s="55">
        <v>0</v>
      </c>
      <c r="AY28" s="55">
        <v>0</v>
      </c>
      <c r="AZ28" s="55">
        <v>0</v>
      </c>
      <c r="BA28" s="55">
        <v>0</v>
      </c>
      <c r="BB28" s="55">
        <v>560.60713755710901</v>
      </c>
      <c r="BC28" s="55">
        <v>303.20965465178801</v>
      </c>
      <c r="BD28" s="55">
        <v>40.406959321183102</v>
      </c>
      <c r="BE28" s="55">
        <v>5.2448149638996098</v>
      </c>
      <c r="BF28" s="55">
        <v>152.80984672186401</v>
      </c>
      <c r="BG28" s="55">
        <v>69.9057920691085</v>
      </c>
      <c r="BH28" s="55">
        <v>65.707318486833501</v>
      </c>
      <c r="BI28" s="55">
        <v>157.50911290649199</v>
      </c>
      <c r="BJ28" s="55">
        <v>84.481391836134193</v>
      </c>
      <c r="BK28" s="55">
        <v>278.66419287667497</v>
      </c>
      <c r="BL28" s="75"/>
      <c r="BM28" s="75"/>
      <c r="BN28" s="55">
        <v>0</v>
      </c>
      <c r="BO28" s="55">
        <v>0</v>
      </c>
      <c r="BP28" s="55">
        <v>0</v>
      </c>
      <c r="BQ28" s="55">
        <v>104.288277375685</v>
      </c>
      <c r="BR28" s="55">
        <v>0</v>
      </c>
      <c r="BS28" s="55">
        <v>0</v>
      </c>
      <c r="BT28" s="55">
        <v>0</v>
      </c>
      <c r="BU28" s="55">
        <v>0</v>
      </c>
      <c r="BV28" s="55">
        <v>0</v>
      </c>
      <c r="BW28" s="55">
        <v>123.04173235703701</v>
      </c>
      <c r="BX28" s="55">
        <v>110.5</v>
      </c>
      <c r="BY28" s="55">
        <v>195</v>
      </c>
      <c r="BZ28" s="55">
        <v>0</v>
      </c>
      <c r="CA28" s="55">
        <v>0</v>
      </c>
      <c r="CB28" s="55">
        <v>53.7</v>
      </c>
      <c r="CC28" s="55">
        <v>43.4</v>
      </c>
      <c r="CD28" s="55">
        <v>0</v>
      </c>
      <c r="CE28" s="55">
        <v>0</v>
      </c>
      <c r="CF28" s="55">
        <v>0</v>
      </c>
      <c r="CG28" s="55">
        <v>0</v>
      </c>
      <c r="CH28" s="55">
        <v>18.600000000000001</v>
      </c>
      <c r="CI28" s="55">
        <v>15.2</v>
      </c>
      <c r="CJ28" s="55">
        <v>79.08</v>
      </c>
      <c r="CK28" s="55">
        <v>64.248000000000005</v>
      </c>
      <c r="CM28" s="55">
        <v>107.56</v>
      </c>
      <c r="CN28" s="55">
        <v>96.98</v>
      </c>
      <c r="CO28" s="55">
        <v>112.66666666666667</v>
      </c>
      <c r="CP28" s="55">
        <v>106.6</v>
      </c>
      <c r="CQ28" s="55">
        <v>108.64999999999999</v>
      </c>
      <c r="CR28" s="55">
        <v>119.6</v>
      </c>
      <c r="CS28" s="55">
        <v>109.6</v>
      </c>
      <c r="CT28" s="55">
        <v>127.56666666666668</v>
      </c>
      <c r="CU28" s="55">
        <v>121.9</v>
      </c>
      <c r="CV28" s="55">
        <v>35</v>
      </c>
      <c r="CW28" s="55">
        <v>153.01900000000001</v>
      </c>
      <c r="CX28" s="55">
        <v>140.55699999999999</v>
      </c>
      <c r="CY28" s="55">
        <v>0</v>
      </c>
      <c r="CZ28" s="55">
        <v>0</v>
      </c>
      <c r="DA28" s="55">
        <v>0</v>
      </c>
      <c r="DB28" s="55">
        <v>0</v>
      </c>
      <c r="DC28" s="55">
        <v>0</v>
      </c>
      <c r="DD28" s="55">
        <v>0</v>
      </c>
      <c r="DE28" s="55">
        <v>0</v>
      </c>
      <c r="DF28" s="55">
        <v>54</v>
      </c>
      <c r="DG28" s="55">
        <f t="shared" si="0"/>
        <v>0</v>
      </c>
      <c r="DH28" s="55">
        <f t="shared" si="3"/>
        <v>0</v>
      </c>
      <c r="DI28" s="55">
        <v>60.5</v>
      </c>
      <c r="DJ28" s="55">
        <v>33.1</v>
      </c>
      <c r="DK28" s="55">
        <v>33.1</v>
      </c>
      <c r="DL28" s="55">
        <v>23.15</v>
      </c>
      <c r="DM28" s="55">
        <v>33.200000000000003</v>
      </c>
      <c r="DN28" s="55">
        <v>33.1</v>
      </c>
      <c r="DO28" s="55">
        <v>33.1</v>
      </c>
      <c r="DP28" s="55">
        <v>33.1</v>
      </c>
      <c r="DQ28" s="55">
        <v>33.200000000000003</v>
      </c>
      <c r="DR28" s="55">
        <v>28.175000000000004</v>
      </c>
      <c r="DS28" s="55">
        <v>33.200000000000003</v>
      </c>
      <c r="DT28" s="55">
        <v>35.700000000000003</v>
      </c>
      <c r="DU28" s="55">
        <v>33.5</v>
      </c>
      <c r="DV28" s="55">
        <v>34.334000000000003</v>
      </c>
      <c r="DW28" s="55">
        <v>35.351999999999997</v>
      </c>
      <c r="DX28" s="55">
        <v>34.198999999999998</v>
      </c>
      <c r="DY28" s="55">
        <v>36.963999999999999</v>
      </c>
      <c r="DZ28" s="55">
        <v>34.198999999999998</v>
      </c>
      <c r="EA28" s="55">
        <v>36.963999999999999</v>
      </c>
    </row>
    <row r="29" spans="3:131" x14ac:dyDescent="0.3">
      <c r="C29" s="3">
        <f t="shared" ref="C29:C92" si="4">C14</f>
        <v>400</v>
      </c>
      <c r="D29" s="3"/>
      <c r="E29" s="4">
        <f t="shared" ref="E29:E92" si="5">E14+1</f>
        <v>2</v>
      </c>
      <c r="F29" s="55">
        <v>52.103449545664098</v>
      </c>
      <c r="G29" s="55">
        <v>159.05525172557901</v>
      </c>
      <c r="H29" s="55">
        <v>119.23445018433399</v>
      </c>
      <c r="I29" s="55">
        <v>23.0171892474727</v>
      </c>
      <c r="J29" s="55">
        <v>44.419998200000002</v>
      </c>
      <c r="K29" s="55">
        <v>0</v>
      </c>
      <c r="L29" s="55">
        <v>0</v>
      </c>
      <c r="M29" s="55">
        <v>0</v>
      </c>
      <c r="N29" s="55">
        <v>0</v>
      </c>
      <c r="O29" s="55">
        <v>0</v>
      </c>
      <c r="P29" s="55">
        <v>0</v>
      </c>
      <c r="Q29" s="55">
        <v>0</v>
      </c>
      <c r="R29" s="55">
        <v>0</v>
      </c>
      <c r="S29" s="55">
        <v>0</v>
      </c>
      <c r="T29" s="55">
        <v>0</v>
      </c>
      <c r="U29" s="55">
        <v>0</v>
      </c>
      <c r="V29" s="55">
        <v>0</v>
      </c>
      <c r="W29" s="55">
        <v>0</v>
      </c>
      <c r="X29" s="55">
        <v>0</v>
      </c>
      <c r="Y29" s="55">
        <v>0</v>
      </c>
      <c r="Z29" s="55">
        <v>0</v>
      </c>
      <c r="AA29" s="55">
        <v>0</v>
      </c>
      <c r="AB29" s="55">
        <v>0</v>
      </c>
      <c r="AC29" s="55">
        <v>0</v>
      </c>
      <c r="AD29" s="55">
        <v>0</v>
      </c>
      <c r="AE29" s="55">
        <v>0</v>
      </c>
      <c r="AF29" s="55">
        <v>0</v>
      </c>
      <c r="AG29" s="55">
        <v>0</v>
      </c>
      <c r="AH29" s="55">
        <v>0</v>
      </c>
      <c r="AI29" s="55">
        <v>0</v>
      </c>
      <c r="AJ29" s="55">
        <v>0</v>
      </c>
      <c r="AK29" s="55">
        <v>0</v>
      </c>
      <c r="AL29" s="55">
        <v>0</v>
      </c>
      <c r="AM29" s="55">
        <v>0</v>
      </c>
      <c r="AN29" s="55">
        <v>0</v>
      </c>
      <c r="AO29" s="55">
        <v>0</v>
      </c>
      <c r="AP29" s="55">
        <v>0</v>
      </c>
      <c r="AQ29" s="55">
        <v>0</v>
      </c>
      <c r="AR29" s="55">
        <v>0</v>
      </c>
      <c r="AS29" s="55">
        <v>0</v>
      </c>
      <c r="AT29" s="55">
        <v>0</v>
      </c>
      <c r="AU29" s="55">
        <v>0</v>
      </c>
      <c r="AV29" s="55">
        <v>0</v>
      </c>
      <c r="AW29" s="55">
        <v>0</v>
      </c>
      <c r="AX29" s="55">
        <v>0</v>
      </c>
      <c r="AY29" s="55">
        <v>0</v>
      </c>
      <c r="AZ29" s="55">
        <v>0</v>
      </c>
      <c r="BA29" s="55">
        <v>0</v>
      </c>
      <c r="BB29" s="55">
        <v>291.32188575573701</v>
      </c>
      <c r="BC29" s="55">
        <v>74.494362254249495</v>
      </c>
      <c r="BD29" s="55">
        <v>9.46429740254111</v>
      </c>
      <c r="BE29" s="55">
        <v>1.56479778865323</v>
      </c>
      <c r="BF29" s="55">
        <v>7.7503874712269401</v>
      </c>
      <c r="BG29" s="55">
        <v>6.52553513866693</v>
      </c>
      <c r="BH29" s="55">
        <v>6.7953719009425599</v>
      </c>
      <c r="BI29" s="55">
        <v>7.9045259287763496</v>
      </c>
      <c r="BJ29" s="55">
        <v>21.196797392576698</v>
      </c>
      <c r="BK29" s="55">
        <v>60.056153160450599</v>
      </c>
      <c r="BL29" s="75"/>
      <c r="BM29" s="75"/>
      <c r="BN29" s="55">
        <v>0</v>
      </c>
      <c r="BO29" s="55">
        <v>0</v>
      </c>
      <c r="BP29" s="55">
        <v>0</v>
      </c>
      <c r="BQ29" s="55">
        <v>79.527625862789506</v>
      </c>
      <c r="BR29" s="55">
        <v>4.1675434278381296</v>
      </c>
      <c r="BS29" s="55">
        <v>4.1149103043105102</v>
      </c>
      <c r="BT29" s="55">
        <v>4.38281883357224</v>
      </c>
      <c r="BU29" s="55">
        <v>3.5717540902974001</v>
      </c>
      <c r="BV29" s="55">
        <v>24</v>
      </c>
      <c r="BW29" s="55">
        <v>22.493415615699401</v>
      </c>
      <c r="BX29" s="55">
        <v>105.2</v>
      </c>
      <c r="BY29" s="55">
        <v>24</v>
      </c>
      <c r="BZ29" s="55">
        <v>7.53</v>
      </c>
      <c r="CA29" s="55">
        <v>7.77</v>
      </c>
      <c r="CB29" s="55">
        <v>0.9</v>
      </c>
      <c r="CC29" s="55">
        <v>1.1000000000000001</v>
      </c>
      <c r="CD29" s="55">
        <v>10.4</v>
      </c>
      <c r="CE29" s="55">
        <v>2.21</v>
      </c>
      <c r="CF29" s="55">
        <v>2.3199999999999998</v>
      </c>
      <c r="CG29" s="55">
        <v>1.79</v>
      </c>
      <c r="CH29" s="55">
        <v>6.1</v>
      </c>
      <c r="CI29" s="55">
        <v>4.7</v>
      </c>
      <c r="CJ29" s="55">
        <v>0.377</v>
      </c>
      <c r="CK29" s="55">
        <v>0.13900000000000001</v>
      </c>
      <c r="CM29" s="55">
        <v>3.13</v>
      </c>
      <c r="CN29" s="55">
        <v>3.76</v>
      </c>
      <c r="CO29" s="55">
        <v>3.6333333333333333</v>
      </c>
      <c r="CP29" s="55">
        <v>3.3499999999999996</v>
      </c>
      <c r="CQ29" s="55">
        <v>3.3250000000000002</v>
      </c>
      <c r="CR29" s="55">
        <v>3.8</v>
      </c>
      <c r="CS29" s="55">
        <v>3.55</v>
      </c>
      <c r="CT29" s="55">
        <v>4.5</v>
      </c>
      <c r="CU29" s="55">
        <v>4.4000000000000004</v>
      </c>
      <c r="CV29" s="55">
        <v>6.333333333333333</v>
      </c>
      <c r="CW29" s="55">
        <v>60.073</v>
      </c>
      <c r="CX29" s="55">
        <v>53.524000000000001</v>
      </c>
      <c r="CY29" s="55">
        <v>2.1</v>
      </c>
      <c r="CZ29" s="55">
        <v>2.8</v>
      </c>
      <c r="DA29" s="55">
        <v>2.2000000000000002</v>
      </c>
      <c r="DB29" s="55">
        <v>3</v>
      </c>
      <c r="DC29" s="55">
        <v>2.2000000000000002</v>
      </c>
      <c r="DD29" s="55">
        <v>2.6062500000000002</v>
      </c>
      <c r="DE29" s="55">
        <v>2.84</v>
      </c>
      <c r="DF29" s="55">
        <v>5.5</v>
      </c>
      <c r="DG29" s="55">
        <f t="shared" si="0"/>
        <v>4.38281883357224</v>
      </c>
      <c r="DH29" s="55">
        <f t="shared" si="3"/>
        <v>4.38281883357224</v>
      </c>
      <c r="DI29" s="55">
        <v>5</v>
      </c>
      <c r="DJ29" s="55">
        <v>7.5</v>
      </c>
      <c r="DK29" s="55">
        <v>7.5</v>
      </c>
      <c r="DL29" s="55">
        <v>5.25</v>
      </c>
      <c r="DM29" s="55">
        <v>7.2</v>
      </c>
      <c r="DN29" s="55">
        <v>7.5</v>
      </c>
      <c r="DO29" s="55">
        <v>7.5</v>
      </c>
      <c r="DP29" s="55">
        <v>7.5</v>
      </c>
      <c r="DQ29" s="55">
        <v>7.2</v>
      </c>
      <c r="DR29" s="55">
        <v>6.2249999999999996</v>
      </c>
      <c r="DS29" s="55">
        <v>7.2</v>
      </c>
      <c r="DT29" s="55">
        <v>6.5</v>
      </c>
      <c r="DU29" s="55">
        <v>7.1</v>
      </c>
      <c r="DV29" s="55">
        <v>3.2029999999999998</v>
      </c>
      <c r="DW29" s="55">
        <v>0.247</v>
      </c>
      <c r="DX29" s="55">
        <v>4.2949999999999999</v>
      </c>
      <c r="DY29" s="55">
        <v>0.26800000000000002</v>
      </c>
      <c r="DZ29" s="55">
        <v>4.2949999999999999</v>
      </c>
      <c r="EA29" s="55">
        <v>0.26800000000000002</v>
      </c>
    </row>
    <row r="30" spans="3:131" x14ac:dyDescent="0.3">
      <c r="C30" s="3">
        <f t="shared" si="4"/>
        <v>600</v>
      </c>
      <c r="D30" s="3"/>
      <c r="E30" s="4">
        <f t="shared" si="5"/>
        <v>2</v>
      </c>
      <c r="F30" s="55">
        <v>1.34251493167222</v>
      </c>
      <c r="G30" s="55">
        <v>67.302767881511201</v>
      </c>
      <c r="H30" s="55">
        <v>35.9395222498066</v>
      </c>
      <c r="I30" s="55">
        <v>5.0531314210720799</v>
      </c>
      <c r="J30" s="55">
        <v>19.3379993</v>
      </c>
      <c r="K30" s="55">
        <v>0.33291953802108765</v>
      </c>
      <c r="L30" s="55">
        <v>0.60750222206115723</v>
      </c>
      <c r="M30" s="55">
        <v>0.7853735089302063</v>
      </c>
      <c r="N30" s="55">
        <v>0.96324479579925537</v>
      </c>
      <c r="O30" s="55">
        <v>0.98521316051483154</v>
      </c>
      <c r="P30" s="55">
        <v>1.0071815252304077</v>
      </c>
      <c r="Q30" s="55">
        <v>0.34633862972259521</v>
      </c>
      <c r="R30" s="55">
        <v>0.42513471841812134</v>
      </c>
      <c r="S30" s="55">
        <v>0.50393080711364746</v>
      </c>
      <c r="T30" s="55">
        <v>0.59366810321807861</v>
      </c>
      <c r="U30" s="55">
        <v>0.30171170800000002</v>
      </c>
      <c r="V30" s="55">
        <v>0.42540296900000002</v>
      </c>
      <c r="W30" s="55">
        <v>0.19899956899999999</v>
      </c>
      <c r="X30" s="55">
        <v>0.23595164699999999</v>
      </c>
      <c r="Y30" s="55">
        <v>0.229468599</v>
      </c>
      <c r="Z30" s="55">
        <v>0.19227734208106995</v>
      </c>
      <c r="AA30" s="55">
        <v>0.20871219038963318</v>
      </c>
      <c r="AB30" s="55">
        <v>0.22514703869819641</v>
      </c>
      <c r="AC30" s="55">
        <v>0.21451519429683685</v>
      </c>
      <c r="AD30" s="55">
        <v>0.12762378199999999</v>
      </c>
      <c r="AE30" s="55">
        <v>0.18753747600000001</v>
      </c>
      <c r="AF30" s="55">
        <v>0.11567632899999999</v>
      </c>
      <c r="AG30" s="55">
        <v>0.10336911678314209</v>
      </c>
      <c r="AH30" s="55">
        <v>8.1367261707782745E-2</v>
      </c>
      <c r="AI30" s="55">
        <v>5.9365406632423401E-2</v>
      </c>
      <c r="AJ30" s="55">
        <v>0.10157949500000001</v>
      </c>
      <c r="AK30" s="55">
        <v>0</v>
      </c>
      <c r="AL30" s="55">
        <v>0</v>
      </c>
      <c r="AM30" s="55">
        <v>0</v>
      </c>
      <c r="AN30" s="55">
        <v>0.19137616455554962</v>
      </c>
      <c r="AO30" s="55">
        <v>9.5688082277774811E-2</v>
      </c>
      <c r="AP30" s="55">
        <v>0</v>
      </c>
      <c r="AQ30" s="55">
        <v>0</v>
      </c>
      <c r="AR30" s="55">
        <v>0</v>
      </c>
      <c r="AS30" s="55">
        <v>0</v>
      </c>
      <c r="AT30" s="55">
        <v>0</v>
      </c>
      <c r="AU30" s="55">
        <v>0</v>
      </c>
      <c r="AV30" s="55">
        <v>0</v>
      </c>
      <c r="AW30" s="55">
        <v>0</v>
      </c>
      <c r="AX30" s="55">
        <v>0</v>
      </c>
      <c r="AY30" s="55">
        <v>0</v>
      </c>
      <c r="AZ30" s="55">
        <v>0</v>
      </c>
      <c r="BA30" s="55">
        <v>8.1367261707782745E-2</v>
      </c>
      <c r="BB30" s="55">
        <v>153.45051710827201</v>
      </c>
      <c r="BC30" s="55">
        <v>0.58998928528165195</v>
      </c>
      <c r="BD30" s="55">
        <v>1.8158238951599599</v>
      </c>
      <c r="BE30" s="55">
        <v>0.57195912205758404</v>
      </c>
      <c r="BF30" s="55">
        <v>0</v>
      </c>
      <c r="BG30" s="55">
        <v>0.20288273035003901</v>
      </c>
      <c r="BH30" s="55">
        <v>0.70106216731262405</v>
      </c>
      <c r="BI30" s="55">
        <v>0.41560472792958503</v>
      </c>
      <c r="BJ30" s="55">
        <v>0.83003648110910799</v>
      </c>
      <c r="BK30" s="55">
        <v>1.8520098466431401</v>
      </c>
      <c r="BL30" s="75"/>
      <c r="BM30" s="75"/>
      <c r="BN30" s="55">
        <v>0.41162952780723572</v>
      </c>
      <c r="BO30" s="55">
        <v>0.61875930428504944</v>
      </c>
      <c r="BP30" s="55">
        <v>0.69704645872116089</v>
      </c>
      <c r="BQ30" s="55">
        <v>33.651383940755601</v>
      </c>
      <c r="BR30" s="55">
        <v>1.35068427657085</v>
      </c>
      <c r="BS30" s="55">
        <v>1.31036087663293</v>
      </c>
      <c r="BT30" s="55">
        <v>1.5431957290226801</v>
      </c>
      <c r="BU30" s="55">
        <v>1.44381513457234</v>
      </c>
      <c r="BV30" s="55">
        <v>4.2</v>
      </c>
      <c r="BW30" s="55">
        <v>0.23671045952080799</v>
      </c>
      <c r="BX30" s="55">
        <v>78.5</v>
      </c>
      <c r="BY30" s="55">
        <v>4.2</v>
      </c>
      <c r="BZ30" s="55">
        <v>0.25</v>
      </c>
      <c r="CA30" s="55">
        <v>0.17</v>
      </c>
      <c r="CB30" s="55">
        <v>4.8</v>
      </c>
      <c r="CC30" s="55">
        <v>5.6</v>
      </c>
      <c r="CD30" s="55">
        <v>10</v>
      </c>
      <c r="CE30" s="55">
        <v>0.88</v>
      </c>
      <c r="CF30" s="55">
        <v>0.92</v>
      </c>
      <c r="CG30" s="55">
        <v>0.73</v>
      </c>
      <c r="CH30" s="55">
        <v>6.4</v>
      </c>
      <c r="CI30" s="55">
        <v>4.2</v>
      </c>
      <c r="CJ30" s="55">
        <v>3.278</v>
      </c>
      <c r="CK30" s="55">
        <v>3.9510000000000001</v>
      </c>
      <c r="CM30" s="55">
        <v>2.37</v>
      </c>
      <c r="CN30" s="55">
        <v>2.34</v>
      </c>
      <c r="CO30" s="55">
        <v>2.5666666666666669</v>
      </c>
      <c r="CP30" s="55">
        <v>2.8499999999999996</v>
      </c>
      <c r="CQ30" s="55">
        <v>2.9499999999999997</v>
      </c>
      <c r="CR30" s="55">
        <v>2.75</v>
      </c>
      <c r="CS30" s="55">
        <v>3.35</v>
      </c>
      <c r="CT30" s="55">
        <v>3.7333333333333329</v>
      </c>
      <c r="CU30" s="55">
        <v>3.6</v>
      </c>
      <c r="CV30" s="55">
        <v>11</v>
      </c>
      <c r="CW30" s="55">
        <v>53.204999999999998</v>
      </c>
      <c r="CX30" s="55">
        <v>47.529000000000003</v>
      </c>
      <c r="CY30" s="55">
        <v>0.9</v>
      </c>
      <c r="CZ30" s="55">
        <v>1.3</v>
      </c>
      <c r="DA30" s="55">
        <v>0.9</v>
      </c>
      <c r="DB30" s="55">
        <v>1.2</v>
      </c>
      <c r="DC30" s="55">
        <v>0.9</v>
      </c>
      <c r="DD30" s="55">
        <v>1.1472500000000001</v>
      </c>
      <c r="DE30" s="55">
        <v>1.147</v>
      </c>
      <c r="DF30" s="55">
        <v>3</v>
      </c>
      <c r="DG30" s="55">
        <f t="shared" si="0"/>
        <v>1.5431957290226801</v>
      </c>
      <c r="DH30" s="55">
        <f t="shared" si="3"/>
        <v>1.5431957290226801</v>
      </c>
      <c r="DI30" s="55">
        <v>6</v>
      </c>
      <c r="DJ30" s="55">
        <v>5.6</v>
      </c>
      <c r="DK30" s="55">
        <v>5.6</v>
      </c>
      <c r="DL30" s="55">
        <v>1.95</v>
      </c>
      <c r="DM30" s="55">
        <v>5.05</v>
      </c>
      <c r="DN30" s="55">
        <v>5.6</v>
      </c>
      <c r="DO30" s="55">
        <v>5.6</v>
      </c>
      <c r="DP30" s="55">
        <v>5.6</v>
      </c>
      <c r="DQ30" s="55">
        <v>5.05</v>
      </c>
      <c r="DR30" s="55">
        <v>3.5</v>
      </c>
      <c r="DS30" s="55">
        <v>5.05</v>
      </c>
      <c r="DT30" s="55">
        <v>3.7</v>
      </c>
      <c r="DU30" s="55">
        <v>4.8</v>
      </c>
      <c r="DV30" s="55">
        <v>1.4019999999999999</v>
      </c>
      <c r="DW30" s="55">
        <v>2.762</v>
      </c>
      <c r="DX30" s="55">
        <v>1.8360000000000001</v>
      </c>
      <c r="DY30" s="55">
        <v>2.2269999999999999</v>
      </c>
      <c r="DZ30" s="55">
        <v>1.8360000000000001</v>
      </c>
      <c r="EA30" s="55">
        <v>2.2269999999999999</v>
      </c>
    </row>
    <row r="31" spans="3:131" x14ac:dyDescent="0.3">
      <c r="C31" s="3">
        <f t="shared" si="4"/>
        <v>800</v>
      </c>
      <c r="D31" s="3"/>
      <c r="E31" s="4">
        <f t="shared" si="5"/>
        <v>2</v>
      </c>
      <c r="F31" s="55">
        <v>0</v>
      </c>
      <c r="G31" s="55">
        <v>43.536623716526002</v>
      </c>
      <c r="H31" s="55">
        <v>23.216871647013399</v>
      </c>
      <c r="I31" s="55">
        <v>2.9565134919132299</v>
      </c>
      <c r="J31" s="55">
        <v>10.9569998</v>
      </c>
      <c r="K31" s="55">
        <v>5.9381589293479919E-2</v>
      </c>
      <c r="L31" s="55">
        <v>3.3403582572937012</v>
      </c>
      <c r="M31" s="55">
        <v>2.8694117069244385</v>
      </c>
      <c r="N31" s="55">
        <v>2.3984651565551758</v>
      </c>
      <c r="O31" s="55">
        <v>1.5081223249435425</v>
      </c>
      <c r="P31" s="55">
        <v>0.61777949333190918</v>
      </c>
      <c r="Q31" s="55">
        <v>7.9523630142211914</v>
      </c>
      <c r="R31" s="55">
        <v>5.5072317123413086</v>
      </c>
      <c r="S31" s="55">
        <v>3.0621004104614258</v>
      </c>
      <c r="T31" s="55">
        <v>2.1545853614807129</v>
      </c>
      <c r="U31" s="55">
        <v>5.8111510280000003</v>
      </c>
      <c r="V31" s="55">
        <v>5.3278107639999996</v>
      </c>
      <c r="W31" s="55">
        <v>6.2769470209999998</v>
      </c>
      <c r="X31" s="55">
        <v>5.9033865929999996</v>
      </c>
      <c r="Y31" s="55">
        <v>4.9931836130000002</v>
      </c>
      <c r="Z31" s="55">
        <v>6.4487204551696777</v>
      </c>
      <c r="AA31" s="55">
        <v>6.209169864654541</v>
      </c>
      <c r="AB31" s="55">
        <v>5.9696192741394043</v>
      </c>
      <c r="AC31" s="55">
        <v>5.0775852203369141</v>
      </c>
      <c r="AD31" s="55">
        <v>3.9012010099999999</v>
      </c>
      <c r="AE31" s="55">
        <v>5.2303357119999996</v>
      </c>
      <c r="AF31" s="55">
        <v>5.7264199260000002</v>
      </c>
      <c r="AG31" s="55">
        <v>6.7656478881835938</v>
      </c>
      <c r="AH31" s="55">
        <v>6.1161842346191406</v>
      </c>
      <c r="AI31" s="55">
        <v>5.4667205810546875</v>
      </c>
      <c r="AJ31" s="55">
        <v>6.7986693379999998</v>
      </c>
      <c r="AK31" s="55">
        <v>6.1607108119999996</v>
      </c>
      <c r="AL31" s="55">
        <v>4.8995671270000001</v>
      </c>
      <c r="AM31" s="55">
        <v>6.3429951669999998</v>
      </c>
      <c r="AN31" s="55">
        <v>7.3112373352050781</v>
      </c>
      <c r="AO31" s="55">
        <v>7.1436481475830078</v>
      </c>
      <c r="AP31" s="55">
        <v>6.9760589599609375</v>
      </c>
      <c r="AQ31" s="55">
        <v>6.4026026725769043</v>
      </c>
      <c r="AR31" s="55">
        <v>5.8291463851928711</v>
      </c>
      <c r="AS31" s="55">
        <v>7.1954956049999996</v>
      </c>
      <c r="AT31" s="55">
        <v>7.0054569239999998</v>
      </c>
      <c r="AU31" s="55">
        <v>6.4477515219999999</v>
      </c>
      <c r="AV31" s="55">
        <v>7.0088376999999999</v>
      </c>
      <c r="AW31" s="55">
        <v>7.4580659866333008</v>
      </c>
      <c r="AX31" s="55">
        <v>7.2363066673278809</v>
      </c>
      <c r="AY31" s="55">
        <v>7.0145473480224609</v>
      </c>
      <c r="AZ31" s="55">
        <v>6.4027042388916016</v>
      </c>
      <c r="BA31" s="55">
        <v>6.1161842346191406</v>
      </c>
      <c r="BB31" s="55">
        <v>159.49636019108701</v>
      </c>
      <c r="BC31" s="55">
        <v>1.1552366686862801</v>
      </c>
      <c r="BD31" s="55">
        <v>0</v>
      </c>
      <c r="BE31" s="55">
        <v>5.2528025198321504E-3</v>
      </c>
      <c r="BF31" s="55">
        <v>0</v>
      </c>
      <c r="BG31" s="55">
        <v>1.55614335988254</v>
      </c>
      <c r="BH31" s="55">
        <v>1.22266376083824</v>
      </c>
      <c r="BI31" s="55">
        <v>0</v>
      </c>
      <c r="BJ31" s="55">
        <v>0.98419672216669196</v>
      </c>
      <c r="BK31" s="55">
        <v>0.64090550310891703</v>
      </c>
      <c r="BL31" s="75"/>
      <c r="BM31" s="75"/>
      <c r="BN31" s="55">
        <v>6.7993618249893188</v>
      </c>
      <c r="BO31" s="55">
        <v>2.8961915969848633</v>
      </c>
      <c r="BP31" s="55">
        <v>1.770383894443512</v>
      </c>
      <c r="BQ31" s="55">
        <v>21.768311858263001</v>
      </c>
      <c r="BR31" s="55">
        <v>1.8293350024533299</v>
      </c>
      <c r="BS31" s="55">
        <v>1.6597285935450501</v>
      </c>
      <c r="BT31" s="55">
        <v>1.7092648511923101</v>
      </c>
      <c r="BU31" s="55">
        <v>0.86923263611486701</v>
      </c>
      <c r="BV31" s="55">
        <v>0.5</v>
      </c>
      <c r="BW31" s="55">
        <v>1.94664713273544</v>
      </c>
      <c r="BX31" s="55">
        <v>78.8</v>
      </c>
      <c r="BY31" s="55">
        <v>0.5</v>
      </c>
      <c r="BZ31" s="55">
        <v>0.36</v>
      </c>
      <c r="CA31" s="55">
        <v>0.43</v>
      </c>
      <c r="CB31" s="55">
        <v>3.2</v>
      </c>
      <c r="CC31" s="55">
        <v>4.2</v>
      </c>
      <c r="CD31" s="55">
        <v>9.1</v>
      </c>
      <c r="CE31" s="55">
        <v>0.65</v>
      </c>
      <c r="CF31" s="55">
        <v>0.76</v>
      </c>
      <c r="CG31" s="55">
        <v>0.34</v>
      </c>
      <c r="CH31" s="55">
        <v>4.9000000000000004</v>
      </c>
      <c r="CI31" s="55">
        <v>2.5</v>
      </c>
      <c r="CJ31" s="55">
        <v>3.2320000000000002</v>
      </c>
      <c r="CK31" s="55">
        <v>3.3959999999999999</v>
      </c>
      <c r="CM31" s="55">
        <v>3.18</v>
      </c>
      <c r="CN31" s="55">
        <v>3.74</v>
      </c>
      <c r="CO31" s="55">
        <v>3.3333333333333335</v>
      </c>
      <c r="CP31" s="55">
        <v>3.3499999999999996</v>
      </c>
      <c r="CQ31" s="55">
        <v>3.5750000000000002</v>
      </c>
      <c r="CR31" s="55">
        <v>3.6500000000000004</v>
      </c>
      <c r="CS31" s="55">
        <v>4.75</v>
      </c>
      <c r="CT31" s="55">
        <v>5.8</v>
      </c>
      <c r="CU31" s="55">
        <v>5.8</v>
      </c>
      <c r="CV31" s="55">
        <v>5</v>
      </c>
      <c r="CW31" s="55">
        <v>28.818000000000001</v>
      </c>
      <c r="CX31" s="55">
        <v>24.870999999999999</v>
      </c>
      <c r="CY31" s="55">
        <v>0.9</v>
      </c>
      <c r="CZ31" s="55">
        <v>1.4</v>
      </c>
      <c r="DA31" s="55">
        <v>0.9</v>
      </c>
      <c r="DB31" s="55">
        <v>1.2</v>
      </c>
      <c r="DC31" s="55">
        <v>0.9</v>
      </c>
      <c r="DD31" s="55">
        <v>1.3125</v>
      </c>
      <c r="DE31" s="55">
        <v>1.1379999999999999</v>
      </c>
      <c r="DF31" s="55">
        <v>0.7</v>
      </c>
      <c r="DG31" s="55">
        <f t="shared" si="0"/>
        <v>1.7092648511923101</v>
      </c>
      <c r="DH31" s="55">
        <f t="shared" si="3"/>
        <v>1.7092648511923101</v>
      </c>
      <c r="DI31" s="55">
        <v>4.5</v>
      </c>
      <c r="DJ31" s="55">
        <v>3.9</v>
      </c>
      <c r="DK31" s="55">
        <v>3.9</v>
      </c>
      <c r="DL31" s="55">
        <v>1.1000000000000001</v>
      </c>
      <c r="DM31" s="55">
        <v>3.75</v>
      </c>
      <c r="DN31" s="55">
        <v>3.9</v>
      </c>
      <c r="DO31" s="55">
        <v>3.9</v>
      </c>
      <c r="DP31" s="55">
        <v>3.9</v>
      </c>
      <c r="DQ31" s="55">
        <v>3.75</v>
      </c>
      <c r="DR31" s="55">
        <v>2.4249999999999998</v>
      </c>
      <c r="DS31" s="55">
        <v>3.75</v>
      </c>
      <c r="DT31" s="55">
        <v>2.7</v>
      </c>
      <c r="DU31" s="55">
        <v>3.7</v>
      </c>
      <c r="DV31" s="55">
        <v>1.089</v>
      </c>
      <c r="DW31" s="55">
        <v>1.544</v>
      </c>
      <c r="DX31" s="55">
        <v>1.33</v>
      </c>
      <c r="DY31" s="55">
        <v>1.2230000000000001</v>
      </c>
      <c r="DZ31" s="55">
        <v>1.33</v>
      </c>
      <c r="EA31" s="55">
        <v>1.2230000000000001</v>
      </c>
    </row>
    <row r="32" spans="3:131" x14ac:dyDescent="0.3">
      <c r="C32" s="3">
        <f t="shared" si="4"/>
        <v>1000</v>
      </c>
      <c r="D32" s="3"/>
      <c r="E32" s="4">
        <f t="shared" si="5"/>
        <v>2</v>
      </c>
      <c r="F32" s="55">
        <v>5.11323328163963</v>
      </c>
      <c r="G32" s="55">
        <v>10.1173460700295</v>
      </c>
      <c r="H32" s="55">
        <v>5.1335180918375602</v>
      </c>
      <c r="I32" s="55">
        <v>2.05584606467461</v>
      </c>
      <c r="J32" s="55">
        <v>7.1030001599999997</v>
      </c>
      <c r="K32" s="55">
        <v>0.58748894929885864</v>
      </c>
      <c r="L32" s="55">
        <v>3.1888309121131897</v>
      </c>
      <c r="M32" s="55">
        <v>2.0873868465423584</v>
      </c>
      <c r="N32" s="55">
        <v>0.9859427809715271</v>
      </c>
      <c r="O32" s="55">
        <v>0.49185425043106079</v>
      </c>
      <c r="P32" s="55">
        <v>-2.2342801094055176E-3</v>
      </c>
      <c r="Q32" s="55">
        <v>7.7752993106842041</v>
      </c>
      <c r="R32" s="55">
        <v>5.2282557487487793</v>
      </c>
      <c r="S32" s="55">
        <v>2.6812121868133545</v>
      </c>
      <c r="T32" s="55">
        <v>1.1874074935913086</v>
      </c>
      <c r="U32" s="55">
        <v>5.9889502529999996</v>
      </c>
      <c r="V32" s="55">
        <v>2.9722650050000001</v>
      </c>
      <c r="W32" s="55">
        <v>6.6868577</v>
      </c>
      <c r="X32" s="55">
        <v>5.7201704979999999</v>
      </c>
      <c r="Y32" s="55">
        <v>4.509825706</v>
      </c>
      <c r="Z32" s="55">
        <v>7.0302038192749023</v>
      </c>
      <c r="AA32" s="55">
        <v>6.4335231781005859</v>
      </c>
      <c r="AB32" s="55">
        <v>5.8368425369262695</v>
      </c>
      <c r="AC32" s="55">
        <v>4.6260919570922852</v>
      </c>
      <c r="AD32" s="55">
        <v>2.0981504919999998</v>
      </c>
      <c r="AE32" s="55">
        <v>4.8347306249999997</v>
      </c>
      <c r="AF32" s="55">
        <v>5.5230550770000004</v>
      </c>
      <c r="AG32" s="55">
        <v>7.343353271484375</v>
      </c>
      <c r="AH32" s="55">
        <v>6.0933794975280762</v>
      </c>
      <c r="AI32" s="55">
        <v>4.8434057235717773</v>
      </c>
      <c r="AJ32" s="55">
        <v>7.4109191890000004</v>
      </c>
      <c r="AK32" s="55">
        <v>6.1576628680000001</v>
      </c>
      <c r="AL32" s="55">
        <v>4.8918414119999998</v>
      </c>
      <c r="AM32" s="55">
        <v>6.420853138</v>
      </c>
      <c r="AN32" s="55">
        <v>8.0499372482299805</v>
      </c>
      <c r="AO32" s="55">
        <v>7.8934931755065918</v>
      </c>
      <c r="AP32" s="55">
        <v>7.7370491027832031</v>
      </c>
      <c r="AQ32" s="55">
        <v>6.5050926208496094</v>
      </c>
      <c r="AR32" s="55">
        <v>5.2731361389160156</v>
      </c>
      <c r="AS32" s="55">
        <v>8.1557855610000001</v>
      </c>
      <c r="AT32" s="55">
        <v>7.9067635540000003</v>
      </c>
      <c r="AU32" s="55">
        <v>6.7641725539999999</v>
      </c>
      <c r="AV32" s="55">
        <v>8.0453119280000003</v>
      </c>
      <c r="AW32" s="55">
        <v>8.5060081481933594</v>
      </c>
      <c r="AX32" s="55">
        <v>8.3421764373779297</v>
      </c>
      <c r="AY32" s="55">
        <v>8.1783447265625</v>
      </c>
      <c r="AZ32" s="55">
        <v>7.1735730171203613</v>
      </c>
      <c r="BA32" s="55">
        <v>6.0933794975280762</v>
      </c>
      <c r="BB32" s="55">
        <v>138.44280005383601</v>
      </c>
      <c r="BC32" s="55">
        <v>6.0247278505050597</v>
      </c>
      <c r="BD32" s="55">
        <v>0</v>
      </c>
      <c r="BE32" s="55">
        <v>1.35926242757804E-3</v>
      </c>
      <c r="BF32" s="55">
        <v>1.95210140319097</v>
      </c>
      <c r="BG32" s="55">
        <v>3.2821021678496298</v>
      </c>
      <c r="BH32" s="55">
        <v>2.1881594059418599</v>
      </c>
      <c r="BI32" s="55">
        <v>1.2594653024965401</v>
      </c>
      <c r="BJ32" s="55">
        <v>1.05724032921573</v>
      </c>
      <c r="BK32" s="55">
        <v>0.29983075350641603</v>
      </c>
      <c r="BL32" s="75"/>
      <c r="BM32" s="75"/>
      <c r="BN32" s="55">
        <v>6.6286822110414505</v>
      </c>
      <c r="BO32" s="55">
        <v>2.2573948353528976</v>
      </c>
      <c r="BP32" s="55">
        <v>0.88999705016613007</v>
      </c>
      <c r="BQ32" s="55">
        <v>5.05867303501475</v>
      </c>
      <c r="BR32" s="55">
        <v>2.0719057016053299</v>
      </c>
      <c r="BS32" s="55">
        <v>1.71656478642446</v>
      </c>
      <c r="BT32" s="55">
        <v>1.74336043085961</v>
      </c>
      <c r="BU32" s="55">
        <v>0.60445826147653703</v>
      </c>
      <c r="BV32" s="55">
        <v>1.2</v>
      </c>
      <c r="BW32" s="55">
        <v>3.5634850824540401</v>
      </c>
      <c r="BX32" s="55">
        <v>81.400000000000006</v>
      </c>
      <c r="BY32" s="55">
        <v>1.2</v>
      </c>
      <c r="BZ32" s="55">
        <v>0.22</v>
      </c>
      <c r="CA32" s="55">
        <v>0.21</v>
      </c>
      <c r="CB32" s="55">
        <v>1.9</v>
      </c>
      <c r="CC32" s="55">
        <v>2.9</v>
      </c>
      <c r="CD32" s="55">
        <v>8</v>
      </c>
      <c r="CE32" s="55">
        <v>0.43</v>
      </c>
      <c r="CF32" s="55">
        <v>0.5</v>
      </c>
      <c r="CG32" s="55">
        <v>0.22</v>
      </c>
      <c r="CH32" s="55">
        <v>3.8</v>
      </c>
      <c r="CI32" s="55">
        <v>2.2000000000000002</v>
      </c>
      <c r="CJ32" s="55">
        <v>1.2290000000000001</v>
      </c>
      <c r="CK32" s="55">
        <v>1.9490000000000001</v>
      </c>
      <c r="CM32" s="55">
        <v>1.96</v>
      </c>
      <c r="CN32" s="55">
        <v>2.82</v>
      </c>
      <c r="CO32" s="55">
        <v>2.2000000000000002</v>
      </c>
      <c r="CP32" s="55">
        <v>2.1</v>
      </c>
      <c r="CQ32" s="55">
        <v>2.1749999999999998</v>
      </c>
      <c r="CR32" s="55">
        <v>2.4</v>
      </c>
      <c r="CS32" s="55">
        <v>3.0999999999999996</v>
      </c>
      <c r="CT32" s="55">
        <v>4.1000000000000005</v>
      </c>
      <c r="CU32" s="55">
        <v>4.0999999999999996</v>
      </c>
      <c r="CV32" s="55">
        <v>5</v>
      </c>
      <c r="CW32" s="55">
        <v>15.164</v>
      </c>
      <c r="CX32" s="55">
        <v>13.914</v>
      </c>
      <c r="CY32" s="55">
        <v>0.5</v>
      </c>
      <c r="CZ32" s="55">
        <v>1</v>
      </c>
      <c r="DA32" s="55">
        <v>0.6</v>
      </c>
      <c r="DB32" s="55">
        <v>0.8</v>
      </c>
      <c r="DC32" s="55">
        <v>0.6</v>
      </c>
      <c r="DD32" s="55">
        <v>0.88800000000000001</v>
      </c>
      <c r="DE32" s="55">
        <v>0.81</v>
      </c>
      <c r="DF32" s="55">
        <v>0.8</v>
      </c>
      <c r="DG32" s="55">
        <f t="shared" si="0"/>
        <v>1.74336043085961</v>
      </c>
      <c r="DH32" s="55">
        <f t="shared" si="3"/>
        <v>1.74336043085961</v>
      </c>
      <c r="DI32" s="55">
        <v>3</v>
      </c>
      <c r="DJ32" s="55">
        <v>3.1</v>
      </c>
      <c r="DK32" s="55">
        <v>3.1</v>
      </c>
      <c r="DL32" s="55">
        <v>1.1499999999999999</v>
      </c>
      <c r="DM32" s="55">
        <v>2.85</v>
      </c>
      <c r="DN32" s="55">
        <v>3.1</v>
      </c>
      <c r="DO32" s="55">
        <v>3.1</v>
      </c>
      <c r="DP32" s="55">
        <v>3.1</v>
      </c>
      <c r="DQ32" s="55">
        <v>2.85</v>
      </c>
      <c r="DR32" s="55">
        <v>2</v>
      </c>
      <c r="DS32" s="55">
        <v>2.85</v>
      </c>
      <c r="DT32" s="55">
        <v>2.2000000000000002</v>
      </c>
      <c r="DU32" s="55">
        <v>2.7</v>
      </c>
      <c r="DV32" s="55">
        <v>0.88400000000000001</v>
      </c>
      <c r="DW32" s="55">
        <v>0.47099999999999997</v>
      </c>
      <c r="DX32" s="55">
        <v>1.0760000000000001</v>
      </c>
      <c r="DY32" s="55">
        <v>0.34599999999999997</v>
      </c>
      <c r="DZ32" s="55">
        <v>1.0760000000000001</v>
      </c>
      <c r="EA32" s="55">
        <v>0.34599999999999997</v>
      </c>
    </row>
    <row r="33" spans="3:131" x14ac:dyDescent="0.3">
      <c r="C33" s="3">
        <f t="shared" si="4"/>
        <v>1200</v>
      </c>
      <c r="D33" s="3"/>
      <c r="E33" s="4">
        <f t="shared" si="5"/>
        <v>2</v>
      </c>
      <c r="F33" s="55">
        <v>8.3894024517590804</v>
      </c>
      <c r="G33" s="55">
        <v>2.5836242641300902</v>
      </c>
      <c r="H33" s="55">
        <v>1.4883091633791901</v>
      </c>
      <c r="I33" s="55">
        <v>1.5306418960736901</v>
      </c>
      <c r="J33" s="55">
        <v>4.9850001300000004</v>
      </c>
      <c r="K33" s="55">
        <v>0.67155104875564575</v>
      </c>
      <c r="L33" s="55">
        <v>1.3084667325019836</v>
      </c>
      <c r="M33" s="55">
        <v>1.1325514316558838</v>
      </c>
      <c r="N33" s="55">
        <v>0.95663613080978394</v>
      </c>
      <c r="O33" s="55">
        <v>0.74326342344284058</v>
      </c>
      <c r="P33" s="55">
        <v>0.52989071607589722</v>
      </c>
      <c r="Q33" s="55">
        <v>2.2351982593536377</v>
      </c>
      <c r="R33" s="55">
        <v>1.7850461006164551</v>
      </c>
      <c r="S33" s="55">
        <v>1.3348939418792725</v>
      </c>
      <c r="T33" s="55">
        <v>0.99214780330657959</v>
      </c>
      <c r="U33" s="55">
        <v>2.8343331809999999</v>
      </c>
      <c r="V33" s="55">
        <v>1.451184273</v>
      </c>
      <c r="W33" s="55">
        <v>4.5418276789999998</v>
      </c>
      <c r="X33" s="55">
        <v>2.5942313669999999</v>
      </c>
      <c r="Y33" s="55">
        <v>1.572204113</v>
      </c>
      <c r="Z33" s="55">
        <v>4.7005815505981445</v>
      </c>
      <c r="AA33" s="55">
        <v>3.7648177146911621</v>
      </c>
      <c r="AB33" s="55">
        <v>2.8290538787841797</v>
      </c>
      <c r="AC33" s="55">
        <v>1.6381111145019531</v>
      </c>
      <c r="AD33" s="55">
        <v>1.492012143</v>
      </c>
      <c r="AE33" s="55">
        <v>1.8482189179999999</v>
      </c>
      <c r="AF33" s="55">
        <v>3.2233278749999998</v>
      </c>
      <c r="AG33" s="55">
        <v>5.465975284576416</v>
      </c>
      <c r="AH33" s="55">
        <v>4.1779532432556152</v>
      </c>
      <c r="AI33" s="55">
        <v>2.8899312019348145</v>
      </c>
      <c r="AJ33" s="55">
        <v>5.5705909729999998</v>
      </c>
      <c r="AK33" s="55">
        <v>4.2820086479999997</v>
      </c>
      <c r="AL33" s="55">
        <v>3.527131319</v>
      </c>
      <c r="AM33" s="55">
        <v>4.7255706789999996</v>
      </c>
      <c r="AN33" s="55">
        <v>7.1401686668395996</v>
      </c>
      <c r="AO33" s="55">
        <v>6.6371383666992188</v>
      </c>
      <c r="AP33" s="55">
        <v>6.1341080665588379</v>
      </c>
      <c r="AQ33" s="55">
        <v>4.8905420303344727</v>
      </c>
      <c r="AR33" s="55">
        <v>3.6469759941101074</v>
      </c>
      <c r="AS33" s="55">
        <v>7.297230721</v>
      </c>
      <c r="AT33" s="55">
        <v>6.5493326190000003</v>
      </c>
      <c r="AU33" s="55">
        <v>5.4082527159999998</v>
      </c>
      <c r="AV33" s="55">
        <v>6.8853783609999999</v>
      </c>
      <c r="AW33" s="55">
        <v>7.8835458755493164</v>
      </c>
      <c r="AX33" s="55">
        <v>7.5305676460266113</v>
      </c>
      <c r="AY33" s="55">
        <v>7.1775894165039063</v>
      </c>
      <c r="AZ33" s="55">
        <v>6.2956466674804688</v>
      </c>
      <c r="BA33" s="55">
        <v>4.1779532432556152</v>
      </c>
      <c r="BB33" s="55">
        <v>107.503921179123</v>
      </c>
      <c r="BC33" s="55">
        <v>17.183586485591899</v>
      </c>
      <c r="BD33" s="55">
        <v>0</v>
      </c>
      <c r="BE33" s="55">
        <v>0.41951192234821799</v>
      </c>
      <c r="BF33" s="55">
        <v>4.4878971806758603</v>
      </c>
      <c r="BG33" s="55">
        <v>2.1622474905931499</v>
      </c>
      <c r="BH33" s="55">
        <v>1.76478077157043</v>
      </c>
      <c r="BI33" s="55">
        <v>3.0622303127986799</v>
      </c>
      <c r="BJ33" s="55">
        <v>1.0159347727544601</v>
      </c>
      <c r="BK33" s="55">
        <v>0.66401230698347802</v>
      </c>
      <c r="BL33" s="75"/>
      <c r="BM33" s="75"/>
      <c r="BN33" s="55">
        <v>2.0035153776407242</v>
      </c>
      <c r="BO33" s="55">
        <v>1.2403294891119003</v>
      </c>
      <c r="BP33" s="55">
        <v>0.876583531498909</v>
      </c>
      <c r="BQ33" s="55">
        <v>1.2918121320650451</v>
      </c>
      <c r="BR33" s="55">
        <v>2.12495509710436</v>
      </c>
      <c r="BS33" s="55">
        <v>1.8132424359138499</v>
      </c>
      <c r="BT33" s="55">
        <v>1.87051185150987</v>
      </c>
      <c r="BU33" s="55">
        <v>1.24255698065006</v>
      </c>
      <c r="BV33" s="55">
        <v>2.5</v>
      </c>
      <c r="BW33" s="55">
        <v>4.2135505783004197</v>
      </c>
      <c r="BX33" s="55">
        <v>65.3</v>
      </c>
      <c r="BY33" s="55">
        <v>2.5</v>
      </c>
      <c r="BZ33" s="55">
        <v>0.26</v>
      </c>
      <c r="CA33" s="55">
        <v>0.17</v>
      </c>
      <c r="CB33" s="55">
        <v>1.4</v>
      </c>
      <c r="CC33" s="55">
        <v>2.4</v>
      </c>
      <c r="CD33" s="55">
        <v>7.3</v>
      </c>
      <c r="CE33" s="55">
        <v>0.28000000000000003</v>
      </c>
      <c r="CF33" s="55">
        <v>0.33</v>
      </c>
      <c r="CG33" s="55">
        <v>0.16</v>
      </c>
      <c r="CH33" s="55">
        <v>3.1</v>
      </c>
      <c r="CI33" s="55">
        <v>1.8</v>
      </c>
      <c r="CJ33" s="55">
        <v>0.71099999999999997</v>
      </c>
      <c r="CK33" s="55">
        <v>0.69</v>
      </c>
      <c r="CM33" s="55">
        <v>1.76</v>
      </c>
      <c r="CN33" s="55">
        <v>2.2000000000000002</v>
      </c>
      <c r="CO33" s="55">
        <v>1.8999999999999997</v>
      </c>
      <c r="CP33" s="55">
        <v>1.75</v>
      </c>
      <c r="CQ33" s="55">
        <v>1.9</v>
      </c>
      <c r="CR33" s="55">
        <v>2.1</v>
      </c>
      <c r="CS33" s="55">
        <v>2.25</v>
      </c>
      <c r="CT33" s="55">
        <v>2.7000000000000006</v>
      </c>
      <c r="CU33" s="55">
        <v>2.6</v>
      </c>
      <c r="CV33" s="55">
        <v>5</v>
      </c>
      <c r="CW33" s="55">
        <v>10.606999999999999</v>
      </c>
      <c r="CX33" s="55">
        <v>9.7690000000000001</v>
      </c>
      <c r="CY33" s="55">
        <v>0.4</v>
      </c>
      <c r="CZ33" s="55">
        <v>0.6</v>
      </c>
      <c r="DA33" s="55">
        <v>0.4</v>
      </c>
      <c r="DB33" s="55">
        <v>0.5</v>
      </c>
      <c r="DC33" s="55">
        <v>0.4</v>
      </c>
      <c r="DD33" s="55">
        <v>0.58150000000000002</v>
      </c>
      <c r="DE33" s="55">
        <v>0.497</v>
      </c>
      <c r="DF33" s="55">
        <v>3</v>
      </c>
      <c r="DG33" s="55">
        <f t="shared" si="0"/>
        <v>1.87051185150987</v>
      </c>
      <c r="DH33" s="55">
        <f t="shared" si="3"/>
        <v>1.87051185150987</v>
      </c>
      <c r="DI33" s="55">
        <v>3</v>
      </c>
      <c r="DJ33" s="55">
        <v>2.8</v>
      </c>
      <c r="DK33" s="55">
        <v>2.8</v>
      </c>
      <c r="DL33" s="55">
        <v>0.85</v>
      </c>
      <c r="DM33" s="55">
        <v>2.65</v>
      </c>
      <c r="DN33" s="55">
        <v>2.8</v>
      </c>
      <c r="DO33" s="55">
        <v>2.8</v>
      </c>
      <c r="DP33" s="55">
        <v>2.8</v>
      </c>
      <c r="DQ33" s="55">
        <v>2.65</v>
      </c>
      <c r="DR33" s="55">
        <v>1.7500000000000002</v>
      </c>
      <c r="DS33" s="55">
        <v>2.65</v>
      </c>
      <c r="DT33" s="55">
        <v>2</v>
      </c>
      <c r="DU33" s="55">
        <v>2.6</v>
      </c>
      <c r="DV33" s="55">
        <v>0.79400000000000004</v>
      </c>
      <c r="DW33" s="55">
        <v>0.51200000000000001</v>
      </c>
      <c r="DX33" s="55">
        <v>0.93500000000000005</v>
      </c>
      <c r="DY33" s="55">
        <v>0.44800000000000001</v>
      </c>
      <c r="DZ33" s="55">
        <v>0.93500000000000005</v>
      </c>
      <c r="EA33" s="55">
        <v>0.44800000000000001</v>
      </c>
    </row>
    <row r="34" spans="3:131" x14ac:dyDescent="0.3">
      <c r="C34" s="3">
        <f t="shared" si="4"/>
        <v>1400</v>
      </c>
      <c r="D34" s="3"/>
      <c r="E34" s="4">
        <f t="shared" si="5"/>
        <v>2</v>
      </c>
      <c r="F34" s="55">
        <v>6.24573798497517</v>
      </c>
      <c r="G34" s="55">
        <v>5.8732937414731297E-2</v>
      </c>
      <c r="H34" s="55">
        <v>0.55515103117749898</v>
      </c>
      <c r="I34" s="55">
        <v>1.4333966109180001</v>
      </c>
      <c r="J34" s="55">
        <v>3.64899993</v>
      </c>
      <c r="K34" s="55">
        <v>0.83488953113555908</v>
      </c>
      <c r="L34" s="55">
        <v>1.4757349491119385</v>
      </c>
      <c r="M34" s="55">
        <v>1.2545115947723389</v>
      </c>
      <c r="N34" s="55">
        <v>1.0332882404327393</v>
      </c>
      <c r="O34" s="55">
        <v>0.92847633361816406</v>
      </c>
      <c r="P34" s="55">
        <v>0.82366442680358887</v>
      </c>
      <c r="Q34" s="55">
        <v>1.7180577516555786</v>
      </c>
      <c r="R34" s="55">
        <v>1.5772600173950195</v>
      </c>
      <c r="S34" s="55">
        <v>1.4364622831344604</v>
      </c>
      <c r="T34" s="55">
        <v>0.99371099472045898</v>
      </c>
      <c r="U34" s="55">
        <v>1.6186068060000001</v>
      </c>
      <c r="V34" s="55">
        <v>1.5113477710000001</v>
      </c>
      <c r="W34" s="55">
        <v>2.5388100150000001</v>
      </c>
      <c r="X34" s="55">
        <v>1.8312162160000001</v>
      </c>
      <c r="Y34" s="55">
        <v>1.5902502540000001</v>
      </c>
      <c r="Z34" s="55">
        <v>2.4548704624176025</v>
      </c>
      <c r="AA34" s="55">
        <v>2.158076286315918</v>
      </c>
      <c r="AB34" s="55">
        <v>1.8612821102142334</v>
      </c>
      <c r="AC34" s="55">
        <v>1.6486430168151855</v>
      </c>
      <c r="AD34" s="55">
        <v>1.2564356329999999</v>
      </c>
      <c r="AE34" s="55">
        <v>1.7582454679999999</v>
      </c>
      <c r="AF34" s="55">
        <v>2.1122512819999999</v>
      </c>
      <c r="AG34" s="55">
        <v>3.2551968097686768</v>
      </c>
      <c r="AH34" s="55">
        <v>2.5350232124328613</v>
      </c>
      <c r="AI34" s="55">
        <v>1.8148496150970459</v>
      </c>
      <c r="AJ34" s="55">
        <v>3.3287558559999999</v>
      </c>
      <c r="AK34" s="55">
        <v>2.6135368350000001</v>
      </c>
      <c r="AL34" s="55">
        <v>2.4515464310000001</v>
      </c>
      <c r="AM34" s="55">
        <v>2.9414551260000001</v>
      </c>
      <c r="AN34" s="55">
        <v>4.4556708335876465</v>
      </c>
      <c r="AO34" s="55">
        <v>4.0916123390197754</v>
      </c>
      <c r="AP34" s="55">
        <v>3.7275538444519043</v>
      </c>
      <c r="AQ34" s="55">
        <v>3.0480468273162842</v>
      </c>
      <c r="AR34" s="55">
        <v>2.3685398101806641</v>
      </c>
      <c r="AS34" s="55">
        <v>4.7135453219999999</v>
      </c>
      <c r="AT34" s="55">
        <v>4.0205545430000003</v>
      </c>
      <c r="AU34" s="55">
        <v>3.3772270679999998</v>
      </c>
      <c r="AV34" s="55">
        <v>4.3290658000000004</v>
      </c>
      <c r="AW34" s="55">
        <v>5.1548442840576172</v>
      </c>
      <c r="AX34" s="55">
        <v>4.8888130187988281</v>
      </c>
      <c r="AY34" s="55">
        <v>4.6227817535400391</v>
      </c>
      <c r="AZ34" s="55">
        <v>4.0690159797668457</v>
      </c>
      <c r="BA34" s="55">
        <v>2.5350232124328613</v>
      </c>
      <c r="BB34" s="55">
        <v>64.667710465930696</v>
      </c>
      <c r="BC34" s="55">
        <v>20.812665717715301</v>
      </c>
      <c r="BD34" s="55">
        <v>0.32561519009202899</v>
      </c>
      <c r="BE34" s="55">
        <v>0.86928550497474899</v>
      </c>
      <c r="BF34" s="55">
        <v>6.8317516577763504</v>
      </c>
      <c r="BG34" s="55">
        <v>2.2642459579669501</v>
      </c>
      <c r="BH34" s="55">
        <v>1.25172729855183</v>
      </c>
      <c r="BI34" s="55">
        <v>4.8762052725518501</v>
      </c>
      <c r="BJ34" s="55">
        <v>0.99703728676387304</v>
      </c>
      <c r="BK34" s="55">
        <v>0.661783372518018</v>
      </c>
      <c r="BL34" s="75"/>
      <c r="BM34" s="75"/>
      <c r="BN34" s="55">
        <v>1.6574770510196686</v>
      </c>
      <c r="BO34" s="55">
        <v>1.3356687724590302</v>
      </c>
      <c r="BP34" s="55">
        <v>0.95119935274124146</v>
      </c>
      <c r="BQ34" s="55">
        <v>2.9366468707365648E-2</v>
      </c>
      <c r="BR34" s="55">
        <v>2.18191756981581</v>
      </c>
      <c r="BS34" s="55">
        <v>1.87070781953554</v>
      </c>
      <c r="BT34" s="55">
        <v>1.87579150712029</v>
      </c>
      <c r="BU34" s="55">
        <v>1.42229539141869</v>
      </c>
      <c r="BV34" s="55">
        <v>2.7</v>
      </c>
      <c r="BW34" s="55">
        <v>4.7625593938999504</v>
      </c>
      <c r="BX34" s="55">
        <v>49</v>
      </c>
      <c r="BY34" s="55">
        <v>2.7</v>
      </c>
      <c r="BZ34" s="55">
        <v>0.31</v>
      </c>
      <c r="CA34" s="55">
        <v>0.22</v>
      </c>
      <c r="CB34" s="55">
        <v>2.1</v>
      </c>
      <c r="CC34" s="55">
        <v>1.5</v>
      </c>
      <c r="CD34" s="55">
        <v>6.8</v>
      </c>
      <c r="CE34" s="55">
        <v>0.28999999999999998</v>
      </c>
      <c r="CF34" s="55">
        <v>0.33</v>
      </c>
      <c r="CG34" s="55">
        <v>0.19</v>
      </c>
      <c r="CH34" s="55">
        <v>2.4</v>
      </c>
      <c r="CI34" s="55">
        <v>1.4</v>
      </c>
      <c r="CJ34" s="55">
        <v>0.54100000000000004</v>
      </c>
      <c r="CK34" s="55">
        <v>0.379</v>
      </c>
      <c r="CM34" s="55">
        <v>1.43</v>
      </c>
      <c r="CN34" s="55">
        <v>1.86</v>
      </c>
      <c r="CO34" s="55">
        <v>1.5333333333333332</v>
      </c>
      <c r="CP34" s="55">
        <v>1.45</v>
      </c>
      <c r="CQ34" s="55">
        <v>1.575</v>
      </c>
      <c r="CR34" s="55">
        <v>1.7</v>
      </c>
      <c r="CS34" s="55">
        <v>2.1</v>
      </c>
      <c r="CT34" s="55">
        <v>2.5333333333333332</v>
      </c>
      <c r="CU34" s="55">
        <v>2.5</v>
      </c>
      <c r="CV34" s="55">
        <v>5</v>
      </c>
      <c r="CW34" s="55">
        <v>7.9359999999999999</v>
      </c>
      <c r="CX34" s="55">
        <v>7.2759999999999998</v>
      </c>
      <c r="CY34" s="55">
        <v>0.4</v>
      </c>
      <c r="CZ34" s="55">
        <v>0.6</v>
      </c>
      <c r="DA34" s="55">
        <v>0.4</v>
      </c>
      <c r="DB34" s="55">
        <v>0.5</v>
      </c>
      <c r="DC34" s="55">
        <v>0.4</v>
      </c>
      <c r="DD34" s="55">
        <v>0.52500000000000002</v>
      </c>
      <c r="DE34" s="55">
        <v>0.45700000000000002</v>
      </c>
      <c r="DF34" s="55">
        <v>3</v>
      </c>
      <c r="DG34" s="55">
        <f t="shared" si="0"/>
        <v>1.87579150712029</v>
      </c>
      <c r="DH34" s="55">
        <f t="shared" si="3"/>
        <v>1.87579150712029</v>
      </c>
      <c r="DI34" s="55">
        <v>3</v>
      </c>
      <c r="DJ34" s="55">
        <v>2.1</v>
      </c>
      <c r="DK34" s="55">
        <v>2.1</v>
      </c>
      <c r="DL34" s="55">
        <v>0.6</v>
      </c>
      <c r="DM34" s="55">
        <v>2.1</v>
      </c>
      <c r="DN34" s="55">
        <v>2.1</v>
      </c>
      <c r="DO34" s="55">
        <v>2.1</v>
      </c>
      <c r="DP34" s="55">
        <v>2.1</v>
      </c>
      <c r="DQ34" s="55">
        <v>2.1</v>
      </c>
      <c r="DR34" s="55">
        <v>1.3499999999999999</v>
      </c>
      <c r="DS34" s="55">
        <v>2.1</v>
      </c>
      <c r="DT34" s="55">
        <v>2</v>
      </c>
      <c r="DU34" s="55">
        <v>2.1</v>
      </c>
      <c r="DV34" s="55">
        <v>0.83599999999999997</v>
      </c>
      <c r="DW34" s="55">
        <v>0.57899999999999996</v>
      </c>
      <c r="DX34" s="55">
        <v>0.96299999999999997</v>
      </c>
      <c r="DY34" s="55">
        <v>0.505</v>
      </c>
      <c r="DZ34" s="55">
        <v>0.96299999999999997</v>
      </c>
      <c r="EA34" s="55">
        <v>0.505</v>
      </c>
    </row>
    <row r="35" spans="3:131" x14ac:dyDescent="0.3">
      <c r="C35" s="3">
        <f t="shared" si="4"/>
        <v>1800</v>
      </c>
      <c r="D35" s="3"/>
      <c r="E35" s="4">
        <f t="shared" si="5"/>
        <v>2</v>
      </c>
      <c r="F35" s="55">
        <v>10.3552462630287</v>
      </c>
      <c r="G35" s="55">
        <v>4.3911364580049401</v>
      </c>
      <c r="H35" s="55">
        <v>0.92420274206704101</v>
      </c>
      <c r="I35" s="55">
        <v>0.90710959715064299</v>
      </c>
      <c r="J35" s="55">
        <v>1.7699999799999999</v>
      </c>
      <c r="K35" s="55">
        <v>1.1355129480361938</v>
      </c>
      <c r="L35" s="55">
        <v>1.5446358919143677</v>
      </c>
      <c r="M35" s="55">
        <v>1.4012398719787598</v>
      </c>
      <c r="N35" s="55">
        <v>1.2578438520431519</v>
      </c>
      <c r="O35" s="55">
        <v>1.3877164125442505</v>
      </c>
      <c r="P35" s="55">
        <v>1.5175889730453491</v>
      </c>
      <c r="Q35" s="55">
        <v>2.03592848777771</v>
      </c>
      <c r="R35" s="55">
        <v>1.8050248622894287</v>
      </c>
      <c r="S35" s="55">
        <v>1.5741212368011475</v>
      </c>
      <c r="T35" s="55">
        <v>1.4996916055679321</v>
      </c>
      <c r="U35" s="55">
        <v>1.8582464460000001</v>
      </c>
      <c r="V35" s="55">
        <v>1.647918105</v>
      </c>
      <c r="W35" s="55">
        <v>2.0221619610000001</v>
      </c>
      <c r="X35" s="55">
        <v>1.991808534</v>
      </c>
      <c r="Y35" s="55">
        <v>1.643203974</v>
      </c>
      <c r="Z35" s="55">
        <v>2.0872712135314941</v>
      </c>
      <c r="AA35" s="55">
        <v>2.0532894134521484</v>
      </c>
      <c r="AB35" s="55">
        <v>2.0193076133728027</v>
      </c>
      <c r="AC35" s="55">
        <v>1.6522374153137207</v>
      </c>
      <c r="AD35" s="55">
        <v>1.5822840929999999</v>
      </c>
      <c r="AE35" s="55">
        <v>1.7210692169999999</v>
      </c>
      <c r="AF35" s="55">
        <v>2.1220173839999998</v>
      </c>
      <c r="AG35" s="55">
        <v>2.4175052642822266</v>
      </c>
      <c r="AH35" s="55">
        <v>2.3464875221252441</v>
      </c>
      <c r="AI35" s="55">
        <v>2.2754697799682617</v>
      </c>
      <c r="AJ35" s="55">
        <v>2.437362432</v>
      </c>
      <c r="AK35" s="55">
        <v>2.370738029</v>
      </c>
      <c r="AL35" s="55">
        <v>2.1103868480000001</v>
      </c>
      <c r="AM35" s="55">
        <v>2.4723772999999998</v>
      </c>
      <c r="AN35" s="55">
        <v>2.380723237991333</v>
      </c>
      <c r="AO35" s="55">
        <v>2.4659743309020996</v>
      </c>
      <c r="AP35" s="55">
        <v>2.5512254238128662</v>
      </c>
      <c r="AQ35" s="55">
        <v>2.5059185028076172</v>
      </c>
      <c r="AR35" s="55">
        <v>2.4606115818023682</v>
      </c>
      <c r="AS35" s="55">
        <v>2.3504328729999999</v>
      </c>
      <c r="AT35" s="55">
        <v>2.6293694969999999</v>
      </c>
      <c r="AU35" s="55">
        <v>2.6111903189999999</v>
      </c>
      <c r="AV35" s="55">
        <v>2.6765296460000001</v>
      </c>
      <c r="AW35" s="55">
        <v>2.4502198696136475</v>
      </c>
      <c r="AX35" s="55">
        <v>2.5847179889678955</v>
      </c>
      <c r="AY35" s="55">
        <v>2.7192161083221436</v>
      </c>
      <c r="AZ35" s="55">
        <v>2.8134806156158447</v>
      </c>
      <c r="BA35" s="55">
        <v>2.3464875221252441</v>
      </c>
      <c r="BB35" s="55">
        <v>36.888017738778402</v>
      </c>
      <c r="BC35" s="55">
        <v>21.055578176257601</v>
      </c>
      <c r="BD35" s="55">
        <v>0.36902089258276399</v>
      </c>
      <c r="BE35" s="55">
        <v>1.75875357707284</v>
      </c>
      <c r="BF35" s="55">
        <v>6.3835166368082303</v>
      </c>
      <c r="BG35" s="55">
        <v>0.535178201721769</v>
      </c>
      <c r="BH35" s="55">
        <v>1.15715875090489</v>
      </c>
      <c r="BI35" s="55">
        <v>1.8623832118264001</v>
      </c>
      <c r="BJ35" s="55">
        <v>1.10308044756284</v>
      </c>
      <c r="BK35" s="55">
        <v>0.89586142209941899</v>
      </c>
      <c r="BL35" s="75"/>
      <c r="BM35" s="75"/>
      <c r="BN35" s="55">
        <v>1.9131053388118744</v>
      </c>
      <c r="BO35" s="55">
        <v>1.4950518906116486</v>
      </c>
      <c r="BP35" s="55">
        <v>1.5041659474372864</v>
      </c>
      <c r="BQ35" s="55">
        <v>2.1955682290024701</v>
      </c>
      <c r="BR35" s="55">
        <v>2.1745892900355202</v>
      </c>
      <c r="BS35" s="55">
        <v>1.92469745320848</v>
      </c>
      <c r="BT35" s="55">
        <v>1.9779641805752799</v>
      </c>
      <c r="BU35" s="55">
        <v>1.9061803378892901</v>
      </c>
      <c r="BV35" s="55">
        <v>2.4</v>
      </c>
      <c r="BW35" s="55">
        <v>6.3825350069173696</v>
      </c>
      <c r="BX35" s="55">
        <v>31.2</v>
      </c>
      <c r="BY35" s="55">
        <v>2.4</v>
      </c>
      <c r="BZ35" s="55">
        <v>0.59</v>
      </c>
      <c r="CA35" s="55">
        <v>0.56000000000000005</v>
      </c>
      <c r="CB35" s="55">
        <v>1.6</v>
      </c>
      <c r="CC35" s="55">
        <v>1.6</v>
      </c>
      <c r="CD35" s="55">
        <v>6.4</v>
      </c>
      <c r="CE35" s="55">
        <v>0.56000000000000005</v>
      </c>
      <c r="CF35" s="55">
        <v>0.64</v>
      </c>
      <c r="CG35" s="55">
        <v>0.33</v>
      </c>
      <c r="CH35" s="55">
        <v>1.4</v>
      </c>
      <c r="CI35" s="55">
        <v>0.8</v>
      </c>
      <c r="CJ35" s="55">
        <v>0.48399999999999999</v>
      </c>
      <c r="CK35" s="55">
        <v>0.44500000000000001</v>
      </c>
      <c r="CM35" s="55">
        <v>1.39</v>
      </c>
      <c r="CN35" s="55">
        <v>1.7</v>
      </c>
      <c r="CO35" s="55">
        <v>1.4666666666666668</v>
      </c>
      <c r="CP35" s="55">
        <v>1.4</v>
      </c>
      <c r="CQ35" s="55">
        <v>1.5</v>
      </c>
      <c r="CR35" s="55">
        <v>1.6</v>
      </c>
      <c r="CS35" s="55">
        <v>1.95</v>
      </c>
      <c r="CT35" s="55">
        <v>2.3666666666666667</v>
      </c>
      <c r="CU35" s="55">
        <v>2.2999999999999998</v>
      </c>
      <c r="CV35" s="55">
        <v>3</v>
      </c>
      <c r="CW35" s="55">
        <v>4.8600000000000003</v>
      </c>
      <c r="CX35" s="55">
        <v>4.3579999999999997</v>
      </c>
      <c r="CY35" s="55">
        <v>0.5</v>
      </c>
      <c r="CZ35" s="55">
        <v>0.7</v>
      </c>
      <c r="DA35" s="55">
        <v>0.5</v>
      </c>
      <c r="DB35" s="55">
        <v>0.6</v>
      </c>
      <c r="DC35" s="55">
        <v>0.5</v>
      </c>
      <c r="DD35" s="55">
        <v>0.62149999999999994</v>
      </c>
      <c r="DE35" s="55">
        <v>0.57299999999999995</v>
      </c>
      <c r="DF35" s="55">
        <v>3.5</v>
      </c>
      <c r="DG35" s="55">
        <f t="shared" si="0"/>
        <v>1.9779641805752799</v>
      </c>
      <c r="DH35" s="55">
        <f t="shared" si="3"/>
        <v>1.9779641805752799</v>
      </c>
      <c r="DI35" s="55">
        <v>3.5</v>
      </c>
      <c r="DJ35" s="55">
        <v>1.2</v>
      </c>
      <c r="DK35" s="55">
        <v>1.2</v>
      </c>
      <c r="DL35" s="55">
        <v>0.45</v>
      </c>
      <c r="DM35" s="55">
        <v>1.2</v>
      </c>
      <c r="DN35" s="55">
        <v>1.2</v>
      </c>
      <c r="DO35" s="55">
        <v>1.2</v>
      </c>
      <c r="DP35" s="55">
        <v>1.2</v>
      </c>
      <c r="DQ35" s="55">
        <v>1.2</v>
      </c>
      <c r="DR35" s="55">
        <v>0.82499999999999996</v>
      </c>
      <c r="DS35" s="55">
        <v>1.2</v>
      </c>
      <c r="DT35" s="55">
        <v>1.1000000000000001</v>
      </c>
      <c r="DU35" s="55">
        <v>1.2</v>
      </c>
      <c r="DV35" s="55">
        <v>1.079</v>
      </c>
      <c r="DW35" s="55">
        <v>0.873</v>
      </c>
      <c r="DX35" s="55">
        <v>1.101</v>
      </c>
      <c r="DY35" s="55">
        <v>0.72399999999999998</v>
      </c>
      <c r="DZ35" s="55">
        <v>1.101</v>
      </c>
      <c r="EA35" s="55">
        <v>0.72399999999999998</v>
      </c>
    </row>
    <row r="36" spans="3:131" x14ac:dyDescent="0.3">
      <c r="C36" s="3">
        <f t="shared" si="4"/>
        <v>2200</v>
      </c>
      <c r="D36" s="3"/>
      <c r="E36" s="4">
        <f t="shared" si="5"/>
        <v>2</v>
      </c>
      <c r="F36" s="55">
        <v>11.771520939327401</v>
      </c>
      <c r="G36" s="55">
        <v>1.7189285967321599</v>
      </c>
      <c r="H36" s="55">
        <v>0.15770516091367801</v>
      </c>
      <c r="I36" s="55">
        <v>0.85666049671595002</v>
      </c>
      <c r="J36" s="55">
        <v>1.2729999999999999</v>
      </c>
      <c r="K36" s="55">
        <v>0.66573542356491089</v>
      </c>
      <c r="L36" s="55">
        <v>1.5237828493118286</v>
      </c>
      <c r="M36" s="55">
        <v>1.5469114780426025</v>
      </c>
      <c r="N36" s="55">
        <v>1.5700401067733765</v>
      </c>
      <c r="O36" s="55">
        <v>0.81245160102844238</v>
      </c>
      <c r="P36" s="55">
        <v>5.4863095283508301E-2</v>
      </c>
      <c r="Q36" s="55">
        <v>2.0296633243560791</v>
      </c>
      <c r="R36" s="55">
        <v>1.9162042140960693</v>
      </c>
      <c r="S36" s="55">
        <v>1.8027451038360596</v>
      </c>
      <c r="T36" s="55">
        <v>1.9006665945053101</v>
      </c>
      <c r="U36" s="55">
        <v>2.0823817249999999</v>
      </c>
      <c r="V36" s="55">
        <v>1.852508187</v>
      </c>
      <c r="W36" s="55">
        <v>2.1821286679999998</v>
      </c>
      <c r="X36" s="55">
        <v>2.1508157250000002</v>
      </c>
      <c r="Y36" s="55">
        <v>2.1456143860000001</v>
      </c>
      <c r="Z36" s="55">
        <v>2.3241326808929443</v>
      </c>
      <c r="AA36" s="55">
        <v>2.2617697715759277</v>
      </c>
      <c r="AB36" s="55">
        <v>2.1994068622589111</v>
      </c>
      <c r="AC36" s="55">
        <v>2.1730256080627441</v>
      </c>
      <c r="AD36" s="55">
        <v>2.1454877849999998</v>
      </c>
      <c r="AE36" s="55">
        <v>2.2237482069999999</v>
      </c>
      <c r="AF36" s="55">
        <v>2.4029026029999998</v>
      </c>
      <c r="AG36" s="55">
        <v>2.5173685550689697</v>
      </c>
      <c r="AH36" s="55">
        <v>2.5725595951080322</v>
      </c>
      <c r="AI36" s="55">
        <v>2.6277506351470947</v>
      </c>
      <c r="AJ36" s="55">
        <v>2.5287907120000002</v>
      </c>
      <c r="AK36" s="55">
        <v>2.5909650329999998</v>
      </c>
      <c r="AL36" s="55">
        <v>2.4632012840000002</v>
      </c>
      <c r="AM36" s="55">
        <v>2.6454446319999998</v>
      </c>
      <c r="AN36" s="55">
        <v>2.4744088649749756</v>
      </c>
      <c r="AO36" s="55">
        <v>2.5332684516906738</v>
      </c>
      <c r="AP36" s="55">
        <v>2.5921280384063721</v>
      </c>
      <c r="AQ36" s="55">
        <v>2.6451129913330078</v>
      </c>
      <c r="AR36" s="55">
        <v>2.6980979442596436</v>
      </c>
      <c r="AS36" s="55">
        <v>2.4616062639999998</v>
      </c>
      <c r="AT36" s="55">
        <v>2.6413469310000002</v>
      </c>
      <c r="AU36" s="55">
        <v>2.690817595</v>
      </c>
      <c r="AV36" s="55">
        <v>2.6805996890000001</v>
      </c>
      <c r="AW36" s="55">
        <v>2.5773096084594727</v>
      </c>
      <c r="AX36" s="55">
        <v>2.6469132900238037</v>
      </c>
      <c r="AY36" s="55">
        <v>2.7165169715881348</v>
      </c>
      <c r="AZ36" s="55">
        <v>2.7861616611480713</v>
      </c>
      <c r="BA36" s="55">
        <v>2.5725595951080322</v>
      </c>
      <c r="BB36" s="55">
        <v>26.569043347948998</v>
      </c>
      <c r="BC36" s="55">
        <v>21.930319263821499</v>
      </c>
      <c r="BD36" s="55">
        <v>0.81401455278819201</v>
      </c>
      <c r="BE36" s="55">
        <v>2.0979202458311401</v>
      </c>
      <c r="BF36" s="55">
        <v>4.3146253940972201</v>
      </c>
      <c r="BG36" s="55">
        <v>0.58438737674471797</v>
      </c>
      <c r="BH36" s="55">
        <v>0.62742687728764501</v>
      </c>
      <c r="BI36" s="55">
        <v>3.6399144604855298</v>
      </c>
      <c r="BJ36" s="55">
        <v>1.0123538140453401</v>
      </c>
      <c r="BK36" s="55">
        <v>0.81176081775222297</v>
      </c>
      <c r="BL36" s="75"/>
      <c r="BM36" s="75"/>
      <c r="BN36" s="55">
        <v>1.9031932055950165</v>
      </c>
      <c r="BO36" s="55">
        <v>1.7445688545703888</v>
      </c>
      <c r="BP36" s="55">
        <v>1.4392157196998596</v>
      </c>
      <c r="BQ36" s="55">
        <v>0.85946429836607996</v>
      </c>
      <c r="BR36" s="55">
        <v>2.1600339878600399</v>
      </c>
      <c r="BS36" s="55">
        <v>1.9355528041155701</v>
      </c>
      <c r="BT36" s="55">
        <v>2.0603668787220002</v>
      </c>
      <c r="BU36" s="55">
        <v>1.05816797751216</v>
      </c>
      <c r="BV36" s="55">
        <v>1.5</v>
      </c>
      <c r="BW36" s="55">
        <v>9.3256974741909708</v>
      </c>
      <c r="BX36" s="55">
        <v>20.3</v>
      </c>
      <c r="BY36" s="55">
        <v>1.5</v>
      </c>
      <c r="BZ36" s="55">
        <v>0.93</v>
      </c>
      <c r="CA36" s="55">
        <v>0.91</v>
      </c>
      <c r="CB36" s="55">
        <v>1.3</v>
      </c>
      <c r="CC36" s="55">
        <v>0.8</v>
      </c>
      <c r="CD36" s="55">
        <v>6.2</v>
      </c>
      <c r="CE36" s="55">
        <v>0.46</v>
      </c>
      <c r="CF36" s="55">
        <v>0.52</v>
      </c>
      <c r="CG36" s="55">
        <v>0.26</v>
      </c>
      <c r="CH36" s="55">
        <v>0.9</v>
      </c>
      <c r="CI36" s="55">
        <v>0.8</v>
      </c>
      <c r="CJ36" s="55">
        <v>0.46300000000000002</v>
      </c>
      <c r="CK36" s="55">
        <v>0.375</v>
      </c>
      <c r="CM36" s="55">
        <v>1.48</v>
      </c>
      <c r="CN36" s="55">
        <v>1.7</v>
      </c>
      <c r="CO36" s="55">
        <v>1.6333333333333335</v>
      </c>
      <c r="CP36" s="55">
        <v>1.55</v>
      </c>
      <c r="CQ36" s="55">
        <v>1.625</v>
      </c>
      <c r="CR36" s="55">
        <v>1.75</v>
      </c>
      <c r="CS36" s="55">
        <v>2</v>
      </c>
      <c r="CT36" s="55">
        <v>2.4</v>
      </c>
      <c r="CU36" s="55">
        <v>2.4</v>
      </c>
      <c r="CV36" s="55">
        <v>2</v>
      </c>
      <c r="CW36" s="55">
        <v>2.4409999999999998</v>
      </c>
      <c r="CX36" s="55">
        <v>2.1619999999999999</v>
      </c>
      <c r="CY36" s="55">
        <v>0.2</v>
      </c>
      <c r="CZ36" s="55">
        <v>0.6</v>
      </c>
      <c r="DA36" s="55">
        <v>0.2</v>
      </c>
      <c r="DB36" s="55">
        <v>0.3</v>
      </c>
      <c r="DC36" s="55">
        <v>0.2</v>
      </c>
      <c r="DD36" s="55">
        <v>0.43274999999999997</v>
      </c>
      <c r="DE36" s="55">
        <v>0.29399999999999998</v>
      </c>
      <c r="DF36" s="55">
        <v>2</v>
      </c>
      <c r="DG36" s="55">
        <f t="shared" si="0"/>
        <v>2.0603668787220002</v>
      </c>
      <c r="DH36" s="55">
        <f t="shared" si="3"/>
        <v>2.0603668787220002</v>
      </c>
      <c r="DI36" s="55">
        <v>2</v>
      </c>
      <c r="DJ36" s="55">
        <v>0.8</v>
      </c>
      <c r="DK36" s="55">
        <v>0.8</v>
      </c>
      <c r="DL36" s="55">
        <v>0.6</v>
      </c>
      <c r="DM36" s="55">
        <v>0.8</v>
      </c>
      <c r="DN36" s="55">
        <v>0.8</v>
      </c>
      <c r="DO36" s="55">
        <v>0.8</v>
      </c>
      <c r="DP36" s="55">
        <v>0.8</v>
      </c>
      <c r="DQ36" s="55">
        <v>0.8</v>
      </c>
      <c r="DR36" s="55">
        <v>0.70000000000000007</v>
      </c>
      <c r="DS36" s="55">
        <v>0.8</v>
      </c>
      <c r="DT36" s="55">
        <v>0.7</v>
      </c>
      <c r="DU36" s="55">
        <v>0.8</v>
      </c>
      <c r="DV36" s="55">
        <v>0.58699999999999997</v>
      </c>
      <c r="DW36" s="55">
        <v>1.099</v>
      </c>
      <c r="DX36" s="55">
        <v>0.61399999999999999</v>
      </c>
      <c r="DY36" s="55">
        <v>0.93100000000000005</v>
      </c>
      <c r="DZ36" s="55">
        <v>0.61399999999999999</v>
      </c>
      <c r="EA36" s="55">
        <v>0.93100000000000005</v>
      </c>
    </row>
    <row r="37" spans="3:131" x14ac:dyDescent="0.3">
      <c r="C37" s="3">
        <f t="shared" si="4"/>
        <v>2600</v>
      </c>
      <c r="D37" s="3"/>
      <c r="E37" s="4">
        <f t="shared" si="5"/>
        <v>2</v>
      </c>
      <c r="F37" s="55">
        <v>12.4226596559797</v>
      </c>
      <c r="G37" s="55">
        <v>1.5902376006046901</v>
      </c>
      <c r="H37" s="55">
        <v>0.13484054482298699</v>
      </c>
      <c r="I37" s="55">
        <v>0.80476358138924098</v>
      </c>
      <c r="J37" s="55">
        <v>0.92599999899999996</v>
      </c>
      <c r="K37" s="55">
        <v>0.20084458589553833</v>
      </c>
      <c r="L37" s="55">
        <v>0.52061522006988525</v>
      </c>
      <c r="M37" s="55">
        <v>0.64557301998138428</v>
      </c>
      <c r="N37" s="55">
        <v>0.7705308198928833</v>
      </c>
      <c r="O37" s="55">
        <v>0.87967312335968018</v>
      </c>
      <c r="P37" s="55">
        <v>0.98881542682647705</v>
      </c>
      <c r="Q37" s="55">
        <v>0.86070698499679565</v>
      </c>
      <c r="R37" s="55">
        <v>0.79845511913299561</v>
      </c>
      <c r="S37" s="55">
        <v>0.73620325326919556</v>
      </c>
      <c r="T37" s="55">
        <v>0.98870384693145752</v>
      </c>
      <c r="U37" s="55">
        <v>2.2429406639999998</v>
      </c>
      <c r="V37" s="55">
        <v>0.72776943400000005</v>
      </c>
      <c r="W37" s="55">
        <v>2.353134394</v>
      </c>
      <c r="X37" s="55">
        <v>2.374683857</v>
      </c>
      <c r="Y37" s="55">
        <v>0.93565237499999998</v>
      </c>
      <c r="Z37" s="55">
        <v>2.4888129234313965</v>
      </c>
      <c r="AA37" s="55">
        <v>2.4489707946777344</v>
      </c>
      <c r="AB37" s="55">
        <v>2.4091286659240723</v>
      </c>
      <c r="AC37" s="55">
        <v>0.92950558662414551</v>
      </c>
      <c r="AD37" s="55">
        <v>1.1378467080000001</v>
      </c>
      <c r="AE37" s="55">
        <v>1.0295536519999999</v>
      </c>
      <c r="AF37" s="55">
        <v>2.7692878250000001</v>
      </c>
      <c r="AG37" s="55">
        <v>2.693223237991333</v>
      </c>
      <c r="AH37" s="55">
        <v>2.9691150188446045</v>
      </c>
      <c r="AI37" s="55">
        <v>3.245006799697876</v>
      </c>
      <c r="AJ37" s="55">
        <v>2.6999299529999998</v>
      </c>
      <c r="AK37" s="55">
        <v>2.991766691</v>
      </c>
      <c r="AL37" s="55">
        <v>2.9620230200000002</v>
      </c>
      <c r="AM37" s="55">
        <v>3.0873367790000001</v>
      </c>
      <c r="AN37" s="55">
        <v>2.5565719604492188</v>
      </c>
      <c r="AO37" s="55">
        <v>2.6474118232727051</v>
      </c>
      <c r="AP37" s="55">
        <v>2.7382516860961914</v>
      </c>
      <c r="AQ37" s="55">
        <v>3.1185877323150635</v>
      </c>
      <c r="AR37" s="55">
        <v>3.4989237785339355</v>
      </c>
      <c r="AS37" s="55">
        <v>2.5374619960000002</v>
      </c>
      <c r="AT37" s="55">
        <v>2.7683882710000001</v>
      </c>
      <c r="AU37" s="55">
        <v>3.2068433760000001</v>
      </c>
      <c r="AV37" s="55">
        <v>2.7937126160000001</v>
      </c>
      <c r="AW37" s="55">
        <v>2.6146008968353271</v>
      </c>
      <c r="AX37" s="55">
        <v>2.7158007621765137</v>
      </c>
      <c r="AY37" s="55">
        <v>2.8170006275177002</v>
      </c>
      <c r="AZ37" s="55">
        <v>3.2359397411346436</v>
      </c>
      <c r="BA37" s="55">
        <v>2.9691150188446045</v>
      </c>
      <c r="BB37" s="55">
        <v>17.204298312323399</v>
      </c>
      <c r="BC37" s="55">
        <v>23.477715480895199</v>
      </c>
      <c r="BD37" s="55">
        <v>1.00156856656841</v>
      </c>
      <c r="BE37" s="55">
        <v>2.53802227616054</v>
      </c>
      <c r="BF37" s="55">
        <v>1.7939128737691601</v>
      </c>
      <c r="BG37" s="55">
        <v>0.206497169099082</v>
      </c>
      <c r="BH37" s="55">
        <v>0.64259875817670398</v>
      </c>
      <c r="BI37" s="55">
        <v>2.9834840676032899</v>
      </c>
      <c r="BJ37" s="55">
        <v>0.864197978844232</v>
      </c>
      <c r="BK37" s="55">
        <v>5.8865429188636602</v>
      </c>
      <c r="BL37" s="75"/>
      <c r="BM37" s="75"/>
      <c r="BN37" s="55">
        <v>0.77568404376506805</v>
      </c>
      <c r="BO37" s="55">
        <v>0.74478514492511749</v>
      </c>
      <c r="BP37" s="55">
        <v>0.9887317419052124</v>
      </c>
      <c r="BQ37" s="55">
        <v>0.79511880030234505</v>
      </c>
      <c r="BR37" s="55">
        <v>2.0864591964482702</v>
      </c>
      <c r="BS37" s="55">
        <v>1.96783360454885</v>
      </c>
      <c r="BT37" s="55">
        <v>2.0444422722256701</v>
      </c>
      <c r="BU37" s="55">
        <v>1.1476293099379999</v>
      </c>
      <c r="BV37" s="55">
        <v>1.1000000000000001</v>
      </c>
      <c r="BW37" s="55">
        <v>9.4405619787733706</v>
      </c>
      <c r="BX37" s="55">
        <v>14.4</v>
      </c>
      <c r="BY37" s="55">
        <v>1.1000000000000001</v>
      </c>
      <c r="BZ37" s="55">
        <v>1.02</v>
      </c>
      <c r="CA37" s="55">
        <v>0.99</v>
      </c>
      <c r="CB37" s="55">
        <v>0.6</v>
      </c>
      <c r="CC37" s="55">
        <v>0.5</v>
      </c>
      <c r="CD37" s="55">
        <v>6.1</v>
      </c>
      <c r="CE37" s="55">
        <v>0.34</v>
      </c>
      <c r="CF37" s="55">
        <v>0.35</v>
      </c>
      <c r="CG37" s="55">
        <v>0.28000000000000003</v>
      </c>
      <c r="CH37" s="55">
        <v>1</v>
      </c>
      <c r="CI37" s="55">
        <v>0.7</v>
      </c>
      <c r="CJ37" s="55">
        <v>0.47899999999999998</v>
      </c>
      <c r="CK37" s="55">
        <v>0.38900000000000001</v>
      </c>
      <c r="CM37" s="55">
        <v>0.35</v>
      </c>
      <c r="CN37" s="55">
        <v>0.82</v>
      </c>
      <c r="CO37" s="55">
        <v>0.6333333333333333</v>
      </c>
      <c r="CP37" s="55">
        <v>0.5</v>
      </c>
      <c r="CQ37" s="55">
        <v>0.5</v>
      </c>
      <c r="CR37" s="55">
        <v>0.5</v>
      </c>
      <c r="CS37" s="55">
        <v>0.9</v>
      </c>
      <c r="CT37" s="55">
        <v>1.1333333333333333</v>
      </c>
      <c r="CU37" s="55">
        <v>1.2</v>
      </c>
      <c r="CV37" s="55">
        <v>2.3333330000000001</v>
      </c>
      <c r="CW37" s="55">
        <v>1.627</v>
      </c>
      <c r="CX37" s="55">
        <v>1.393</v>
      </c>
      <c r="CY37" s="55">
        <v>0.2</v>
      </c>
      <c r="CZ37" s="55">
        <v>0.3</v>
      </c>
      <c r="DA37" s="55">
        <v>0.2</v>
      </c>
      <c r="DB37" s="55">
        <v>0.4</v>
      </c>
      <c r="DC37" s="55">
        <v>0.2</v>
      </c>
      <c r="DD37" s="55">
        <v>0.28949999999999998</v>
      </c>
      <c r="DE37" s="55">
        <v>0.36</v>
      </c>
      <c r="DF37" s="55">
        <v>2</v>
      </c>
      <c r="DG37" s="55">
        <f t="shared" si="0"/>
        <v>2.0444422722256701</v>
      </c>
      <c r="DH37" s="55">
        <f t="shared" si="3"/>
        <v>2.0444422722256701</v>
      </c>
      <c r="DI37" s="55">
        <v>2</v>
      </c>
      <c r="DJ37" s="55">
        <v>1.1000000000000001</v>
      </c>
      <c r="DK37" s="55">
        <v>1.1000000000000001</v>
      </c>
      <c r="DL37" s="55">
        <v>0.5</v>
      </c>
      <c r="DM37" s="55">
        <v>1</v>
      </c>
      <c r="DN37" s="55">
        <v>1.1000000000000001</v>
      </c>
      <c r="DO37" s="55">
        <v>1.1000000000000001</v>
      </c>
      <c r="DP37" s="55">
        <v>1.1000000000000001</v>
      </c>
      <c r="DQ37" s="55">
        <v>1</v>
      </c>
      <c r="DR37" s="55">
        <v>0.75</v>
      </c>
      <c r="DS37" s="55">
        <v>1</v>
      </c>
      <c r="DT37" s="55">
        <v>1</v>
      </c>
      <c r="DU37" s="55">
        <v>1</v>
      </c>
      <c r="DV37" s="55">
        <v>0.42699999999999999</v>
      </c>
      <c r="DW37" s="55">
        <v>0.47299999999999998</v>
      </c>
      <c r="DX37" s="55">
        <v>0.42899999999999999</v>
      </c>
      <c r="DY37" s="55">
        <v>0.37</v>
      </c>
      <c r="DZ37" s="55">
        <v>0.42899999999999999</v>
      </c>
      <c r="EA37" s="55">
        <v>0.37</v>
      </c>
    </row>
    <row r="38" spans="3:131" x14ac:dyDescent="0.3">
      <c r="C38" s="3">
        <f t="shared" si="4"/>
        <v>3000</v>
      </c>
      <c r="D38" s="3"/>
      <c r="E38" s="4">
        <f t="shared" si="5"/>
        <v>2</v>
      </c>
      <c r="F38" s="55">
        <v>9.5162277982348495</v>
      </c>
      <c r="G38" s="55">
        <v>1.56525024445284</v>
      </c>
      <c r="H38" s="55">
        <v>0.103454088253531</v>
      </c>
      <c r="I38" s="55">
        <v>0.72985485576685105</v>
      </c>
      <c r="J38" s="55">
        <v>0.70599997000000003</v>
      </c>
      <c r="K38" s="55">
        <v>0.20616596937179565</v>
      </c>
      <c r="L38" s="55">
        <v>0.77539926767349243</v>
      </c>
      <c r="M38" s="55">
        <v>0.77766025066375732</v>
      </c>
      <c r="N38" s="55">
        <v>0.77992123365402222</v>
      </c>
      <c r="O38" s="55">
        <v>0.28880962729454041</v>
      </c>
      <c r="P38" s="55">
        <v>-0.20230197906494141</v>
      </c>
      <c r="Q38" s="55">
        <v>0.65528267621994019</v>
      </c>
      <c r="R38" s="55">
        <v>0.78669154644012451</v>
      </c>
      <c r="S38" s="55">
        <v>0.91810041666030884</v>
      </c>
      <c r="T38" s="55">
        <v>1.0132724046707153</v>
      </c>
      <c r="U38" s="55">
        <v>0.80365568399999998</v>
      </c>
      <c r="V38" s="55">
        <v>0.91388297100000004</v>
      </c>
      <c r="W38" s="55">
        <v>0.89487802999999999</v>
      </c>
      <c r="X38" s="55">
        <v>0.89219957599999999</v>
      </c>
      <c r="Y38" s="55">
        <v>1.1552879810000001</v>
      </c>
      <c r="Z38" s="55">
        <v>0.86424815654754639</v>
      </c>
      <c r="AA38" s="55">
        <v>0.87645518779754639</v>
      </c>
      <c r="AB38" s="55">
        <v>0.88866221904754639</v>
      </c>
      <c r="AC38" s="55">
        <v>1.1534593105316162</v>
      </c>
      <c r="AD38" s="55">
        <v>1.2839829920000001</v>
      </c>
      <c r="AE38" s="55">
        <v>1.148860097</v>
      </c>
      <c r="AF38" s="55">
        <v>1.120376348</v>
      </c>
      <c r="AG38" s="55">
        <v>1.1270737648010254</v>
      </c>
      <c r="AH38" s="55">
        <v>1.0872888565063477</v>
      </c>
      <c r="AI38" s="55">
        <v>1.0475039482116699</v>
      </c>
      <c r="AJ38" s="55">
        <v>1.177724481</v>
      </c>
      <c r="AK38" s="55">
        <v>1.083000422</v>
      </c>
      <c r="AL38" s="55">
        <v>1.29434216</v>
      </c>
      <c r="AM38" s="55">
        <v>1.0692902799999999</v>
      </c>
      <c r="AN38" s="55">
        <v>2.4901597499847412</v>
      </c>
      <c r="AO38" s="55">
        <v>1.9910467863082886</v>
      </c>
      <c r="AP38" s="55">
        <v>1.4919338226318359</v>
      </c>
      <c r="AQ38" s="55">
        <v>1.0789084434509277</v>
      </c>
      <c r="AR38" s="55">
        <v>0.66588306427001953</v>
      </c>
      <c r="AS38" s="55">
        <v>2.0618841649999999</v>
      </c>
      <c r="AT38" s="55">
        <v>1.9490298029999999</v>
      </c>
      <c r="AU38" s="55">
        <v>1.200058222</v>
      </c>
      <c r="AV38" s="55">
        <v>2.0170114039999998</v>
      </c>
      <c r="AW38" s="55">
        <v>2.1366486549377441</v>
      </c>
      <c r="AX38" s="55">
        <v>2.1107380390167236</v>
      </c>
      <c r="AY38" s="55">
        <v>2.0848274230957031</v>
      </c>
      <c r="AZ38" s="55">
        <v>1.597833514213562</v>
      </c>
      <c r="BA38" s="55">
        <v>1.0872888565063477</v>
      </c>
      <c r="BB38" s="55">
        <v>11.5209744987033</v>
      </c>
      <c r="BC38" s="55">
        <v>24.616973247982202</v>
      </c>
      <c r="BD38" s="55">
        <v>1.2599657551572501</v>
      </c>
      <c r="BE38" s="55">
        <v>2.1282612822411902</v>
      </c>
      <c r="BF38" s="55">
        <v>2.9451404739227098</v>
      </c>
      <c r="BG38" s="55">
        <v>0.34174289794544199</v>
      </c>
      <c r="BH38" s="55">
        <v>0.41828735979051501</v>
      </c>
      <c r="BI38" s="55">
        <v>0.91272593481869502</v>
      </c>
      <c r="BJ38" s="55">
        <v>0.86445243366836599</v>
      </c>
      <c r="BK38" s="55">
        <v>5.9590594681749298</v>
      </c>
      <c r="BL38" s="75"/>
      <c r="BM38" s="75"/>
      <c r="BN38" s="55">
        <v>0.68531182408332825</v>
      </c>
      <c r="BO38" s="55">
        <v>0.88355562090873718</v>
      </c>
      <c r="BP38" s="55">
        <v>0.70937880873680115</v>
      </c>
      <c r="BQ38" s="55">
        <v>0.78262512222642</v>
      </c>
      <c r="BR38" s="55">
        <v>2.0201369088118102</v>
      </c>
      <c r="BS38" s="55">
        <v>1.92937002684866</v>
      </c>
      <c r="BT38" s="55">
        <v>2.0319907580824901</v>
      </c>
      <c r="BU38" s="55">
        <v>0.72932574912113801</v>
      </c>
      <c r="BV38" s="55">
        <v>1</v>
      </c>
      <c r="BW38" s="55">
        <v>5.3557173183852402</v>
      </c>
      <c r="BX38" s="55">
        <v>10.4</v>
      </c>
      <c r="BY38" s="55">
        <v>1</v>
      </c>
      <c r="BZ38" s="55">
        <v>1.06</v>
      </c>
      <c r="CA38" s="55">
        <v>1.19</v>
      </c>
      <c r="CB38" s="55">
        <v>0.4</v>
      </c>
      <c r="CC38" s="55">
        <v>0.3</v>
      </c>
      <c r="CD38" s="55">
        <v>5.9</v>
      </c>
      <c r="CE38" s="55">
        <v>0.44</v>
      </c>
      <c r="CF38" s="55">
        <v>0.45</v>
      </c>
      <c r="CG38" s="55">
        <v>0.38</v>
      </c>
      <c r="CH38" s="55">
        <v>0.9</v>
      </c>
      <c r="CI38" s="55">
        <v>0.6</v>
      </c>
      <c r="CJ38" s="55">
        <v>0.502</v>
      </c>
      <c r="CK38" s="55">
        <v>0.40699999999999997</v>
      </c>
      <c r="CM38" s="55">
        <v>0.38</v>
      </c>
      <c r="CN38" s="55">
        <v>0.42</v>
      </c>
      <c r="CO38" s="55">
        <v>0.5</v>
      </c>
      <c r="CP38" s="55">
        <v>0.5</v>
      </c>
      <c r="CQ38" s="55">
        <v>0.5</v>
      </c>
      <c r="CR38" s="55">
        <v>0.6</v>
      </c>
      <c r="CS38" s="55">
        <v>0.6</v>
      </c>
      <c r="CT38" s="55">
        <v>0.9</v>
      </c>
      <c r="CU38" s="55">
        <v>1</v>
      </c>
      <c r="CV38" s="55">
        <v>2</v>
      </c>
      <c r="CW38" s="55">
        <v>0.95</v>
      </c>
      <c r="CX38" s="55">
        <v>0.85199999999999998</v>
      </c>
      <c r="CY38" s="55">
        <v>0.2</v>
      </c>
      <c r="CZ38" s="55">
        <v>0.4</v>
      </c>
      <c r="DA38" s="55">
        <v>0.2</v>
      </c>
      <c r="DB38" s="55">
        <v>0.4</v>
      </c>
      <c r="DC38" s="55">
        <v>0.2</v>
      </c>
      <c r="DD38" s="55">
        <v>0.32650000000000001</v>
      </c>
      <c r="DE38" s="55">
        <v>0.39700000000000002</v>
      </c>
      <c r="DF38" s="55">
        <v>1</v>
      </c>
      <c r="DG38" s="55">
        <f t="shared" si="0"/>
        <v>2.0319907580824901</v>
      </c>
      <c r="DH38" s="55">
        <f t="shared" si="3"/>
        <v>2.0319907580824901</v>
      </c>
      <c r="DI38" s="55">
        <v>1</v>
      </c>
      <c r="DJ38" s="55">
        <v>0.9</v>
      </c>
      <c r="DK38" s="55">
        <v>0.9</v>
      </c>
      <c r="DL38" s="55">
        <v>0.5</v>
      </c>
      <c r="DM38" s="55">
        <v>0.9</v>
      </c>
      <c r="DN38" s="55">
        <v>0.9</v>
      </c>
      <c r="DO38" s="55">
        <v>0.9</v>
      </c>
      <c r="DP38" s="55">
        <v>0.9</v>
      </c>
      <c r="DQ38" s="55">
        <v>0.9</v>
      </c>
      <c r="DR38" s="55">
        <v>0.7</v>
      </c>
      <c r="DS38" s="55">
        <v>0.9</v>
      </c>
      <c r="DT38" s="55">
        <v>0.8</v>
      </c>
      <c r="DU38" s="55">
        <v>0.9</v>
      </c>
      <c r="DV38" s="55">
        <v>0.309</v>
      </c>
      <c r="DW38" s="55">
        <v>0.47799999999999998</v>
      </c>
      <c r="DX38" s="55">
        <v>0.25800000000000001</v>
      </c>
      <c r="DY38" s="55">
        <v>0.38100000000000001</v>
      </c>
      <c r="DZ38" s="55">
        <v>0.25800000000000001</v>
      </c>
      <c r="EA38" s="55">
        <v>0.38100000000000001</v>
      </c>
    </row>
    <row r="39" spans="3:131" x14ac:dyDescent="0.3">
      <c r="C39" s="3">
        <f t="shared" si="4"/>
        <v>4000</v>
      </c>
      <c r="D39" s="3"/>
      <c r="E39" s="4">
        <f t="shared" si="5"/>
        <v>2</v>
      </c>
      <c r="F39" s="55">
        <v>1.80826845367749</v>
      </c>
      <c r="G39" s="55">
        <v>0</v>
      </c>
      <c r="H39" s="55">
        <v>0</v>
      </c>
      <c r="I39" s="55">
        <v>0.10562481755141701</v>
      </c>
      <c r="J39" s="55">
        <v>0.72699999800000004</v>
      </c>
      <c r="K39" s="55">
        <v>0.17643159627914429</v>
      </c>
      <c r="L39" s="55">
        <v>0.39199885725975037</v>
      </c>
      <c r="M39" s="55">
        <v>0.35625836253166199</v>
      </c>
      <c r="N39" s="55">
        <v>0.32051786780357361</v>
      </c>
      <c r="O39" s="55">
        <v>0.39682060480117798</v>
      </c>
      <c r="P39" s="55">
        <v>0.47312334179878235</v>
      </c>
      <c r="Q39" s="55">
        <v>0.10461720824241638</v>
      </c>
      <c r="R39" s="55">
        <v>0.26013103127479553</v>
      </c>
      <c r="S39" s="55">
        <v>0.41564485430717468</v>
      </c>
      <c r="T39" s="55">
        <v>0.57603937387466431</v>
      </c>
      <c r="U39" s="55">
        <v>0.52531540399999999</v>
      </c>
      <c r="V39" s="55">
        <v>0.395318061</v>
      </c>
      <c r="W39" s="55">
        <v>0.92005497199999997</v>
      </c>
      <c r="X39" s="55">
        <v>0.45920407800000002</v>
      </c>
      <c r="Y39" s="55">
        <v>0.53356021600000003</v>
      </c>
      <c r="Z39" s="55">
        <v>0.97765660285949707</v>
      </c>
      <c r="AA39" s="55">
        <v>0.74317723512649536</v>
      </c>
      <c r="AB39" s="55">
        <v>0.50869786739349365</v>
      </c>
      <c r="AC39" s="55">
        <v>0.53002619743347168</v>
      </c>
      <c r="AD39" s="55">
        <v>0.61884951600000004</v>
      </c>
      <c r="AE39" s="55">
        <v>0.522964239</v>
      </c>
      <c r="AF39" s="55">
        <v>0.67507946500000005</v>
      </c>
      <c r="AG39" s="55">
        <v>1.1594498157501221</v>
      </c>
      <c r="AH39" s="55">
        <v>0.99423795938491821</v>
      </c>
      <c r="AI39" s="55">
        <v>0.82902610301971436</v>
      </c>
      <c r="AJ39" s="55">
        <v>1.1692762370000001</v>
      </c>
      <c r="AK39" s="55">
        <v>1.0397534369999999</v>
      </c>
      <c r="AL39" s="55">
        <v>1.106611609</v>
      </c>
      <c r="AM39" s="55">
        <v>1.170822263</v>
      </c>
      <c r="AN39" s="55">
        <v>0.74157404899597168</v>
      </c>
      <c r="AO39" s="55">
        <v>0.98541176319122314</v>
      </c>
      <c r="AP39" s="55">
        <v>1.2292494773864746</v>
      </c>
      <c r="AQ39" s="55">
        <v>1.1769518852233887</v>
      </c>
      <c r="AR39" s="55">
        <v>1.1246542930603027</v>
      </c>
      <c r="AS39" s="55">
        <v>1.5087770220000001</v>
      </c>
      <c r="AT39" s="55">
        <v>1.1965608599999999</v>
      </c>
      <c r="AU39" s="55">
        <v>1.2073819640000001</v>
      </c>
      <c r="AV39" s="55">
        <v>1.011641741</v>
      </c>
      <c r="AW39" s="55">
        <v>1.9660511016845703</v>
      </c>
      <c r="AX39" s="55">
        <v>1.6980559825897217</v>
      </c>
      <c r="AY39" s="55">
        <v>1.430060863494873</v>
      </c>
      <c r="AZ39" s="55">
        <v>1.3126124143600464</v>
      </c>
      <c r="BA39" s="55">
        <v>0.99423795938491821</v>
      </c>
      <c r="BB39" s="55">
        <v>2.4075269477707999</v>
      </c>
      <c r="BC39" s="55">
        <v>17.054392053967401</v>
      </c>
      <c r="BD39" s="55">
        <v>2.0739396093912501</v>
      </c>
      <c r="BE39" s="55">
        <v>2.5968513573979801</v>
      </c>
      <c r="BF39" s="55">
        <v>3.8811297162760101</v>
      </c>
      <c r="BG39" s="55">
        <v>1.0691003012520801</v>
      </c>
      <c r="BH39" s="55">
        <v>9.8900946545507101E-2</v>
      </c>
      <c r="BI39" s="55">
        <v>0</v>
      </c>
      <c r="BJ39" s="55">
        <v>0.82312579488561699</v>
      </c>
      <c r="BK39" s="55">
        <v>0.20321655824058199</v>
      </c>
      <c r="BL39" s="75"/>
      <c r="BM39" s="75"/>
      <c r="BN39" s="55">
        <v>0.17646262049674988</v>
      </c>
      <c r="BO39" s="55">
        <v>0.39186310768127441</v>
      </c>
      <c r="BP39" s="55">
        <v>0.55031036585569382</v>
      </c>
      <c r="BQ39" s="55">
        <v>0</v>
      </c>
      <c r="BR39" s="55">
        <v>2.1742957680024602</v>
      </c>
      <c r="BS39" s="55">
        <v>1.98657588606332</v>
      </c>
      <c r="BT39" s="55">
        <v>2.0915630145073099</v>
      </c>
      <c r="BU39" s="55">
        <v>0.84923802546138705</v>
      </c>
      <c r="BV39" s="55">
        <v>1</v>
      </c>
      <c r="BW39" s="55">
        <v>4.6832722975758401</v>
      </c>
      <c r="BX39" s="55">
        <v>5.7</v>
      </c>
      <c r="BY39" s="55">
        <v>1</v>
      </c>
      <c r="BZ39" s="55">
        <v>1.2</v>
      </c>
      <c r="CA39" s="55">
        <v>1.22</v>
      </c>
      <c r="CB39" s="55">
        <v>0.5</v>
      </c>
      <c r="CC39" s="55">
        <v>0.4</v>
      </c>
      <c r="CD39" s="55">
        <v>5.9</v>
      </c>
      <c r="CE39" s="55">
        <v>0.4</v>
      </c>
      <c r="CF39" s="55">
        <v>0.42</v>
      </c>
      <c r="CG39" s="55">
        <v>0.31</v>
      </c>
      <c r="CH39" s="55">
        <v>0.7</v>
      </c>
      <c r="CI39" s="55">
        <v>0.5</v>
      </c>
      <c r="CJ39" s="55">
        <v>0.51400000000000001</v>
      </c>
      <c r="CK39" s="55">
        <v>0.4</v>
      </c>
      <c r="CM39" s="55">
        <v>0.35</v>
      </c>
      <c r="CN39" s="55">
        <v>0.48</v>
      </c>
      <c r="CO39" s="55">
        <v>0.53333333333333333</v>
      </c>
      <c r="CP39" s="55">
        <v>0.5</v>
      </c>
      <c r="CQ39" s="55">
        <v>0.47499999999999998</v>
      </c>
      <c r="CR39" s="55">
        <v>0.5</v>
      </c>
      <c r="CS39" s="55">
        <v>0.4</v>
      </c>
      <c r="CT39" s="55">
        <v>0.83333333333333337</v>
      </c>
      <c r="CU39" s="55">
        <v>0.7</v>
      </c>
      <c r="CV39" s="55">
        <v>2.3333330000000001</v>
      </c>
      <c r="CW39" s="55">
        <v>0.84699999999999998</v>
      </c>
      <c r="CX39" s="55">
        <v>0.84299999999999997</v>
      </c>
      <c r="CY39" s="55">
        <v>0.3</v>
      </c>
      <c r="CZ39" s="55">
        <v>0.5</v>
      </c>
      <c r="DA39" s="55">
        <v>0.3</v>
      </c>
      <c r="DB39" s="55">
        <v>0.5</v>
      </c>
      <c r="DC39" s="55">
        <v>0.3</v>
      </c>
      <c r="DD39" s="55">
        <v>0.43225000000000002</v>
      </c>
      <c r="DE39" s="55">
        <v>0.50600000000000001</v>
      </c>
      <c r="DF39" s="55">
        <v>2</v>
      </c>
      <c r="DG39" s="55">
        <f t="shared" si="0"/>
        <v>2.0915630145073099</v>
      </c>
      <c r="DH39" s="55">
        <f t="shared" si="3"/>
        <v>2.0915630145073099</v>
      </c>
      <c r="DI39" s="55">
        <v>1.5</v>
      </c>
      <c r="DJ39" s="55">
        <v>0.8</v>
      </c>
      <c r="DK39" s="55">
        <v>0.8</v>
      </c>
      <c r="DL39" s="55">
        <v>0.4</v>
      </c>
      <c r="DM39" s="55">
        <v>0.8</v>
      </c>
      <c r="DN39" s="55">
        <v>0.8</v>
      </c>
      <c r="DO39" s="55">
        <v>0.8</v>
      </c>
      <c r="DP39" s="55">
        <v>0.8</v>
      </c>
      <c r="DQ39" s="55">
        <v>0.8</v>
      </c>
      <c r="DR39" s="55">
        <v>0.6</v>
      </c>
      <c r="DS39" s="55">
        <v>0.8</v>
      </c>
      <c r="DT39" s="55">
        <v>0.8</v>
      </c>
      <c r="DU39" s="55">
        <v>0.8</v>
      </c>
      <c r="DV39" s="55">
        <v>0.53700000000000003</v>
      </c>
      <c r="DW39" s="55">
        <v>0.315</v>
      </c>
      <c r="DX39" s="55">
        <v>0.57499999999999996</v>
      </c>
      <c r="DY39" s="55">
        <v>0.252</v>
      </c>
      <c r="DZ39" s="55">
        <v>0.57499999999999996</v>
      </c>
      <c r="EA39" s="55">
        <v>0.252</v>
      </c>
    </row>
    <row r="40" spans="3:131" x14ac:dyDescent="0.3">
      <c r="C40" s="3">
        <f t="shared" si="4"/>
        <v>6000</v>
      </c>
      <c r="D40" s="3"/>
      <c r="E40" s="4">
        <f t="shared" si="5"/>
        <v>2</v>
      </c>
      <c r="F40" s="55">
        <v>1.30338468196846</v>
      </c>
      <c r="G40" s="55">
        <v>0</v>
      </c>
      <c r="H40" s="55">
        <v>0</v>
      </c>
      <c r="I40" s="55">
        <v>0</v>
      </c>
      <c r="J40" s="55">
        <v>0.52999997099999996</v>
      </c>
      <c r="K40" s="55">
        <v>0.21385881304740906</v>
      </c>
      <c r="L40" s="55">
        <v>0.3331153392791748</v>
      </c>
      <c r="M40" s="55">
        <v>0.34963428974151611</v>
      </c>
      <c r="N40" s="55">
        <v>0.36615324020385742</v>
      </c>
      <c r="O40" s="55">
        <v>0.49862241744995117</v>
      </c>
      <c r="P40" s="55">
        <v>0.63109159469604492</v>
      </c>
      <c r="Q40" s="55">
        <v>0.43578994274139404</v>
      </c>
      <c r="R40" s="55">
        <v>0.46575656533241272</v>
      </c>
      <c r="S40" s="55">
        <v>0.4957231879234314</v>
      </c>
      <c r="T40" s="55">
        <v>0.62550193071365356</v>
      </c>
      <c r="U40" s="55">
        <v>0.48453044899999997</v>
      </c>
      <c r="V40" s="55">
        <v>0.51897245599999997</v>
      </c>
      <c r="W40" s="55">
        <v>0.57709503200000001</v>
      </c>
      <c r="X40" s="55">
        <v>0.63108980699999995</v>
      </c>
      <c r="Y40" s="55">
        <v>0.76634752799999994</v>
      </c>
      <c r="Z40" s="55">
        <v>0.56819498538970947</v>
      </c>
      <c r="AA40" s="55">
        <v>0.60350322723388672</v>
      </c>
      <c r="AB40" s="55">
        <v>0.63881146907806396</v>
      </c>
      <c r="AC40" s="55">
        <v>0.78605085611343384</v>
      </c>
      <c r="AD40" s="55">
        <v>0.91291010399999994</v>
      </c>
      <c r="AE40" s="55">
        <v>0.80866068599999996</v>
      </c>
      <c r="AF40" s="55">
        <v>0.88369232399999997</v>
      </c>
      <c r="AG40" s="55">
        <v>0.8072088360786438</v>
      </c>
      <c r="AH40" s="55">
        <v>0.93895214796066284</v>
      </c>
      <c r="AI40" s="55">
        <v>1.0706954598426819</v>
      </c>
      <c r="AJ40" s="55">
        <v>0.80038809799999999</v>
      </c>
      <c r="AK40" s="55">
        <v>0.93453460899999996</v>
      </c>
      <c r="AL40" s="55">
        <v>1.073271155</v>
      </c>
      <c r="AM40" s="55">
        <v>0.96736735100000004</v>
      </c>
      <c r="AN40" s="55">
        <v>0.75563329458236694</v>
      </c>
      <c r="AO40" s="55">
        <v>0.81338179111480713</v>
      </c>
      <c r="AP40" s="55">
        <v>0.87113028764724731</v>
      </c>
      <c r="AQ40" s="55">
        <v>0.97556215524673462</v>
      </c>
      <c r="AR40" s="55">
        <v>1.0799940228462219</v>
      </c>
      <c r="AS40" s="55">
        <v>0.86569923199999999</v>
      </c>
      <c r="AT40" s="55">
        <v>0.90945923299999998</v>
      </c>
      <c r="AU40" s="55">
        <v>1.0209161040000001</v>
      </c>
      <c r="AV40" s="55">
        <v>0.94311726100000004</v>
      </c>
      <c r="AW40" s="55">
        <v>0.85938316583633423</v>
      </c>
      <c r="AX40" s="55">
        <v>0.91408884525299072</v>
      </c>
      <c r="AY40" s="55">
        <v>0.96879452466964722</v>
      </c>
      <c r="AZ40" s="55">
        <v>1.094901442527771</v>
      </c>
      <c r="BA40" s="55">
        <v>0.93895214796066284</v>
      </c>
      <c r="BB40" s="55">
        <v>0</v>
      </c>
      <c r="BC40" s="55">
        <v>10.5218196607771</v>
      </c>
      <c r="BD40" s="55">
        <v>1.9921615741523799</v>
      </c>
      <c r="BE40" s="55">
        <v>3.2276734286670199</v>
      </c>
      <c r="BF40" s="55">
        <v>4.3580773249960796</v>
      </c>
      <c r="BG40" s="55">
        <v>0.63086912940669704</v>
      </c>
      <c r="BH40" s="55">
        <v>1.8096822749003101E-2</v>
      </c>
      <c r="BI40" s="55">
        <v>1.8039956695271699</v>
      </c>
      <c r="BJ40" s="55">
        <v>0.91722757108532305</v>
      </c>
      <c r="BK40" s="55">
        <v>0.73561214937991604</v>
      </c>
      <c r="BL40" s="75"/>
      <c r="BM40" s="75"/>
      <c r="BN40" s="55">
        <v>0.41012129187583923</v>
      </c>
      <c r="BO40" s="55">
        <v>0.4633307009935379</v>
      </c>
      <c r="BP40" s="55">
        <v>0.6268993467092514</v>
      </c>
      <c r="BQ40" s="55">
        <v>0</v>
      </c>
      <c r="BR40" s="55">
        <v>2.1464886435131101</v>
      </c>
      <c r="BS40" s="55">
        <v>2.06623162005108</v>
      </c>
      <c r="BT40" s="55">
        <v>2.16882806813175</v>
      </c>
      <c r="BU40" s="55">
        <v>1.0262177420688301</v>
      </c>
      <c r="BV40" s="55">
        <v>0.5</v>
      </c>
      <c r="BW40" s="55">
        <v>0</v>
      </c>
      <c r="BX40" s="55">
        <v>3.5</v>
      </c>
      <c r="BY40" s="55">
        <v>0.5</v>
      </c>
      <c r="BZ40" s="55">
        <v>1.33</v>
      </c>
      <c r="CA40" s="55">
        <v>1.38</v>
      </c>
      <c r="CB40" s="55">
        <v>0.6</v>
      </c>
      <c r="CC40" s="55">
        <v>0.2</v>
      </c>
      <c r="CD40" s="55">
        <v>5.7</v>
      </c>
      <c r="CE40" s="55">
        <v>0.56999999999999995</v>
      </c>
      <c r="CF40" s="55">
        <v>0.6</v>
      </c>
      <c r="CG40" s="55">
        <v>0.47</v>
      </c>
      <c r="CH40" s="55">
        <v>0.5</v>
      </c>
      <c r="CI40" s="55">
        <v>0.4</v>
      </c>
      <c r="CJ40" s="55">
        <v>0.42399999999999999</v>
      </c>
      <c r="CK40" s="55">
        <v>0.318</v>
      </c>
      <c r="CM40" s="55">
        <v>0.73</v>
      </c>
      <c r="CN40" s="55">
        <v>0.84</v>
      </c>
      <c r="CO40" s="55">
        <v>0.6333333333333333</v>
      </c>
      <c r="CP40" s="55">
        <v>0.6</v>
      </c>
      <c r="CQ40" s="55">
        <v>0.55000000000000004</v>
      </c>
      <c r="CR40" s="55">
        <v>1.5</v>
      </c>
      <c r="CS40" s="55">
        <v>0.75</v>
      </c>
      <c r="CT40" s="55">
        <v>1.2333333333333334</v>
      </c>
      <c r="CU40" s="55">
        <v>0.6</v>
      </c>
      <c r="CV40" s="55">
        <v>2.3333330000000001</v>
      </c>
      <c r="CW40" s="55">
        <v>0.90700000000000003</v>
      </c>
      <c r="CX40" s="55">
        <v>0.91200000000000003</v>
      </c>
      <c r="CY40" s="55">
        <v>0.4</v>
      </c>
      <c r="CZ40" s="55">
        <v>0.5</v>
      </c>
      <c r="DA40" s="55">
        <v>0.4</v>
      </c>
      <c r="DB40" s="55">
        <v>0.5</v>
      </c>
      <c r="DC40" s="55">
        <v>0.4</v>
      </c>
      <c r="DD40" s="55">
        <v>0.55325000000000002</v>
      </c>
      <c r="DE40" s="55">
        <v>0.54100000000000004</v>
      </c>
      <c r="DF40" s="55">
        <v>2.5</v>
      </c>
      <c r="DG40" s="55">
        <f t="shared" si="0"/>
        <v>2.16882806813175</v>
      </c>
      <c r="DH40" s="55">
        <f t="shared" si="3"/>
        <v>2.16882806813175</v>
      </c>
      <c r="DI40" s="55">
        <v>2</v>
      </c>
      <c r="DJ40" s="55">
        <v>0.6</v>
      </c>
      <c r="DK40" s="55">
        <v>0.6</v>
      </c>
      <c r="DL40" s="55">
        <v>0.4</v>
      </c>
      <c r="DM40" s="55">
        <v>0.55000000000000004</v>
      </c>
      <c r="DN40" s="55">
        <v>0.6</v>
      </c>
      <c r="DO40" s="55">
        <v>0.6</v>
      </c>
      <c r="DP40" s="55">
        <v>0.6</v>
      </c>
      <c r="DQ40" s="55">
        <v>0.55000000000000004</v>
      </c>
      <c r="DR40" s="55">
        <v>0.47499999999999998</v>
      </c>
      <c r="DS40" s="55">
        <v>0.55000000000000004</v>
      </c>
      <c r="DT40" s="55">
        <v>0.5</v>
      </c>
      <c r="DU40" s="55">
        <v>0.5</v>
      </c>
      <c r="DV40" s="55">
        <v>0.439</v>
      </c>
      <c r="DW40" s="55">
        <v>0.05</v>
      </c>
      <c r="DX40" s="55">
        <v>0.57499999999999996</v>
      </c>
      <c r="DY40" s="55">
        <v>0.252</v>
      </c>
      <c r="DZ40" s="55">
        <v>0.57499999999999996</v>
      </c>
      <c r="EA40" s="55">
        <v>0.252</v>
      </c>
    </row>
    <row r="41" spans="3:131" x14ac:dyDescent="0.3">
      <c r="C41" s="3">
        <f t="shared" si="4"/>
        <v>8000</v>
      </c>
      <c r="D41" s="3"/>
      <c r="E41" s="4">
        <f t="shared" si="5"/>
        <v>2</v>
      </c>
      <c r="F41" s="55">
        <v>0.64576891760031296</v>
      </c>
      <c r="G41" s="55">
        <v>0</v>
      </c>
      <c r="H41" s="55">
        <v>0</v>
      </c>
      <c r="I41" s="55">
        <v>0</v>
      </c>
      <c r="J41" s="55">
        <v>0.474000007</v>
      </c>
      <c r="K41" s="55">
        <v>0.23110458254814148</v>
      </c>
      <c r="L41" s="55">
        <v>0.39162755012512207</v>
      </c>
      <c r="M41" s="55">
        <v>0.408407062292099</v>
      </c>
      <c r="N41" s="55">
        <v>0.42518657445907593</v>
      </c>
      <c r="O41" s="55">
        <v>0.55237400531768799</v>
      </c>
      <c r="P41" s="55">
        <v>0.67956143617630005</v>
      </c>
      <c r="Q41" s="55">
        <v>0.47667610645294189</v>
      </c>
      <c r="R41" s="55">
        <v>0.51920396089553833</v>
      </c>
      <c r="S41" s="55">
        <v>0.56173181533813477</v>
      </c>
      <c r="T41" s="55">
        <v>0.752288818359375</v>
      </c>
      <c r="U41" s="55">
        <v>0.51581871499999998</v>
      </c>
      <c r="V41" s="55">
        <v>0.59249180599999995</v>
      </c>
      <c r="W41" s="55">
        <v>0.62048196799999999</v>
      </c>
      <c r="X41" s="55">
        <v>0.71672689899999997</v>
      </c>
      <c r="Y41" s="55">
        <v>0.91020321800000004</v>
      </c>
      <c r="Z41" s="55">
        <v>0.60353010892868042</v>
      </c>
      <c r="AA41" s="55">
        <v>0.66825157403945923</v>
      </c>
      <c r="AB41" s="55">
        <v>0.73297303915023804</v>
      </c>
      <c r="AC41" s="55">
        <v>0.92491382360458374</v>
      </c>
      <c r="AD41" s="55">
        <v>1.092821598</v>
      </c>
      <c r="AE41" s="55">
        <v>0.95341539399999997</v>
      </c>
      <c r="AF41" s="55">
        <v>1.0412660840000001</v>
      </c>
      <c r="AG41" s="55">
        <v>0.86925947666168213</v>
      </c>
      <c r="AH41" s="55">
        <v>1.1260197162628174</v>
      </c>
      <c r="AI41" s="55">
        <v>1.3827799558639526</v>
      </c>
      <c r="AJ41" s="55">
        <v>0.87922781699999997</v>
      </c>
      <c r="AK41" s="55">
        <v>1.141190648</v>
      </c>
      <c r="AL41" s="55">
        <v>1.3277829889999999</v>
      </c>
      <c r="AM41" s="55">
        <v>1.194533348</v>
      </c>
      <c r="AN41" s="55">
        <v>0.74799877405166626</v>
      </c>
      <c r="AO41" s="55">
        <v>0.83210277557373047</v>
      </c>
      <c r="AP41" s="55">
        <v>0.91620677709579468</v>
      </c>
      <c r="AQ41" s="55">
        <v>1.2158737182617188</v>
      </c>
      <c r="AR41" s="55">
        <v>1.5155406594276428</v>
      </c>
      <c r="AS41" s="55">
        <v>0.81198203599999996</v>
      </c>
      <c r="AT41" s="55">
        <v>0.933803618</v>
      </c>
      <c r="AU41" s="55">
        <v>1.288679838</v>
      </c>
      <c r="AV41" s="55">
        <v>0.96706449999999999</v>
      </c>
      <c r="AW41" s="55">
        <v>0.8051413893699646</v>
      </c>
      <c r="AX41" s="55">
        <v>0.89803928136825562</v>
      </c>
      <c r="AY41" s="55">
        <v>0.99093717336654663</v>
      </c>
      <c r="AZ41" s="55">
        <v>1.3637007474899292</v>
      </c>
      <c r="BA41" s="55">
        <v>1.1260197162628174</v>
      </c>
      <c r="BB41" s="55">
        <v>0</v>
      </c>
      <c r="BC41" s="55">
        <v>6.6690939960025597</v>
      </c>
      <c r="BD41" s="55">
        <v>1.0975905394366601</v>
      </c>
      <c r="BE41" s="55">
        <v>3.6871678534365202</v>
      </c>
      <c r="BF41" s="55">
        <v>4.5836252944651799</v>
      </c>
      <c r="BG41" s="55">
        <v>1.47465745108321</v>
      </c>
      <c r="BH41" s="55">
        <v>0</v>
      </c>
      <c r="BI41" s="55">
        <v>0</v>
      </c>
      <c r="BJ41" s="55">
        <v>0.96023896842788203</v>
      </c>
      <c r="BK41" s="55">
        <v>0.84067217632691404</v>
      </c>
      <c r="BL41" s="75"/>
      <c r="BM41" s="75"/>
      <c r="BN41" s="55">
        <v>0.45541396737098694</v>
      </c>
      <c r="BO41" s="55">
        <v>0.52759550511837006</v>
      </c>
      <c r="BP41" s="55">
        <v>0.73410697281360626</v>
      </c>
      <c r="BQ41" s="55">
        <v>0</v>
      </c>
      <c r="BR41" s="55">
        <v>0</v>
      </c>
      <c r="BS41" s="55">
        <v>0</v>
      </c>
      <c r="BT41" s="55">
        <v>0</v>
      </c>
      <c r="BU41" s="55">
        <v>0</v>
      </c>
      <c r="BV41" s="55">
        <v>0</v>
      </c>
      <c r="BW41" s="55">
        <v>0</v>
      </c>
      <c r="BX41" s="55">
        <v>1.9</v>
      </c>
      <c r="BY41" s="55">
        <v>0</v>
      </c>
      <c r="BZ41" s="55">
        <v>1.49</v>
      </c>
      <c r="CA41" s="55">
        <v>1.57</v>
      </c>
      <c r="CB41" s="55">
        <v>0.3</v>
      </c>
      <c r="CC41" s="55">
        <v>0.1</v>
      </c>
      <c r="CD41" s="55">
        <v>0</v>
      </c>
      <c r="CE41" s="55">
        <v>0.63</v>
      </c>
      <c r="CF41" s="55">
        <v>0.67</v>
      </c>
      <c r="CG41" s="55">
        <v>0.49</v>
      </c>
      <c r="CH41" s="55">
        <v>0.4</v>
      </c>
      <c r="CI41" s="55">
        <v>0.3</v>
      </c>
      <c r="CJ41" s="55">
        <v>0.44</v>
      </c>
      <c r="CK41" s="55">
        <v>0.29499999999999998</v>
      </c>
      <c r="CM41" s="55">
        <v>1.24</v>
      </c>
      <c r="CN41" s="55">
        <v>1.1200000000000001</v>
      </c>
      <c r="CO41" s="55">
        <v>1</v>
      </c>
      <c r="CP41" s="55">
        <v>0.9</v>
      </c>
      <c r="CQ41" s="55">
        <v>0.9</v>
      </c>
      <c r="CR41" s="55">
        <v>2.25</v>
      </c>
      <c r="CS41" s="55">
        <v>1.25</v>
      </c>
      <c r="CT41" s="55">
        <v>1.6666666666666667</v>
      </c>
      <c r="CU41" s="55">
        <v>1.2</v>
      </c>
      <c r="CV41" s="55">
        <v>2.3333330000000001</v>
      </c>
      <c r="CW41" s="55">
        <v>0.93300000000000005</v>
      </c>
      <c r="CX41" s="55">
        <v>0.93200000000000005</v>
      </c>
      <c r="CY41" s="55">
        <v>0.5</v>
      </c>
      <c r="CZ41" s="55">
        <v>0.6</v>
      </c>
      <c r="DA41" s="55">
        <v>0.5</v>
      </c>
      <c r="DB41" s="55">
        <v>0.6</v>
      </c>
      <c r="DC41" s="55">
        <v>0.5</v>
      </c>
      <c r="DD41" s="55">
        <v>0.65500000000000003</v>
      </c>
      <c r="DE41" s="55">
        <v>0.60899999999999999</v>
      </c>
      <c r="DF41" s="55">
        <v>2</v>
      </c>
      <c r="DG41" s="55">
        <f t="shared" si="0"/>
        <v>0</v>
      </c>
      <c r="DH41" s="55">
        <f t="shared" si="3"/>
        <v>0</v>
      </c>
      <c r="DI41" s="55">
        <v>2</v>
      </c>
      <c r="DJ41" s="55">
        <v>0.5</v>
      </c>
      <c r="DK41" s="55">
        <v>0.5</v>
      </c>
      <c r="DL41" s="55">
        <v>0.4</v>
      </c>
      <c r="DM41" s="55">
        <v>0.5</v>
      </c>
      <c r="DN41" s="55">
        <v>0.5</v>
      </c>
      <c r="DO41" s="55">
        <v>0.5</v>
      </c>
      <c r="DP41" s="55">
        <v>0.5</v>
      </c>
      <c r="DQ41" s="55">
        <v>0.5</v>
      </c>
      <c r="DR41" s="55">
        <v>0.44999999999999996</v>
      </c>
      <c r="DS41" s="55">
        <v>0.5</v>
      </c>
      <c r="DT41" s="55">
        <v>0.4</v>
      </c>
      <c r="DU41" s="55">
        <v>0.5</v>
      </c>
      <c r="DV41" s="55">
        <v>0.41499999999999998</v>
      </c>
      <c r="DW41" s="55">
        <v>0.127</v>
      </c>
      <c r="DX41" s="55">
        <v>0.57499999999999996</v>
      </c>
      <c r="DY41" s="55">
        <v>0.252</v>
      </c>
      <c r="DZ41" s="55">
        <v>0.57499999999999996</v>
      </c>
      <c r="EA41" s="55">
        <v>0.252</v>
      </c>
    </row>
    <row r="42" spans="3:131" x14ac:dyDescent="0.3">
      <c r="C42" s="3">
        <f t="shared" si="4"/>
        <v>10000</v>
      </c>
      <c r="D42" s="3"/>
      <c r="E42" s="4">
        <f t="shared" si="5"/>
        <v>2</v>
      </c>
      <c r="F42" s="55">
        <v>0.23339688880812501</v>
      </c>
      <c r="G42" s="55">
        <v>0</v>
      </c>
      <c r="H42" s="55">
        <v>0</v>
      </c>
      <c r="I42" s="55">
        <v>0</v>
      </c>
      <c r="J42" s="55">
        <v>0.42300000799999998</v>
      </c>
      <c r="K42" s="55">
        <v>0.26411652565002441</v>
      </c>
      <c r="L42" s="55">
        <v>0.36888182163238525</v>
      </c>
      <c r="M42" s="55">
        <v>0.408191978931427</v>
      </c>
      <c r="N42" s="55">
        <v>0.44750213623046875</v>
      </c>
      <c r="O42" s="55">
        <v>0.57188123464584351</v>
      </c>
      <c r="P42" s="55">
        <v>0.69626033306121826</v>
      </c>
      <c r="Q42" s="55">
        <v>0.48825764656066895</v>
      </c>
      <c r="R42" s="55">
        <v>0.56132835149765015</v>
      </c>
      <c r="S42" s="55">
        <v>0.63439905643463135</v>
      </c>
      <c r="T42" s="55">
        <v>0.85458469390869141</v>
      </c>
      <c r="U42" s="55">
        <v>0.549575865</v>
      </c>
      <c r="V42" s="55">
        <v>0.67686486199999996</v>
      </c>
      <c r="W42" s="55">
        <v>0.65523117799999997</v>
      </c>
      <c r="X42" s="55">
        <v>0.80138373399999996</v>
      </c>
      <c r="Y42" s="55">
        <v>1.0427561999999999</v>
      </c>
      <c r="Z42" s="55">
        <v>0.65366059541702271</v>
      </c>
      <c r="AA42" s="55">
        <v>0.73751473426818848</v>
      </c>
      <c r="AB42" s="55">
        <v>0.82136887311935425</v>
      </c>
      <c r="AC42" s="55">
        <v>1.0618700981140137</v>
      </c>
      <c r="AD42" s="55">
        <v>1.2315765620000001</v>
      </c>
      <c r="AE42" s="55">
        <v>1.0989929439999999</v>
      </c>
      <c r="AF42" s="55">
        <v>1.24360168</v>
      </c>
      <c r="AG42" s="55">
        <v>0.99520677328109741</v>
      </c>
      <c r="AH42" s="55">
        <v>1.3865997791290283</v>
      </c>
      <c r="AI42" s="55">
        <v>1.7779927849769592</v>
      </c>
      <c r="AJ42" s="55">
        <v>0.99866038599999996</v>
      </c>
      <c r="AK42" s="55">
        <v>1.402879596</v>
      </c>
      <c r="AL42" s="55">
        <v>1.64291513</v>
      </c>
      <c r="AM42" s="55">
        <v>1.470005512</v>
      </c>
      <c r="AN42" s="55">
        <v>0.74581468105316162</v>
      </c>
      <c r="AO42" s="55">
        <v>0.91149896383285522</v>
      </c>
      <c r="AP42" s="55">
        <v>1.0771832466125488</v>
      </c>
      <c r="AQ42" s="55">
        <v>1.4896657466888428</v>
      </c>
      <c r="AR42" s="55">
        <v>1.9021482467651367</v>
      </c>
      <c r="AS42" s="55">
        <v>0.83660888700000002</v>
      </c>
      <c r="AT42" s="55">
        <v>1.1449061629999999</v>
      </c>
      <c r="AU42" s="55">
        <v>1.5614173410000001</v>
      </c>
      <c r="AV42" s="55">
        <v>1.184032559</v>
      </c>
      <c r="AW42" s="55">
        <v>0.79566550254821777</v>
      </c>
      <c r="AX42" s="55">
        <v>1.001649022102356</v>
      </c>
      <c r="AY42" s="55">
        <v>1.2076325416564941</v>
      </c>
      <c r="AZ42" s="55">
        <v>1.6964575052261353</v>
      </c>
      <c r="BA42" s="55">
        <v>1.3865997791290283</v>
      </c>
      <c r="BB42" s="55">
        <v>0</v>
      </c>
      <c r="BC42" s="55">
        <v>4.9425495425860104</v>
      </c>
      <c r="BD42" s="55">
        <v>0.720264246968221</v>
      </c>
      <c r="BE42" s="55">
        <v>3.69658250788265</v>
      </c>
      <c r="BF42" s="55">
        <v>2.5141341321548398</v>
      </c>
      <c r="BG42" s="55">
        <v>2.65050197972637</v>
      </c>
      <c r="BH42" s="55">
        <v>0.196504627369296</v>
      </c>
      <c r="BI42" s="55">
        <v>0.230335605259534</v>
      </c>
      <c r="BJ42" s="55">
        <v>0.983575685546345</v>
      </c>
      <c r="BK42" s="55">
        <v>0.88789747008837405</v>
      </c>
      <c r="BL42" s="75"/>
      <c r="BM42" s="75"/>
      <c r="BN42" s="55">
        <v>0.45841369032859802</v>
      </c>
      <c r="BO42" s="55">
        <v>0.5876748263835907</v>
      </c>
      <c r="BP42" s="55">
        <v>0.81500360369682312</v>
      </c>
      <c r="BQ42" s="55">
        <v>0</v>
      </c>
      <c r="BR42" s="55">
        <v>0</v>
      </c>
      <c r="BS42" s="55">
        <v>0</v>
      </c>
      <c r="BT42" s="55">
        <v>0</v>
      </c>
      <c r="BU42" s="55">
        <v>0</v>
      </c>
      <c r="BV42" s="55">
        <v>0</v>
      </c>
      <c r="BW42" s="55">
        <v>0</v>
      </c>
      <c r="BX42" s="55">
        <v>1.1000000000000001</v>
      </c>
      <c r="BY42" s="55">
        <v>0</v>
      </c>
      <c r="BZ42" s="55">
        <v>1.64</v>
      </c>
      <c r="CA42" s="55">
        <v>1.72</v>
      </c>
      <c r="CB42" s="55">
        <v>0.2</v>
      </c>
      <c r="CC42" s="55">
        <v>0.3</v>
      </c>
      <c r="CD42" s="55">
        <v>0</v>
      </c>
      <c r="CE42" s="55">
        <v>0.66</v>
      </c>
      <c r="CF42" s="55">
        <v>0.7</v>
      </c>
      <c r="CG42" s="55">
        <v>0.51</v>
      </c>
      <c r="CH42" s="55">
        <v>0.4</v>
      </c>
      <c r="CI42" s="55">
        <v>0.3</v>
      </c>
      <c r="CJ42" s="55">
        <v>0.504</v>
      </c>
      <c r="CK42" s="55">
        <v>0.31900000000000001</v>
      </c>
      <c r="CM42" s="55">
        <v>1.46</v>
      </c>
      <c r="CN42" s="55">
        <v>1.38</v>
      </c>
      <c r="CO42" s="55">
        <v>1.2333333333333334</v>
      </c>
      <c r="CP42" s="55">
        <v>1.1000000000000001</v>
      </c>
      <c r="CQ42" s="55">
        <v>1.1000000000000001</v>
      </c>
      <c r="CR42" s="55">
        <v>2.8</v>
      </c>
      <c r="CS42" s="55">
        <v>1.45</v>
      </c>
      <c r="CT42" s="55">
        <v>1.9666666666666668</v>
      </c>
      <c r="CU42" s="55">
        <v>1.4</v>
      </c>
      <c r="CV42" s="55">
        <v>2.3333330000000001</v>
      </c>
      <c r="CW42" s="55">
        <v>0.96</v>
      </c>
      <c r="CX42" s="55">
        <v>0.95799999999999996</v>
      </c>
      <c r="CY42" s="55">
        <v>0.6</v>
      </c>
      <c r="CZ42" s="55">
        <v>0.6</v>
      </c>
      <c r="DA42" s="55">
        <v>0.5</v>
      </c>
      <c r="DB42" s="55">
        <v>0.6</v>
      </c>
      <c r="DC42" s="55">
        <v>0.5</v>
      </c>
      <c r="DD42" s="55">
        <v>0.69825000000000004</v>
      </c>
      <c r="DE42" s="55">
        <v>0.64700000000000002</v>
      </c>
      <c r="DF42" s="55">
        <v>2</v>
      </c>
      <c r="DG42" s="55">
        <f t="shared" si="0"/>
        <v>0</v>
      </c>
      <c r="DH42" s="55">
        <f t="shared" si="3"/>
        <v>0</v>
      </c>
      <c r="DI42" s="55">
        <v>2</v>
      </c>
      <c r="DJ42" s="55">
        <v>0.5</v>
      </c>
      <c r="DK42" s="55">
        <v>0.5</v>
      </c>
      <c r="DL42" s="55">
        <v>0.4</v>
      </c>
      <c r="DM42" s="55">
        <v>0.5</v>
      </c>
      <c r="DN42" s="55">
        <v>0.5</v>
      </c>
      <c r="DO42" s="55">
        <v>0.5</v>
      </c>
      <c r="DP42" s="55">
        <v>0.5</v>
      </c>
      <c r="DQ42" s="55">
        <v>0.5</v>
      </c>
      <c r="DR42" s="55">
        <v>0.44999999999999996</v>
      </c>
      <c r="DS42" s="55">
        <v>0.5</v>
      </c>
      <c r="DT42" s="55">
        <v>0.4</v>
      </c>
      <c r="DU42" s="55">
        <v>0.5</v>
      </c>
      <c r="DV42" s="55">
        <v>0.41</v>
      </c>
      <c r="DW42" s="55">
        <v>5.1999999999999998E-2</v>
      </c>
      <c r="DX42" s="55">
        <v>0.57499999999999996</v>
      </c>
      <c r="DY42" s="55">
        <v>0.252</v>
      </c>
      <c r="DZ42" s="55">
        <v>0.57499999999999996</v>
      </c>
      <c r="EA42" s="55">
        <v>0.252</v>
      </c>
    </row>
    <row r="43" spans="3:131" x14ac:dyDescent="0.3">
      <c r="C43" s="3">
        <f t="shared" si="4"/>
        <v>200</v>
      </c>
      <c r="D43" s="3"/>
      <c r="E43" s="4">
        <f t="shared" si="5"/>
        <v>3</v>
      </c>
      <c r="F43" s="55">
        <v>663.04565770359</v>
      </c>
      <c r="G43" s="55">
        <v>330.921179106907</v>
      </c>
      <c r="H43" s="55">
        <v>372.25973997537</v>
      </c>
      <c r="I43" s="55">
        <v>197.49698202054799</v>
      </c>
      <c r="J43" s="55">
        <v>0</v>
      </c>
      <c r="K43" s="55">
        <v>158.98587036132813</v>
      </c>
      <c r="L43" s="55">
        <v>149.58293151855469</v>
      </c>
      <c r="M43" s="55">
        <v>164.25064086914063</v>
      </c>
      <c r="N43" s="55">
        <v>178.91835021972656</v>
      </c>
      <c r="O43" s="55">
        <v>203.25019836425781</v>
      </c>
      <c r="P43" s="55">
        <v>227.58204650878906</v>
      </c>
      <c r="Q43" s="55">
        <v>154.31181335449219</v>
      </c>
      <c r="R43" s="55">
        <v>173.1998291015625</v>
      </c>
      <c r="S43" s="55">
        <v>192.08784484863281</v>
      </c>
      <c r="T43" s="55">
        <v>222.37841796875</v>
      </c>
      <c r="U43" s="55">
        <v>154.24610899999999</v>
      </c>
      <c r="V43" s="55">
        <v>193.8979492</v>
      </c>
      <c r="W43" s="55">
        <v>159.83790590000001</v>
      </c>
      <c r="X43" s="55">
        <v>202.86097720000001</v>
      </c>
      <c r="Y43" s="55">
        <v>243.19850159999999</v>
      </c>
      <c r="Z43" s="55">
        <v>161.56285095214844</v>
      </c>
      <c r="AA43" s="55">
        <v>182.67265319824219</v>
      </c>
      <c r="AB43" s="55">
        <v>203.78245544433594</v>
      </c>
      <c r="AC43" s="55">
        <v>244.87234497070313</v>
      </c>
      <c r="AD43" s="55">
        <v>280.41659550000003</v>
      </c>
      <c r="AE43" s="55">
        <v>247.867569</v>
      </c>
      <c r="AF43" s="55">
        <v>257.42016599999999</v>
      </c>
      <c r="AG43" s="55">
        <v>217.53550720214844</v>
      </c>
      <c r="AH43" s="55">
        <v>263.48764038085938</v>
      </c>
      <c r="AI43" s="55">
        <v>309.43977355957031</v>
      </c>
      <c r="AJ43" s="55">
        <v>218.12760929999999</v>
      </c>
      <c r="AK43" s="55">
        <v>264.52145389999998</v>
      </c>
      <c r="AL43" s="55">
        <v>312.7772827</v>
      </c>
      <c r="AM43" s="55">
        <v>268.5058899</v>
      </c>
      <c r="AN43" s="55">
        <v>170.596435546875</v>
      </c>
      <c r="AO43" s="55">
        <v>195.87808227539063</v>
      </c>
      <c r="AP43" s="55">
        <v>221.15972900390625</v>
      </c>
      <c r="AQ43" s="55">
        <v>269.795654296875</v>
      </c>
      <c r="AR43" s="55">
        <v>318.43157958984375</v>
      </c>
      <c r="AS43" s="55">
        <v>169.62133789999999</v>
      </c>
      <c r="AT43" s="55">
        <v>223.2370148</v>
      </c>
      <c r="AU43" s="55">
        <v>272.91873170000002</v>
      </c>
      <c r="AV43" s="55">
        <v>224.8818359</v>
      </c>
      <c r="AW43" s="55">
        <v>171.05290222167969</v>
      </c>
      <c r="AX43" s="55">
        <v>198.71234130859375</v>
      </c>
      <c r="AY43" s="55">
        <v>226.37178039550781</v>
      </c>
      <c r="AZ43" s="55">
        <v>277.9349365234375</v>
      </c>
      <c r="BA43" s="55">
        <v>263.48764038085938</v>
      </c>
      <c r="BB43" s="55">
        <v>0</v>
      </c>
      <c r="BC43" s="55">
        <v>560.60713755710901</v>
      </c>
      <c r="BD43" s="55">
        <v>203.39426188708401</v>
      </c>
      <c r="BE43" s="55">
        <v>63.979114254932597</v>
      </c>
      <c r="BF43" s="55">
        <v>417.87665064331202</v>
      </c>
      <c r="BG43" s="55">
        <v>119.254309035581</v>
      </c>
      <c r="BH43" s="55">
        <v>138.951696326779</v>
      </c>
      <c r="BI43" s="55">
        <v>414.21773453107102</v>
      </c>
      <c r="BJ43" s="55">
        <v>0</v>
      </c>
      <c r="BK43" s="55">
        <v>0</v>
      </c>
      <c r="BL43" s="75"/>
      <c r="BM43" s="75"/>
      <c r="BN43" s="55">
        <v>153.12959289550781</v>
      </c>
      <c r="BO43" s="55">
        <v>188.79547119140625</v>
      </c>
      <c r="BP43" s="55">
        <v>223.67932510375977</v>
      </c>
      <c r="BQ43" s="55">
        <v>165.4605895534535</v>
      </c>
      <c r="BR43" s="55">
        <v>151.186381936765</v>
      </c>
      <c r="BS43" s="55">
        <v>171.89818383626201</v>
      </c>
      <c r="BT43" s="55">
        <v>190.521908573936</v>
      </c>
      <c r="BU43" s="55">
        <v>207.077789770061</v>
      </c>
      <c r="BV43" s="55">
        <v>450</v>
      </c>
      <c r="BW43" s="55">
        <v>0</v>
      </c>
      <c r="BX43" s="55">
        <v>432.8</v>
      </c>
      <c r="BY43" s="55">
        <v>450</v>
      </c>
      <c r="BZ43" s="55">
        <v>222.42</v>
      </c>
      <c r="CA43" s="55">
        <v>234.19</v>
      </c>
      <c r="CB43" s="55">
        <v>127.7</v>
      </c>
      <c r="CC43" s="55">
        <v>111.7</v>
      </c>
      <c r="CD43" s="55">
        <v>187.7</v>
      </c>
      <c r="CE43" s="55">
        <v>143.22</v>
      </c>
      <c r="CF43" s="55">
        <v>147.51</v>
      </c>
      <c r="CG43" s="55">
        <v>102.73</v>
      </c>
      <c r="CH43" s="55">
        <v>172.7</v>
      </c>
      <c r="CI43" s="55">
        <v>133.9</v>
      </c>
      <c r="CJ43" s="55">
        <v>95.597999999999999</v>
      </c>
      <c r="CK43" s="55">
        <v>53.121000000000002</v>
      </c>
      <c r="CM43" s="55">
        <v>153.63999999999999</v>
      </c>
      <c r="CN43" s="55">
        <v>149.12</v>
      </c>
      <c r="CO43" s="55">
        <v>186.73333333333335</v>
      </c>
      <c r="CP43" s="55">
        <v>192.05</v>
      </c>
      <c r="CQ43" s="55">
        <v>193.8</v>
      </c>
      <c r="CR43" s="55">
        <v>171.35</v>
      </c>
      <c r="CS43" s="55">
        <v>154.19999999999999</v>
      </c>
      <c r="CT43" s="55">
        <v>179.6</v>
      </c>
      <c r="CU43" s="55">
        <v>169.3</v>
      </c>
      <c r="CV43" s="55">
        <v>0</v>
      </c>
      <c r="CW43" s="55">
        <v>142.679</v>
      </c>
      <c r="CX43" s="55">
        <v>127.88500000000001</v>
      </c>
      <c r="CY43" s="55">
        <v>105</v>
      </c>
      <c r="CZ43" s="55">
        <v>145.5</v>
      </c>
      <c r="DA43" s="55">
        <v>120.6</v>
      </c>
      <c r="DB43" s="55">
        <v>143.80000000000001</v>
      </c>
      <c r="DC43" s="55">
        <v>120.6</v>
      </c>
      <c r="DD43" s="55">
        <v>142.172</v>
      </c>
      <c r="DE43" s="55">
        <v>113.79</v>
      </c>
      <c r="DF43" s="55">
        <v>118</v>
      </c>
      <c r="DG43" s="55">
        <v>0</v>
      </c>
      <c r="DH43" s="55">
        <v>0</v>
      </c>
      <c r="DI43" s="55">
        <v>0</v>
      </c>
      <c r="DJ43" s="55">
        <v>214.9</v>
      </c>
      <c r="DK43" s="55">
        <v>214.9</v>
      </c>
      <c r="DL43" s="55">
        <v>142.19999999999999</v>
      </c>
      <c r="DM43" s="55">
        <v>208.85</v>
      </c>
      <c r="DN43" s="55">
        <v>214.9</v>
      </c>
      <c r="DO43" s="55">
        <v>214.9</v>
      </c>
      <c r="DP43" s="55">
        <v>214.9</v>
      </c>
      <c r="DQ43" s="55">
        <v>208.85</v>
      </c>
      <c r="DR43" s="55">
        <v>175.52499999999998</v>
      </c>
      <c r="DS43" s="55">
        <v>208.85</v>
      </c>
      <c r="DT43" s="55">
        <v>189.8</v>
      </c>
      <c r="DU43" s="55">
        <v>206.1</v>
      </c>
      <c r="DV43" s="55">
        <v>177.46</v>
      </c>
      <c r="DW43" s="55">
        <v>48.91</v>
      </c>
      <c r="DX43" s="55">
        <v>193.422</v>
      </c>
      <c r="DY43" s="55">
        <v>59.296999999999997</v>
      </c>
      <c r="DZ43" s="55">
        <v>193.422</v>
      </c>
      <c r="EA43" s="55">
        <v>59.296999999999997</v>
      </c>
    </row>
    <row r="44" spans="3:131" x14ac:dyDescent="0.3">
      <c r="C44" s="3">
        <f t="shared" si="4"/>
        <v>400</v>
      </c>
      <c r="D44" s="3"/>
      <c r="E44" s="4">
        <f t="shared" si="5"/>
        <v>3</v>
      </c>
      <c r="F44" s="55">
        <v>340.63738789917699</v>
      </c>
      <c r="G44" s="55">
        <v>100.413893736549</v>
      </c>
      <c r="H44" s="55">
        <v>69.586343430405805</v>
      </c>
      <c r="I44" s="55">
        <v>2.6156721597284101</v>
      </c>
      <c r="J44" s="55">
        <v>0</v>
      </c>
      <c r="K44" s="55">
        <v>57.968143463134766</v>
      </c>
      <c r="L44" s="55">
        <v>72.486930847167969</v>
      </c>
      <c r="M44" s="55">
        <v>76.004669189453125</v>
      </c>
      <c r="N44" s="55">
        <v>79.522407531738281</v>
      </c>
      <c r="O44" s="55">
        <v>83.268745422363281</v>
      </c>
      <c r="P44" s="55">
        <v>87.015083312988281</v>
      </c>
      <c r="Q44" s="55">
        <v>77.040657043457031</v>
      </c>
      <c r="R44" s="55">
        <v>83.026237487792969</v>
      </c>
      <c r="S44" s="55">
        <v>89.011817932128906</v>
      </c>
      <c r="T44" s="55">
        <v>97.843254089355469</v>
      </c>
      <c r="U44" s="55">
        <v>76.526161189999996</v>
      </c>
      <c r="V44" s="55">
        <v>90.599090579999995</v>
      </c>
      <c r="W44" s="55">
        <v>80.684738159999995</v>
      </c>
      <c r="X44" s="55">
        <v>97.01605988</v>
      </c>
      <c r="Y44" s="55">
        <v>110.4172592</v>
      </c>
      <c r="Z44" s="55">
        <v>81.749267578125</v>
      </c>
      <c r="AA44" s="55">
        <v>89.774436950683594</v>
      </c>
      <c r="AB44" s="55">
        <v>97.799606323242188</v>
      </c>
      <c r="AC44" s="55">
        <v>111.56788635253906</v>
      </c>
      <c r="AD44" s="55">
        <v>124.124588</v>
      </c>
      <c r="AE44" s="55">
        <v>113.59973909999999</v>
      </c>
      <c r="AF44" s="55">
        <v>120.34703829999999</v>
      </c>
      <c r="AG44" s="55">
        <v>107.30943298339844</v>
      </c>
      <c r="AH44" s="55">
        <v>125.43875885009766</v>
      </c>
      <c r="AI44" s="55">
        <v>143.56808471679688</v>
      </c>
      <c r="AJ44" s="55">
        <v>107.6462021</v>
      </c>
      <c r="AK44" s="55">
        <v>126.0126114</v>
      </c>
      <c r="AL44" s="55">
        <v>143.64926149999999</v>
      </c>
      <c r="AM44" s="55">
        <v>128.38230899999999</v>
      </c>
      <c r="AN44" s="55">
        <v>88.390975952148438</v>
      </c>
      <c r="AO44" s="55">
        <v>98.896766662597656</v>
      </c>
      <c r="AP44" s="55">
        <v>109.40255737304688</v>
      </c>
      <c r="AQ44" s="55">
        <v>129.14910888671875</v>
      </c>
      <c r="AR44" s="55">
        <v>148.89566040039063</v>
      </c>
      <c r="AS44" s="55">
        <v>90.320373540000006</v>
      </c>
      <c r="AT44" s="55">
        <v>110.6723709</v>
      </c>
      <c r="AU44" s="55">
        <v>131.2376404</v>
      </c>
      <c r="AV44" s="55">
        <v>111.696434</v>
      </c>
      <c r="AW44" s="55">
        <v>94.002708435058594</v>
      </c>
      <c r="AX44" s="55">
        <v>103.30239868164063</v>
      </c>
      <c r="AY44" s="55">
        <v>112.60208892822266</v>
      </c>
      <c r="AZ44" s="55">
        <v>134.06900024414063</v>
      </c>
      <c r="BA44" s="55">
        <v>125.43875885009766</v>
      </c>
      <c r="BB44" s="55">
        <v>0</v>
      </c>
      <c r="BC44" s="55">
        <v>291.32188575573701</v>
      </c>
      <c r="BD44" s="55">
        <v>31.497666747968001</v>
      </c>
      <c r="BE44" s="55">
        <v>25.9697502459593</v>
      </c>
      <c r="BF44" s="55">
        <v>172.655169626521</v>
      </c>
      <c r="BG44" s="55">
        <v>61.788316634764101</v>
      </c>
      <c r="BH44" s="55">
        <v>86.332363962511593</v>
      </c>
      <c r="BI44" s="55">
        <v>181.83210770808799</v>
      </c>
      <c r="BJ44" s="55">
        <v>0</v>
      </c>
      <c r="BK44" s="55">
        <v>0</v>
      </c>
      <c r="BL44" s="75"/>
      <c r="BM44" s="75"/>
      <c r="BN44" s="55">
        <v>75.902225494384766</v>
      </c>
      <c r="BO44" s="55">
        <v>86.63946533203125</v>
      </c>
      <c r="BP44" s="55">
        <v>95.136211395263672</v>
      </c>
      <c r="BQ44" s="55">
        <v>50.2069468682745</v>
      </c>
      <c r="BR44" s="55">
        <v>60.368582933785703</v>
      </c>
      <c r="BS44" s="55">
        <v>57.877825783092398</v>
      </c>
      <c r="BT44" s="55">
        <v>60.761685330144303</v>
      </c>
      <c r="BU44" s="55">
        <v>77.033313603065395</v>
      </c>
      <c r="BV44" s="55">
        <v>201</v>
      </c>
      <c r="BW44" s="55">
        <v>0</v>
      </c>
      <c r="BX44" s="55">
        <v>146.4</v>
      </c>
      <c r="BY44" s="55">
        <v>201</v>
      </c>
      <c r="BZ44" s="55">
        <v>93.2</v>
      </c>
      <c r="CA44" s="55">
        <v>99.2</v>
      </c>
      <c r="CB44" s="55">
        <v>47.5</v>
      </c>
      <c r="CC44" s="55">
        <v>38.5</v>
      </c>
      <c r="CD44" s="55">
        <v>62.9</v>
      </c>
      <c r="CE44" s="55">
        <v>58.34</v>
      </c>
      <c r="CF44" s="55">
        <v>60.77</v>
      </c>
      <c r="CG44" s="55">
        <v>32.46</v>
      </c>
      <c r="CH44" s="55">
        <v>77.099999999999994</v>
      </c>
      <c r="CI44" s="55">
        <v>55.4</v>
      </c>
      <c r="CJ44" s="55">
        <v>49.012999999999998</v>
      </c>
      <c r="CK44" s="55">
        <v>39.496000000000002</v>
      </c>
      <c r="CM44" s="55">
        <v>68.61</v>
      </c>
      <c r="CN44" s="55">
        <v>68.400000000000006</v>
      </c>
      <c r="CO44" s="55">
        <v>80.733333333333334</v>
      </c>
      <c r="CP44" s="55">
        <v>82.85</v>
      </c>
      <c r="CQ44" s="55">
        <v>83.625</v>
      </c>
      <c r="CR44" s="55">
        <v>76.650000000000006</v>
      </c>
      <c r="CS44" s="55">
        <v>71.5</v>
      </c>
      <c r="CT44" s="55">
        <v>85.399999999999991</v>
      </c>
      <c r="CU44" s="55">
        <v>80.400000000000006</v>
      </c>
      <c r="CV44" s="55">
        <v>0</v>
      </c>
      <c r="CW44" s="55">
        <v>51.462000000000003</v>
      </c>
      <c r="CX44" s="55">
        <v>52.457999999999998</v>
      </c>
      <c r="CY44" s="55">
        <v>45.1</v>
      </c>
      <c r="CZ44" s="55">
        <v>62.2</v>
      </c>
      <c r="DA44" s="55">
        <v>51.3</v>
      </c>
      <c r="DB44" s="55">
        <v>61.4</v>
      </c>
      <c r="DC44" s="55">
        <v>51.3</v>
      </c>
      <c r="DD44" s="55">
        <v>60.328000000000003</v>
      </c>
      <c r="DE44" s="55">
        <v>44.713000000000001</v>
      </c>
      <c r="DF44" s="55">
        <v>39</v>
      </c>
      <c r="DG44" s="55">
        <v>0</v>
      </c>
      <c r="DH44" s="55">
        <v>0</v>
      </c>
      <c r="DI44" s="55">
        <v>0</v>
      </c>
      <c r="DJ44" s="55">
        <v>92.8</v>
      </c>
      <c r="DK44" s="55">
        <v>92.8</v>
      </c>
      <c r="DL44" s="55">
        <v>43.45</v>
      </c>
      <c r="DM44" s="55">
        <v>91.1</v>
      </c>
      <c r="DN44" s="55">
        <v>92.8</v>
      </c>
      <c r="DO44" s="55">
        <v>92.8</v>
      </c>
      <c r="DP44" s="55">
        <v>92.8</v>
      </c>
      <c r="DQ44" s="55">
        <v>91.1</v>
      </c>
      <c r="DR44" s="55">
        <v>67.275000000000006</v>
      </c>
      <c r="DS44" s="55">
        <v>91.1</v>
      </c>
      <c r="DT44" s="55">
        <v>87.6</v>
      </c>
      <c r="DU44" s="55">
        <v>90.7</v>
      </c>
      <c r="DV44" s="55">
        <v>83.284999999999997</v>
      </c>
      <c r="DW44" s="55">
        <v>30.11</v>
      </c>
      <c r="DX44" s="55">
        <v>85.049000000000007</v>
      </c>
      <c r="DY44" s="55">
        <v>33.368000000000002</v>
      </c>
      <c r="DZ44" s="55">
        <v>85.049000000000007</v>
      </c>
      <c r="EA44" s="55">
        <v>33.368000000000002</v>
      </c>
    </row>
    <row r="45" spans="3:131" x14ac:dyDescent="0.3">
      <c r="C45" s="3">
        <f t="shared" si="4"/>
        <v>600</v>
      </c>
      <c r="D45" s="3"/>
      <c r="E45" s="4">
        <f t="shared" si="5"/>
        <v>3</v>
      </c>
      <c r="F45" s="55">
        <v>196.190839656798</v>
      </c>
      <c r="G45" s="55">
        <v>29.7820632218273</v>
      </c>
      <c r="H45" s="55">
        <v>32.6526993770619</v>
      </c>
      <c r="I45" s="55">
        <v>2.7396158201048801</v>
      </c>
      <c r="J45" s="55">
        <v>0</v>
      </c>
      <c r="K45" s="55">
        <v>40.803493499755859</v>
      </c>
      <c r="L45" s="55">
        <v>47.443019866943359</v>
      </c>
      <c r="M45" s="55">
        <v>54.362945556640625</v>
      </c>
      <c r="N45" s="55">
        <v>61.282871246337891</v>
      </c>
      <c r="O45" s="55">
        <v>69.221519470214844</v>
      </c>
      <c r="P45" s="55">
        <v>77.160167694091797</v>
      </c>
      <c r="Q45" s="55">
        <v>46.682903289794922</v>
      </c>
      <c r="R45" s="55">
        <v>53.897148132324219</v>
      </c>
      <c r="S45" s="55">
        <v>61.111392974853516</v>
      </c>
      <c r="T45" s="55">
        <v>73.6800537109375</v>
      </c>
      <c r="U45" s="55">
        <v>46.16686249</v>
      </c>
      <c r="V45" s="55">
        <v>61.060962680000003</v>
      </c>
      <c r="W45" s="55">
        <v>45.519592289999999</v>
      </c>
      <c r="X45" s="55">
        <v>60.779644009999998</v>
      </c>
      <c r="Y45" s="55">
        <v>74.433891299999999</v>
      </c>
      <c r="Z45" s="55">
        <v>45.841915130615234</v>
      </c>
      <c r="AA45" s="55">
        <v>53.290393829345703</v>
      </c>
      <c r="AB45" s="55">
        <v>60.738872528076172</v>
      </c>
      <c r="AC45" s="55">
        <v>74.46148681640625</v>
      </c>
      <c r="AD45" s="55">
        <v>86.37200928</v>
      </c>
      <c r="AE45" s="55">
        <v>74.512046810000001</v>
      </c>
      <c r="AF45" s="55">
        <v>74.649848939999998</v>
      </c>
      <c r="AG45" s="55">
        <v>59.895488739013672</v>
      </c>
      <c r="AH45" s="55">
        <v>74.524627685546875</v>
      </c>
      <c r="AI45" s="55">
        <v>89.153766632080078</v>
      </c>
      <c r="AJ45" s="55">
        <v>59.830596919999998</v>
      </c>
      <c r="AK45" s="55">
        <v>74.505126950000005</v>
      </c>
      <c r="AL45" s="55">
        <v>88.372550959999998</v>
      </c>
      <c r="AM45" s="55">
        <v>74.427795410000002</v>
      </c>
      <c r="AN45" s="55">
        <v>43.872829437255859</v>
      </c>
      <c r="AO45" s="55">
        <v>51.675621032714844</v>
      </c>
      <c r="AP45" s="55">
        <v>59.478412628173828</v>
      </c>
      <c r="AQ45" s="55">
        <v>74.383918762207031</v>
      </c>
      <c r="AR45" s="55">
        <v>89.289424896240234</v>
      </c>
      <c r="AS45" s="55">
        <v>45.6049881</v>
      </c>
      <c r="AT45" s="55">
        <v>59.263080600000002</v>
      </c>
      <c r="AU45" s="55">
        <v>74.238975519999997</v>
      </c>
      <c r="AV45" s="55">
        <v>59.071414949999998</v>
      </c>
      <c r="AW45" s="55">
        <v>46.067329406738281</v>
      </c>
      <c r="AX45" s="55">
        <v>52.477573394775391</v>
      </c>
      <c r="AY45" s="55">
        <v>58.8878173828125</v>
      </c>
      <c r="AZ45" s="55">
        <v>73.95928955078125</v>
      </c>
      <c r="BA45" s="55">
        <v>74.524627685546875</v>
      </c>
      <c r="BB45" s="55">
        <v>0</v>
      </c>
      <c r="BC45" s="55">
        <v>153.45051710827201</v>
      </c>
      <c r="BD45" s="55">
        <v>19.369012372385701</v>
      </c>
      <c r="BE45" s="55">
        <v>13.9064433692755</v>
      </c>
      <c r="BF45" s="55">
        <v>123.84435432602901</v>
      </c>
      <c r="BG45" s="55">
        <v>24.8881100663646</v>
      </c>
      <c r="BH45" s="55">
        <v>29.374958118724098</v>
      </c>
      <c r="BI45" s="55">
        <v>96.769396807044501</v>
      </c>
      <c r="BJ45" s="55">
        <v>0</v>
      </c>
      <c r="BK45" s="55">
        <v>0</v>
      </c>
      <c r="BL45" s="75"/>
      <c r="BM45" s="75"/>
      <c r="BN45" s="55">
        <v>46.872932434082031</v>
      </c>
      <c r="BO45" s="55">
        <v>61.154262542724609</v>
      </c>
      <c r="BP45" s="55">
        <v>74.550082206726074</v>
      </c>
      <c r="BQ45" s="55">
        <v>14.89103161091365</v>
      </c>
      <c r="BR45" s="55">
        <v>44.4147791167062</v>
      </c>
      <c r="BS45" s="55">
        <v>42.887708289664801</v>
      </c>
      <c r="BT45" s="55">
        <v>39.8610018392596</v>
      </c>
      <c r="BU45" s="55">
        <v>66.975070609529894</v>
      </c>
      <c r="BV45" s="55">
        <v>126</v>
      </c>
      <c r="BW45" s="55">
        <v>0</v>
      </c>
      <c r="BX45" s="55">
        <v>55.9</v>
      </c>
      <c r="BY45" s="55">
        <v>126</v>
      </c>
      <c r="BZ45" s="55">
        <v>64.22</v>
      </c>
      <c r="CA45" s="55">
        <v>67.739999999999995</v>
      </c>
      <c r="CB45" s="55">
        <v>52</v>
      </c>
      <c r="CC45" s="55">
        <v>42.6</v>
      </c>
      <c r="CD45" s="55">
        <v>46.1</v>
      </c>
      <c r="CE45" s="55">
        <v>53.38</v>
      </c>
      <c r="CF45" s="55">
        <v>56.17</v>
      </c>
      <c r="CG45" s="55">
        <v>27.76</v>
      </c>
      <c r="CH45" s="55">
        <v>47.2</v>
      </c>
      <c r="CI45" s="55">
        <v>31.5</v>
      </c>
      <c r="CJ45" s="55">
        <v>45.16</v>
      </c>
      <c r="CK45" s="55">
        <v>36.542999999999999</v>
      </c>
      <c r="CM45" s="55">
        <v>67.92</v>
      </c>
      <c r="CN45" s="55">
        <v>68.040000000000006</v>
      </c>
      <c r="CO45" s="55">
        <v>80.833333333333329</v>
      </c>
      <c r="CP45" s="55">
        <v>81.75</v>
      </c>
      <c r="CQ45" s="55">
        <v>82.65</v>
      </c>
      <c r="CR45" s="55">
        <v>76.599999999999994</v>
      </c>
      <c r="CS45" s="55">
        <v>70.650000000000006</v>
      </c>
      <c r="CT45" s="55">
        <v>78.766666666666666</v>
      </c>
      <c r="CU45" s="55">
        <v>75.7</v>
      </c>
      <c r="CV45" s="55">
        <v>0</v>
      </c>
      <c r="CW45" s="55">
        <v>45.191000000000003</v>
      </c>
      <c r="CX45" s="55">
        <v>40.24</v>
      </c>
      <c r="CY45" s="55">
        <v>39.1</v>
      </c>
      <c r="CZ45" s="55">
        <v>57.1</v>
      </c>
      <c r="DA45" s="55">
        <v>44.7</v>
      </c>
      <c r="DB45" s="55">
        <v>56.7</v>
      </c>
      <c r="DC45" s="55">
        <v>44.7</v>
      </c>
      <c r="DD45" s="55">
        <v>56.305999999999997</v>
      </c>
      <c r="DE45" s="55">
        <v>40.015999999999998</v>
      </c>
      <c r="DF45" s="55">
        <v>24</v>
      </c>
      <c r="DG45" s="55">
        <v>0</v>
      </c>
      <c r="DH45" s="55">
        <v>0</v>
      </c>
      <c r="DI45" s="55">
        <v>0</v>
      </c>
      <c r="DJ45" s="55">
        <v>61.7</v>
      </c>
      <c r="DK45" s="55">
        <v>61.7</v>
      </c>
      <c r="DL45" s="55">
        <v>25.4</v>
      </c>
      <c r="DM45" s="55">
        <v>61.15</v>
      </c>
      <c r="DN45" s="55">
        <v>61.7</v>
      </c>
      <c r="DO45" s="55">
        <v>61.7</v>
      </c>
      <c r="DP45" s="55">
        <v>61.7</v>
      </c>
      <c r="DQ45" s="55">
        <v>61.15</v>
      </c>
      <c r="DR45" s="55">
        <v>43.275000000000006</v>
      </c>
      <c r="DS45" s="55">
        <v>61.15</v>
      </c>
      <c r="DT45" s="55">
        <v>56.8</v>
      </c>
      <c r="DU45" s="55">
        <v>60.7</v>
      </c>
      <c r="DV45" s="55">
        <v>39.249000000000002</v>
      </c>
      <c r="DW45" s="55">
        <v>21.501999999999999</v>
      </c>
      <c r="DX45" s="55">
        <v>38.633000000000003</v>
      </c>
      <c r="DY45" s="55">
        <v>25.108000000000001</v>
      </c>
      <c r="DZ45" s="55">
        <v>38.633000000000003</v>
      </c>
      <c r="EA45" s="55">
        <v>25.108000000000001</v>
      </c>
    </row>
    <row r="46" spans="3:131" x14ac:dyDescent="0.3">
      <c r="C46" s="3">
        <f t="shared" si="4"/>
        <v>800</v>
      </c>
      <c r="D46" s="3"/>
      <c r="E46" s="4">
        <f t="shared" si="5"/>
        <v>3</v>
      </c>
      <c r="F46" s="55">
        <v>126.441248768091</v>
      </c>
      <c r="G46" s="55">
        <v>16.8639446063553</v>
      </c>
      <c r="H46" s="55">
        <v>14.169370743536099</v>
      </c>
      <c r="I46" s="55">
        <v>1.2942100454958401</v>
      </c>
      <c r="J46" s="55">
        <v>0</v>
      </c>
      <c r="K46" s="55">
        <v>17.636526107788086</v>
      </c>
      <c r="L46" s="55">
        <v>42.953487396240234</v>
      </c>
      <c r="M46" s="55">
        <v>42.170505523681641</v>
      </c>
      <c r="N46" s="55">
        <v>41.387523651123047</v>
      </c>
      <c r="O46" s="55">
        <v>37.53070068359375</v>
      </c>
      <c r="P46" s="55">
        <v>33.673877716064453</v>
      </c>
      <c r="Q46" s="55">
        <v>49.9364013671875</v>
      </c>
      <c r="R46" s="55">
        <v>50.673267364501953</v>
      </c>
      <c r="S46" s="55">
        <v>51.410133361816406</v>
      </c>
      <c r="T46" s="55">
        <v>50.394397735595703</v>
      </c>
      <c r="U46" s="55">
        <v>49.087749479999999</v>
      </c>
      <c r="V46" s="55">
        <v>53.801593779999997</v>
      </c>
      <c r="W46" s="55">
        <v>52.78537369</v>
      </c>
      <c r="X46" s="55">
        <v>61.139911650000002</v>
      </c>
      <c r="Y46" s="55">
        <v>65.388145449999996</v>
      </c>
      <c r="Z46" s="55">
        <v>54.738155364990234</v>
      </c>
      <c r="AA46" s="55">
        <v>58.39776611328125</v>
      </c>
      <c r="AB46" s="55">
        <v>62.057376861572266</v>
      </c>
      <c r="AC46" s="55">
        <v>66.784927368164063</v>
      </c>
      <c r="AD46" s="55">
        <v>71.225532529999995</v>
      </c>
      <c r="AE46" s="55">
        <v>69.288940429999997</v>
      </c>
      <c r="AF46" s="55">
        <v>77.226722719999998</v>
      </c>
      <c r="AG46" s="55">
        <v>72.24273681640625</v>
      </c>
      <c r="AH46" s="55">
        <v>83.724525451660156</v>
      </c>
      <c r="AI46" s="55">
        <v>95.206314086914063</v>
      </c>
      <c r="AJ46" s="55">
        <v>72.631874080000003</v>
      </c>
      <c r="AK46" s="55">
        <v>84.460342409999996</v>
      </c>
      <c r="AL46" s="55">
        <v>96.495315550000001</v>
      </c>
      <c r="AM46" s="55">
        <v>87.416267399999995</v>
      </c>
      <c r="AN46" s="55">
        <v>59.455535888671875</v>
      </c>
      <c r="AO46" s="55">
        <v>67.062141418457031</v>
      </c>
      <c r="AP46" s="55">
        <v>74.668746948242188</v>
      </c>
      <c r="AQ46" s="55">
        <v>88.339073181152344</v>
      </c>
      <c r="AR46" s="55">
        <v>102.0093994140625</v>
      </c>
      <c r="AS46" s="55">
        <v>59.098522189999997</v>
      </c>
      <c r="AT46" s="55">
        <v>74.934349060000002</v>
      </c>
      <c r="AU46" s="55">
        <v>89.460739140000001</v>
      </c>
      <c r="AV46" s="55">
        <v>74.935859679999993</v>
      </c>
      <c r="AW46" s="55">
        <v>59.431968688964844</v>
      </c>
      <c r="AX46" s="55">
        <v>67.18670654296875</v>
      </c>
      <c r="AY46" s="55">
        <v>74.941444396972656</v>
      </c>
      <c r="AZ46" s="55">
        <v>89.787361145019531</v>
      </c>
      <c r="BA46" s="55">
        <v>83.724525451660156</v>
      </c>
      <c r="BB46" s="55">
        <v>0</v>
      </c>
      <c r="BC46" s="55">
        <v>159.49636019108701</v>
      </c>
      <c r="BD46" s="55">
        <v>7.9521843059282</v>
      </c>
      <c r="BE46" s="55">
        <v>6.2108280947494201</v>
      </c>
      <c r="BF46" s="55">
        <v>40.825501725794098</v>
      </c>
      <c r="BG46" s="55">
        <v>22.4009400296341</v>
      </c>
      <c r="BH46" s="55">
        <v>33.048317159883702</v>
      </c>
      <c r="BI46" s="55">
        <v>74.815022947435594</v>
      </c>
      <c r="BJ46" s="55">
        <v>0</v>
      </c>
      <c r="BK46" s="55">
        <v>0</v>
      </c>
      <c r="BL46" s="75"/>
      <c r="BM46" s="75"/>
      <c r="BN46" s="55">
        <v>48.190672874450684</v>
      </c>
      <c r="BO46" s="55">
        <v>48.904480934143066</v>
      </c>
      <c r="BP46" s="55">
        <v>46.214267730712891</v>
      </c>
      <c r="BQ46" s="55">
        <v>8.4319723031776501</v>
      </c>
      <c r="BR46" s="55">
        <v>28.611700933622998</v>
      </c>
      <c r="BS46" s="55">
        <v>24.565133409829301</v>
      </c>
      <c r="BT46" s="55">
        <v>21.995171047537401</v>
      </c>
      <c r="BU46" s="55">
        <v>31.5123877682997</v>
      </c>
      <c r="BV46" s="55">
        <v>94</v>
      </c>
      <c r="BW46" s="55">
        <v>0</v>
      </c>
      <c r="BX46" s="55">
        <v>23.6</v>
      </c>
      <c r="BY46" s="55">
        <v>94</v>
      </c>
      <c r="BZ46" s="55">
        <v>39.57</v>
      </c>
      <c r="CA46" s="55">
        <v>40.86</v>
      </c>
      <c r="CB46" s="55">
        <v>29</v>
      </c>
      <c r="CC46" s="55">
        <v>23.6</v>
      </c>
      <c r="CD46" s="55">
        <v>26.6</v>
      </c>
      <c r="CE46" s="55">
        <v>29.47</v>
      </c>
      <c r="CF46" s="55">
        <v>30.84</v>
      </c>
      <c r="CG46" s="55">
        <v>14.84</v>
      </c>
      <c r="CH46" s="55">
        <v>25.2</v>
      </c>
      <c r="CI46" s="55">
        <v>16.100000000000001</v>
      </c>
      <c r="CJ46" s="55">
        <v>28.268999999999998</v>
      </c>
      <c r="CK46" s="55">
        <v>22.725000000000001</v>
      </c>
      <c r="CM46" s="55">
        <v>40.46</v>
      </c>
      <c r="CN46" s="55">
        <v>42.92</v>
      </c>
      <c r="CO46" s="55">
        <v>48.300000000000004</v>
      </c>
      <c r="CP46" s="55">
        <v>48.3</v>
      </c>
      <c r="CQ46" s="55">
        <v>48.85</v>
      </c>
      <c r="CR46" s="55">
        <v>46.25</v>
      </c>
      <c r="CS46" s="55">
        <v>43.2</v>
      </c>
      <c r="CT46" s="55">
        <v>50.833333333333336</v>
      </c>
      <c r="CU46" s="55">
        <v>48.3</v>
      </c>
      <c r="CV46" s="55">
        <v>0</v>
      </c>
      <c r="CW46" s="55">
        <v>23.466999999999999</v>
      </c>
      <c r="CX46" s="55">
        <v>20.068999999999999</v>
      </c>
      <c r="CY46" s="55">
        <v>21.8</v>
      </c>
      <c r="CZ46" s="55">
        <v>32.5</v>
      </c>
      <c r="DA46" s="55">
        <v>23.9</v>
      </c>
      <c r="DB46" s="55">
        <v>32.299999999999997</v>
      </c>
      <c r="DC46" s="55">
        <v>23.9</v>
      </c>
      <c r="DD46" s="55">
        <v>32.288249999999998</v>
      </c>
      <c r="DE46" s="55">
        <v>22.489000000000001</v>
      </c>
      <c r="DF46" s="55">
        <v>14</v>
      </c>
      <c r="DG46" s="55">
        <v>0</v>
      </c>
      <c r="DH46" s="55">
        <v>0</v>
      </c>
      <c r="DI46" s="55">
        <v>0</v>
      </c>
      <c r="DJ46" s="55">
        <v>32.6</v>
      </c>
      <c r="DK46" s="55">
        <v>32.6</v>
      </c>
      <c r="DL46" s="55">
        <v>12.25</v>
      </c>
      <c r="DM46" s="55">
        <v>33.1</v>
      </c>
      <c r="DN46" s="55">
        <v>32.6</v>
      </c>
      <c r="DO46" s="55">
        <v>32.6</v>
      </c>
      <c r="DP46" s="55">
        <v>32.6</v>
      </c>
      <c r="DQ46" s="55">
        <v>33.1</v>
      </c>
      <c r="DR46" s="55">
        <v>22.675000000000001</v>
      </c>
      <c r="DS46" s="55">
        <v>33.1</v>
      </c>
      <c r="DT46" s="55">
        <v>36.5</v>
      </c>
      <c r="DU46" s="55">
        <v>33.6</v>
      </c>
      <c r="DV46" s="55">
        <v>21.132999999999999</v>
      </c>
      <c r="DW46" s="55">
        <v>12.37</v>
      </c>
      <c r="DX46" s="55">
        <v>20.632999999999999</v>
      </c>
      <c r="DY46" s="55">
        <v>13.877000000000001</v>
      </c>
      <c r="DZ46" s="55">
        <v>20.795000000000002</v>
      </c>
      <c r="EA46" s="55">
        <v>13.877000000000001</v>
      </c>
    </row>
    <row r="47" spans="3:131" x14ac:dyDescent="0.3">
      <c r="C47" s="3">
        <f t="shared" si="4"/>
        <v>1000</v>
      </c>
      <c r="D47" s="3"/>
      <c r="E47" s="4">
        <f t="shared" si="5"/>
        <v>3</v>
      </c>
      <c r="F47" s="55">
        <v>121.463503235305</v>
      </c>
      <c r="G47" s="55">
        <v>7.3134984195184396</v>
      </c>
      <c r="H47" s="55">
        <v>6.4046162277662804</v>
      </c>
      <c r="I47" s="55">
        <v>0.82590429872071602</v>
      </c>
      <c r="J47" s="55">
        <v>0</v>
      </c>
      <c r="K47" s="55">
        <v>11.349647521972656</v>
      </c>
      <c r="L47" s="55">
        <v>28.898900985717773</v>
      </c>
      <c r="M47" s="55">
        <v>25.819370269775391</v>
      </c>
      <c r="N47" s="55">
        <v>22.739839553833008</v>
      </c>
      <c r="O47" s="55">
        <v>19.427656173706055</v>
      </c>
      <c r="P47" s="55">
        <v>16.115472793579102</v>
      </c>
      <c r="Q47" s="55">
        <v>34.340187072753906</v>
      </c>
      <c r="R47" s="55">
        <v>33.382789611816406</v>
      </c>
      <c r="S47" s="55">
        <v>32.425392150878906</v>
      </c>
      <c r="T47" s="55">
        <v>28.651405334472656</v>
      </c>
      <c r="U47" s="55">
        <v>32.978008269999997</v>
      </c>
      <c r="V47" s="55">
        <v>34.023609159999999</v>
      </c>
      <c r="W47" s="55">
        <v>35.977233890000001</v>
      </c>
      <c r="X47" s="55">
        <v>40.472557070000001</v>
      </c>
      <c r="Y47" s="55">
        <v>42.082546229999998</v>
      </c>
      <c r="Z47" s="55">
        <v>37.107616424560547</v>
      </c>
      <c r="AA47" s="55">
        <v>39.124225616455078</v>
      </c>
      <c r="AB47" s="55">
        <v>41.140834808349609</v>
      </c>
      <c r="AC47" s="55">
        <v>43.100383758544922</v>
      </c>
      <c r="AD47" s="55">
        <v>43.289710999999997</v>
      </c>
      <c r="AE47" s="55">
        <v>44.97490311</v>
      </c>
      <c r="AF47" s="55">
        <v>50.951450350000002</v>
      </c>
      <c r="AG47" s="55">
        <v>48.854045867919922</v>
      </c>
      <c r="AH47" s="55">
        <v>55.982921600341797</v>
      </c>
      <c r="AI47" s="55">
        <v>63.111797332763672</v>
      </c>
      <c r="AJ47" s="55">
        <v>49.159034730000002</v>
      </c>
      <c r="AK47" s="55">
        <v>56.532459260000003</v>
      </c>
      <c r="AL47" s="55">
        <v>64.098518369999994</v>
      </c>
      <c r="AM47" s="55">
        <v>58.741596219999998</v>
      </c>
      <c r="AN47" s="55">
        <v>41.648506164550781</v>
      </c>
      <c r="AO47" s="55">
        <v>46.210681915283203</v>
      </c>
      <c r="AP47" s="55">
        <v>50.772857666015625</v>
      </c>
      <c r="AQ47" s="55">
        <v>59.435726165771484</v>
      </c>
      <c r="AR47" s="55">
        <v>68.098594665527344</v>
      </c>
      <c r="AS47" s="55">
        <v>41.516704560000001</v>
      </c>
      <c r="AT47" s="55">
        <v>51.971889500000003</v>
      </c>
      <c r="AU47" s="55">
        <v>61.52905655</v>
      </c>
      <c r="AV47" s="55">
        <v>52.929054260000001</v>
      </c>
      <c r="AW47" s="55">
        <v>42.712608337402344</v>
      </c>
      <c r="AX47" s="55">
        <v>48.230426788330078</v>
      </c>
      <c r="AY47" s="55">
        <v>53.748245239257813</v>
      </c>
      <c r="AZ47" s="55">
        <v>64.680870056152344</v>
      </c>
      <c r="BA47" s="55">
        <v>55.982921600341797</v>
      </c>
      <c r="BB47" s="55">
        <v>0</v>
      </c>
      <c r="BC47" s="55">
        <v>138.44280005383601</v>
      </c>
      <c r="BD47" s="55">
        <v>4.1165200220484301</v>
      </c>
      <c r="BE47" s="55">
        <v>2.2590960523709098</v>
      </c>
      <c r="BF47" s="55">
        <v>29.431677470564001</v>
      </c>
      <c r="BG47" s="55">
        <v>11.820250529334601</v>
      </c>
      <c r="BH47" s="55">
        <v>14.470244442686701</v>
      </c>
      <c r="BI47" s="55">
        <v>30.415298687681801</v>
      </c>
      <c r="BJ47" s="55">
        <v>0</v>
      </c>
      <c r="BK47" s="55">
        <v>0</v>
      </c>
      <c r="BL47" s="75"/>
      <c r="BM47" s="75"/>
      <c r="BN47" s="55">
        <v>32.979865550994873</v>
      </c>
      <c r="BO47" s="55">
        <v>30.004004001617432</v>
      </c>
      <c r="BP47" s="55">
        <v>25.517422199249268</v>
      </c>
      <c r="BQ47" s="55">
        <v>3.6567492097592198</v>
      </c>
      <c r="BR47" s="55">
        <v>18.709097325043</v>
      </c>
      <c r="BS47" s="55">
        <v>15.120045963194</v>
      </c>
      <c r="BT47" s="55">
        <v>13.168589025654001</v>
      </c>
      <c r="BU47" s="55">
        <v>17.3001310783687</v>
      </c>
      <c r="BV47" s="55">
        <v>93</v>
      </c>
      <c r="BW47" s="55">
        <v>0</v>
      </c>
      <c r="BX47" s="55">
        <v>10.9</v>
      </c>
      <c r="BY47" s="55">
        <v>93</v>
      </c>
      <c r="BZ47" s="55">
        <v>22.97</v>
      </c>
      <c r="CA47" s="55">
        <v>24.69</v>
      </c>
      <c r="CB47" s="55">
        <v>16.7</v>
      </c>
      <c r="CC47" s="55">
        <v>14.3</v>
      </c>
      <c r="CD47" s="55">
        <v>17.2</v>
      </c>
      <c r="CE47" s="55">
        <v>18.3</v>
      </c>
      <c r="CF47" s="55">
        <v>19.45</v>
      </c>
      <c r="CG47" s="55">
        <v>8.4600000000000009</v>
      </c>
      <c r="CH47" s="55">
        <v>14.5</v>
      </c>
      <c r="CI47" s="55">
        <v>8.9</v>
      </c>
      <c r="CJ47" s="55">
        <v>19.39</v>
      </c>
      <c r="CK47" s="55">
        <v>15.728</v>
      </c>
      <c r="CM47" s="55">
        <v>26.42</v>
      </c>
      <c r="CN47" s="55">
        <v>29.14</v>
      </c>
      <c r="CO47" s="55">
        <v>31.566666666666663</v>
      </c>
      <c r="CP47" s="55">
        <v>31.200000000000003</v>
      </c>
      <c r="CQ47" s="55">
        <v>31.6</v>
      </c>
      <c r="CR47" s="55">
        <v>31.15</v>
      </c>
      <c r="CS47" s="55">
        <v>29.5</v>
      </c>
      <c r="CT47" s="55">
        <v>34.933333333333337</v>
      </c>
      <c r="CU47" s="55">
        <v>33.5</v>
      </c>
      <c r="CV47" s="55">
        <v>0</v>
      </c>
      <c r="CW47" s="55">
        <v>13.122</v>
      </c>
      <c r="CX47" s="55">
        <v>11.885</v>
      </c>
      <c r="CY47" s="55">
        <v>12.3</v>
      </c>
      <c r="CZ47" s="55">
        <v>20.2</v>
      </c>
      <c r="DA47" s="55">
        <v>15</v>
      </c>
      <c r="DB47" s="55">
        <v>20.100000000000001</v>
      </c>
      <c r="DC47" s="55">
        <v>15</v>
      </c>
      <c r="DD47" s="55">
        <v>20.132000000000001</v>
      </c>
      <c r="DE47" s="55">
        <v>12.619</v>
      </c>
      <c r="DF47" s="55">
        <v>8.5</v>
      </c>
      <c r="DG47" s="55">
        <v>0</v>
      </c>
      <c r="DH47" s="55">
        <v>0</v>
      </c>
      <c r="DI47" s="55">
        <v>0</v>
      </c>
      <c r="DJ47" s="55">
        <v>18.8</v>
      </c>
      <c r="DK47" s="55">
        <v>18.8</v>
      </c>
      <c r="DL47" s="55">
        <v>6.65</v>
      </c>
      <c r="DM47" s="55">
        <v>19.25</v>
      </c>
      <c r="DN47" s="55">
        <v>18.8</v>
      </c>
      <c r="DO47" s="55">
        <v>18.8</v>
      </c>
      <c r="DP47" s="55">
        <v>18.8</v>
      </c>
      <c r="DQ47" s="55">
        <v>19.25</v>
      </c>
      <c r="DR47" s="55">
        <v>12.95</v>
      </c>
      <c r="DS47" s="55">
        <v>19.25</v>
      </c>
      <c r="DT47" s="55">
        <v>21.9</v>
      </c>
      <c r="DU47" s="55">
        <v>19.600000000000001</v>
      </c>
      <c r="DV47" s="55">
        <v>15.19</v>
      </c>
      <c r="DW47" s="55">
        <v>8.1389999999999993</v>
      </c>
      <c r="DX47" s="55">
        <v>14.51</v>
      </c>
      <c r="DY47" s="55">
        <v>9.0259999999999998</v>
      </c>
      <c r="DZ47" s="55">
        <v>14.51</v>
      </c>
      <c r="EA47" s="55">
        <v>9.0259999999999998</v>
      </c>
    </row>
    <row r="48" spans="3:131" x14ac:dyDescent="0.3">
      <c r="C48" s="3">
        <f t="shared" si="4"/>
        <v>1200</v>
      </c>
      <c r="D48" s="3"/>
      <c r="E48" s="4">
        <f t="shared" si="5"/>
        <v>3</v>
      </c>
      <c r="F48" s="55">
        <v>108.53373930862099</v>
      </c>
      <c r="G48" s="55">
        <v>3.2446364725708299</v>
      </c>
      <c r="H48" s="55">
        <v>5.7424923482326298</v>
      </c>
      <c r="I48" s="55">
        <v>0.65425944839878103</v>
      </c>
      <c r="J48" s="55">
        <v>0</v>
      </c>
      <c r="K48" s="55">
        <v>7.5299715995788574</v>
      </c>
      <c r="L48" s="55">
        <v>16.706501960754395</v>
      </c>
      <c r="M48" s="55">
        <v>15.77397632598877</v>
      </c>
      <c r="N48" s="55">
        <v>14.841450691223145</v>
      </c>
      <c r="O48" s="55">
        <v>12.629712104797363</v>
      </c>
      <c r="P48" s="55">
        <v>10.417973518371582</v>
      </c>
      <c r="Q48" s="55">
        <v>22.643789291381836</v>
      </c>
      <c r="R48" s="55">
        <v>21.305364608764648</v>
      </c>
      <c r="S48" s="55">
        <v>19.966939926147461</v>
      </c>
      <c r="T48" s="55">
        <v>18.372640609741211</v>
      </c>
      <c r="U48" s="55">
        <v>22.75479507</v>
      </c>
      <c r="V48" s="55">
        <v>21.232044219999999</v>
      </c>
      <c r="W48" s="55">
        <v>25.67230034</v>
      </c>
      <c r="X48" s="55">
        <v>27.65056229</v>
      </c>
      <c r="Y48" s="55">
        <v>26.24343872</v>
      </c>
      <c r="Z48" s="55">
        <v>26.718761444091797</v>
      </c>
      <c r="AA48" s="55">
        <v>27.5137939453125</v>
      </c>
      <c r="AB48" s="55">
        <v>28.308826446533203</v>
      </c>
      <c r="AC48" s="55">
        <v>27.23261833190918</v>
      </c>
      <c r="AD48" s="55">
        <v>27.890981669999999</v>
      </c>
      <c r="AE48" s="55">
        <v>29.243625640000001</v>
      </c>
      <c r="AF48" s="55">
        <v>35.078121189999997</v>
      </c>
      <c r="AG48" s="55">
        <v>35.325389862060547</v>
      </c>
      <c r="AH48" s="55">
        <v>39.433082580566406</v>
      </c>
      <c r="AI48" s="55">
        <v>43.540775299072266</v>
      </c>
      <c r="AJ48" s="55">
        <v>35.58948135</v>
      </c>
      <c r="AK48" s="55">
        <v>39.90536118</v>
      </c>
      <c r="AL48" s="55">
        <v>44.481098179999996</v>
      </c>
      <c r="AM48" s="55">
        <v>41.792354580000001</v>
      </c>
      <c r="AN48" s="55">
        <v>30.28167724609375</v>
      </c>
      <c r="AO48" s="55">
        <v>33.596199035644531</v>
      </c>
      <c r="AP48" s="55">
        <v>36.910720825195313</v>
      </c>
      <c r="AQ48" s="55">
        <v>42.376224517822266</v>
      </c>
      <c r="AR48" s="55">
        <v>47.841728210449219</v>
      </c>
      <c r="AS48" s="55">
        <v>30.284765239999999</v>
      </c>
      <c r="AT48" s="55">
        <v>37.770481109999999</v>
      </c>
      <c r="AU48" s="55">
        <v>44.036891939999997</v>
      </c>
      <c r="AV48" s="55">
        <v>38.437412260000002</v>
      </c>
      <c r="AW48" s="55">
        <v>31.080207824707031</v>
      </c>
      <c r="AX48" s="55">
        <v>35.046833038330078</v>
      </c>
      <c r="AY48" s="55">
        <v>39.013458251953125</v>
      </c>
      <c r="AZ48" s="55">
        <v>46.383937835693359</v>
      </c>
      <c r="BA48" s="55">
        <v>39.433082580566406</v>
      </c>
      <c r="BB48" s="55">
        <v>0</v>
      </c>
      <c r="BC48" s="55">
        <v>107.503921179123</v>
      </c>
      <c r="BD48" s="55">
        <v>2.6189912173303198</v>
      </c>
      <c r="BE48" s="55">
        <v>0.835866960778757</v>
      </c>
      <c r="BF48" s="55">
        <v>22.976411479979902</v>
      </c>
      <c r="BG48" s="55">
        <v>8.9193027903984206</v>
      </c>
      <c r="BH48" s="55">
        <v>9.7300923506305192</v>
      </c>
      <c r="BI48" s="55">
        <v>21.468294215935099</v>
      </c>
      <c r="BJ48" s="55">
        <v>0</v>
      </c>
      <c r="BK48" s="55">
        <v>0</v>
      </c>
      <c r="BL48" s="75"/>
      <c r="BM48" s="75"/>
      <c r="BN48" s="55">
        <v>21.159467458724976</v>
      </c>
      <c r="BO48" s="55">
        <v>18.685567617416382</v>
      </c>
      <c r="BP48" s="55">
        <v>16.383973836898804</v>
      </c>
      <c r="BQ48" s="55">
        <v>1.6223182362854149</v>
      </c>
      <c r="BR48" s="55">
        <v>12.8171247825418</v>
      </c>
      <c r="BS48" s="55">
        <v>10.1457693990263</v>
      </c>
      <c r="BT48" s="55">
        <v>9.0187074644348399</v>
      </c>
      <c r="BU48" s="55">
        <v>11.7359775542169</v>
      </c>
      <c r="BV48" s="55">
        <v>93</v>
      </c>
      <c r="BW48" s="55">
        <v>0</v>
      </c>
      <c r="BX48" s="55">
        <v>1.9</v>
      </c>
      <c r="BY48" s="55">
        <v>93</v>
      </c>
      <c r="BZ48" s="55">
        <v>13.1</v>
      </c>
      <c r="CA48" s="55">
        <v>14.07</v>
      </c>
      <c r="CB48" s="55">
        <v>10.4</v>
      </c>
      <c r="CC48" s="55">
        <v>9</v>
      </c>
      <c r="CD48" s="55">
        <v>12.7</v>
      </c>
      <c r="CE48" s="55">
        <v>11.88</v>
      </c>
      <c r="CF48" s="55">
        <v>12.52</v>
      </c>
      <c r="CG48" s="55">
        <v>6.21</v>
      </c>
      <c r="CH48" s="55">
        <v>8.9</v>
      </c>
      <c r="CI48" s="55">
        <v>5.7</v>
      </c>
      <c r="CJ48" s="55">
        <v>11.166</v>
      </c>
      <c r="CK48" s="55">
        <v>9.02</v>
      </c>
      <c r="CM48" s="55">
        <v>17.28</v>
      </c>
      <c r="CN48" s="55">
        <v>19.68</v>
      </c>
      <c r="CO48" s="55">
        <v>20.8</v>
      </c>
      <c r="CP48" s="55">
        <v>20.45</v>
      </c>
      <c r="CQ48" s="55">
        <v>20.75</v>
      </c>
      <c r="CR48" s="55">
        <v>20.65</v>
      </c>
      <c r="CS48" s="55">
        <v>19.8</v>
      </c>
      <c r="CT48" s="55">
        <v>24.566666666666663</v>
      </c>
      <c r="CU48" s="55">
        <v>23.9</v>
      </c>
      <c r="CV48" s="55">
        <v>0</v>
      </c>
      <c r="CW48" s="55">
        <v>9.1280000000000001</v>
      </c>
      <c r="CX48" s="55">
        <v>8.2309999999999999</v>
      </c>
      <c r="CY48" s="55">
        <v>8.4</v>
      </c>
      <c r="CZ48" s="55">
        <v>13</v>
      </c>
      <c r="DA48" s="55">
        <v>9.6</v>
      </c>
      <c r="DB48" s="55">
        <v>12.9</v>
      </c>
      <c r="DC48" s="55">
        <v>9.6</v>
      </c>
      <c r="DD48" s="55">
        <v>12.988999999999999</v>
      </c>
      <c r="DE48" s="55">
        <v>8.625</v>
      </c>
      <c r="DF48" s="55">
        <v>7</v>
      </c>
      <c r="DG48" s="55">
        <v>0</v>
      </c>
      <c r="DH48" s="55">
        <v>0</v>
      </c>
      <c r="DI48" s="55">
        <v>0</v>
      </c>
      <c r="DJ48" s="55">
        <v>11.4</v>
      </c>
      <c r="DK48" s="55">
        <v>11.4</v>
      </c>
      <c r="DL48" s="55">
        <v>4.4000000000000004</v>
      </c>
      <c r="DM48" s="55">
        <v>11.65</v>
      </c>
      <c r="DN48" s="55">
        <v>11.4</v>
      </c>
      <c r="DO48" s="55">
        <v>11.4</v>
      </c>
      <c r="DP48" s="55">
        <v>11.4</v>
      </c>
      <c r="DQ48" s="55">
        <v>11.65</v>
      </c>
      <c r="DR48" s="55">
        <v>8.0250000000000004</v>
      </c>
      <c r="DS48" s="55">
        <v>11.65</v>
      </c>
      <c r="DT48" s="55">
        <v>13.4</v>
      </c>
      <c r="DU48" s="55">
        <v>11.9</v>
      </c>
      <c r="DV48" s="55">
        <v>10.874000000000001</v>
      </c>
      <c r="DW48" s="55">
        <v>5.7869999999999999</v>
      </c>
      <c r="DX48" s="55">
        <v>10.794</v>
      </c>
      <c r="DY48" s="55">
        <v>6.4850000000000003</v>
      </c>
      <c r="DZ48" s="55">
        <v>10.794</v>
      </c>
      <c r="EA48" s="55">
        <v>6.4850000000000003</v>
      </c>
    </row>
    <row r="49" spans="3:131" x14ac:dyDescent="0.3">
      <c r="C49" s="3">
        <f t="shared" si="4"/>
        <v>1400</v>
      </c>
      <c r="D49" s="3"/>
      <c r="E49" s="4">
        <f t="shared" si="5"/>
        <v>3</v>
      </c>
      <c r="F49" s="55">
        <v>84.642368098667603</v>
      </c>
      <c r="G49" s="55">
        <v>0.967201620226814</v>
      </c>
      <c r="H49" s="55">
        <v>3.7204608881447898</v>
      </c>
      <c r="I49" s="55">
        <v>0.67466670024004605</v>
      </c>
      <c r="J49" s="55">
        <v>0</v>
      </c>
      <c r="K49" s="55">
        <v>5.5265650749206543</v>
      </c>
      <c r="L49" s="55">
        <v>12.032747268676758</v>
      </c>
      <c r="M49" s="55">
        <v>11.353723526000977</v>
      </c>
      <c r="N49" s="55">
        <v>10.674699783325195</v>
      </c>
      <c r="O49" s="55">
        <v>8.9997415542602539</v>
      </c>
      <c r="P49" s="55">
        <v>7.3247833251953125</v>
      </c>
      <c r="Q49" s="55">
        <v>15.181987762451172</v>
      </c>
      <c r="R49" s="55">
        <v>14.639549255371094</v>
      </c>
      <c r="S49" s="55">
        <v>14.097110748291016</v>
      </c>
      <c r="T49" s="55">
        <v>12.786395072937012</v>
      </c>
      <c r="U49" s="55">
        <v>15.596255299999999</v>
      </c>
      <c r="V49" s="55">
        <v>14.869821549999999</v>
      </c>
      <c r="W49" s="55">
        <v>18.69837952</v>
      </c>
      <c r="X49" s="55">
        <v>18.811019900000002</v>
      </c>
      <c r="Y49" s="55">
        <v>17.987314219999998</v>
      </c>
      <c r="Z49" s="55">
        <v>19.700767517089844</v>
      </c>
      <c r="AA49" s="55">
        <v>19.529823303222656</v>
      </c>
      <c r="AB49" s="55">
        <v>19.358879089355469</v>
      </c>
      <c r="AC49" s="55">
        <v>18.619943618774414</v>
      </c>
      <c r="AD49" s="55">
        <v>18.876094819999999</v>
      </c>
      <c r="AE49" s="55">
        <v>19.81679153</v>
      </c>
      <c r="AF49" s="55">
        <v>24.274019240000001</v>
      </c>
      <c r="AG49" s="55">
        <v>26.709671020507813</v>
      </c>
      <c r="AH49" s="55">
        <v>28.577728271484375</v>
      </c>
      <c r="AI49" s="55">
        <v>30.445785522460938</v>
      </c>
      <c r="AJ49" s="55">
        <v>26.98623276</v>
      </c>
      <c r="AK49" s="55">
        <v>29.069664</v>
      </c>
      <c r="AL49" s="55">
        <v>31.592924119999999</v>
      </c>
      <c r="AM49" s="55">
        <v>31.0768795</v>
      </c>
      <c r="AN49" s="55">
        <v>23.934793472290039</v>
      </c>
      <c r="AO49" s="55">
        <v>26.179908752441406</v>
      </c>
      <c r="AP49" s="55">
        <v>28.425024032592773</v>
      </c>
      <c r="AQ49" s="55">
        <v>31.716272354125977</v>
      </c>
      <c r="AR49" s="55">
        <v>35.00752067565918</v>
      </c>
      <c r="AS49" s="55">
        <v>23.963920590000001</v>
      </c>
      <c r="AT49" s="55">
        <v>29.471920010000002</v>
      </c>
      <c r="AU49" s="55">
        <v>33.646888730000001</v>
      </c>
      <c r="AV49" s="55">
        <v>30.08890152</v>
      </c>
      <c r="AW49" s="55">
        <v>24.908489227294922</v>
      </c>
      <c r="AX49" s="55">
        <v>27.738361358642578</v>
      </c>
      <c r="AY49" s="55">
        <v>30.568233489990234</v>
      </c>
      <c r="AZ49" s="55">
        <v>35.751201629638672</v>
      </c>
      <c r="BA49" s="55">
        <v>28.577728271484375</v>
      </c>
      <c r="BB49" s="55">
        <v>0</v>
      </c>
      <c r="BC49" s="55">
        <v>64.667710465930696</v>
      </c>
      <c r="BD49" s="55">
        <v>1.33598865015835</v>
      </c>
      <c r="BE49" s="55">
        <v>0.54586688436040498</v>
      </c>
      <c r="BF49" s="55">
        <v>15.189998516957999</v>
      </c>
      <c r="BG49" s="55">
        <v>7.6254221062050096</v>
      </c>
      <c r="BH49" s="55">
        <v>6.7230812741484698</v>
      </c>
      <c r="BI49" s="55">
        <v>13.412661210906</v>
      </c>
      <c r="BJ49" s="55">
        <v>0</v>
      </c>
      <c r="BK49" s="55">
        <v>0</v>
      </c>
      <c r="BL49" s="75"/>
      <c r="BM49" s="75"/>
      <c r="BN49" s="55">
        <v>14.394677639007568</v>
      </c>
      <c r="BO49" s="55">
        <v>13.241508007049561</v>
      </c>
      <c r="BP49" s="55">
        <v>11.420992136001587</v>
      </c>
      <c r="BQ49" s="55">
        <v>0.483600810113407</v>
      </c>
      <c r="BR49" s="55">
        <v>9.5483368501401795</v>
      </c>
      <c r="BS49" s="55">
        <v>7.5859515074349897</v>
      </c>
      <c r="BT49" s="55">
        <v>6.8604186159640097</v>
      </c>
      <c r="BU49" s="55">
        <v>8.5318194765852997</v>
      </c>
      <c r="BV49" s="55">
        <v>73</v>
      </c>
      <c r="BW49" s="55">
        <v>0</v>
      </c>
      <c r="BX49" s="55">
        <v>1.2</v>
      </c>
      <c r="BY49" s="55">
        <v>73</v>
      </c>
      <c r="BZ49" s="55">
        <v>8.7100000000000009</v>
      </c>
      <c r="CA49" s="55">
        <v>9.48</v>
      </c>
      <c r="CB49" s="55">
        <v>6.3</v>
      </c>
      <c r="CC49" s="55">
        <v>5.8</v>
      </c>
      <c r="CD49" s="55">
        <v>10.199999999999999</v>
      </c>
      <c r="CE49" s="55">
        <v>8.85</v>
      </c>
      <c r="CF49" s="55">
        <v>9.2899999999999991</v>
      </c>
      <c r="CG49" s="55">
        <v>4.76</v>
      </c>
      <c r="CH49" s="55">
        <v>6.3</v>
      </c>
      <c r="CI49" s="55">
        <v>4.0999999999999996</v>
      </c>
      <c r="CJ49" s="55">
        <v>5.49</v>
      </c>
      <c r="CK49" s="55">
        <v>4.9930000000000003</v>
      </c>
      <c r="CM49" s="55">
        <v>12.48</v>
      </c>
      <c r="CN49" s="55">
        <v>14.2</v>
      </c>
      <c r="CO49" s="55">
        <v>15.166666666666666</v>
      </c>
      <c r="CP49" s="55">
        <v>14.850000000000001</v>
      </c>
      <c r="CQ49" s="55">
        <v>15.075000000000001</v>
      </c>
      <c r="CR49" s="55">
        <v>14.850000000000001</v>
      </c>
      <c r="CS49" s="55">
        <v>14.149999999999999</v>
      </c>
      <c r="CT49" s="55">
        <v>16.866666666666664</v>
      </c>
      <c r="CU49" s="55">
        <v>15.4</v>
      </c>
      <c r="CV49" s="55">
        <v>0</v>
      </c>
      <c r="CW49" s="55">
        <v>6.6079999999999997</v>
      </c>
      <c r="CX49" s="55">
        <v>5.907</v>
      </c>
      <c r="CY49" s="55">
        <v>6.3</v>
      </c>
      <c r="CZ49" s="55">
        <v>9.6</v>
      </c>
      <c r="DA49" s="55">
        <v>7.1</v>
      </c>
      <c r="DB49" s="55">
        <v>9.5</v>
      </c>
      <c r="DC49" s="55">
        <v>7.1</v>
      </c>
      <c r="DD49" s="55">
        <v>9.5579999999999998</v>
      </c>
      <c r="DE49" s="55">
        <v>6.4909999999999997</v>
      </c>
      <c r="DF49" s="55">
        <v>5.5</v>
      </c>
      <c r="DG49" s="55">
        <v>0</v>
      </c>
      <c r="DH49" s="55">
        <v>0</v>
      </c>
      <c r="DI49" s="55">
        <v>0</v>
      </c>
      <c r="DJ49" s="55">
        <v>8</v>
      </c>
      <c r="DK49" s="55">
        <v>8</v>
      </c>
      <c r="DL49" s="55">
        <v>3.1</v>
      </c>
      <c r="DM49" s="55">
        <v>8.15</v>
      </c>
      <c r="DN49" s="55">
        <v>8</v>
      </c>
      <c r="DO49" s="55">
        <v>8</v>
      </c>
      <c r="DP49" s="55">
        <v>8</v>
      </c>
      <c r="DQ49" s="55">
        <v>8.15</v>
      </c>
      <c r="DR49" s="55">
        <v>5.625</v>
      </c>
      <c r="DS49" s="55">
        <v>8.15</v>
      </c>
      <c r="DT49" s="55">
        <v>9.3000000000000007</v>
      </c>
      <c r="DU49" s="55">
        <v>8.3000000000000007</v>
      </c>
      <c r="DV49" s="55">
        <v>8.5120000000000005</v>
      </c>
      <c r="DW49" s="55">
        <v>4.4119999999999999</v>
      </c>
      <c r="DX49" s="55">
        <v>8.4139999999999997</v>
      </c>
      <c r="DY49" s="55">
        <v>4.8579999999999997</v>
      </c>
      <c r="DZ49" s="55">
        <v>8.4139999999999997</v>
      </c>
      <c r="EA49" s="55">
        <v>4.8579999999999997</v>
      </c>
    </row>
    <row r="50" spans="3:131" x14ac:dyDescent="0.3">
      <c r="C50" s="3">
        <f t="shared" si="4"/>
        <v>1800</v>
      </c>
      <c r="D50" s="3"/>
      <c r="E50" s="4">
        <f t="shared" si="5"/>
        <v>3</v>
      </c>
      <c r="F50" s="55">
        <v>55.673774213081003</v>
      </c>
      <c r="G50" s="55">
        <v>2.75275567394154</v>
      </c>
      <c r="H50" s="55">
        <v>0</v>
      </c>
      <c r="I50" s="55">
        <v>0.45134885578503497</v>
      </c>
      <c r="J50" s="55">
        <v>0</v>
      </c>
      <c r="K50" s="55">
        <v>3.2715094089508057</v>
      </c>
      <c r="L50" s="55">
        <v>7.3904132843017578</v>
      </c>
      <c r="M50" s="55">
        <v>6.8269343376159668</v>
      </c>
      <c r="N50" s="55">
        <v>6.2634553909301758</v>
      </c>
      <c r="O50" s="55">
        <v>5.1761984825134277</v>
      </c>
      <c r="P50" s="55">
        <v>4.0889415740966797</v>
      </c>
      <c r="Q50" s="55">
        <v>8.9743213653564453</v>
      </c>
      <c r="R50" s="55">
        <v>8.604365348815918</v>
      </c>
      <c r="S50" s="55">
        <v>8.2344093322753906</v>
      </c>
      <c r="T50" s="55">
        <v>7.2339911460876465</v>
      </c>
      <c r="U50" s="55">
        <v>9.0113687519999992</v>
      </c>
      <c r="V50" s="55">
        <v>8.6336097719999998</v>
      </c>
      <c r="W50" s="55">
        <v>10.50348949</v>
      </c>
      <c r="X50" s="55">
        <v>10.51054287</v>
      </c>
      <c r="Y50" s="55">
        <v>9.9895458220000002</v>
      </c>
      <c r="Z50" s="55">
        <v>10.929755210876465</v>
      </c>
      <c r="AA50" s="55">
        <v>10.845381736755371</v>
      </c>
      <c r="AB50" s="55">
        <v>10.761008262634277</v>
      </c>
      <c r="AC50" s="55">
        <v>10.301322937011719</v>
      </c>
      <c r="AD50" s="55">
        <v>10.517024989999999</v>
      </c>
      <c r="AE50" s="55">
        <v>10.883280750000001</v>
      </c>
      <c r="AF50" s="55">
        <v>12.914929389999999</v>
      </c>
      <c r="AG50" s="55">
        <v>14.61003589630127</v>
      </c>
      <c r="AH50" s="55">
        <v>14.888544082641602</v>
      </c>
      <c r="AI50" s="55">
        <v>15.167052268981934</v>
      </c>
      <c r="AJ50" s="55">
        <v>14.80760956</v>
      </c>
      <c r="AK50" s="55">
        <v>15.13154125</v>
      </c>
      <c r="AL50" s="55">
        <v>16.540407179999999</v>
      </c>
      <c r="AM50" s="55">
        <v>16.176721570000002</v>
      </c>
      <c r="AN50" s="55">
        <v>15.133969306945801</v>
      </c>
      <c r="AO50" s="55">
        <v>15.528033256530762</v>
      </c>
      <c r="AP50" s="55">
        <v>15.922097206115723</v>
      </c>
      <c r="AQ50" s="55">
        <v>16.527185440063477</v>
      </c>
      <c r="AR50" s="55">
        <v>17.13227367401123</v>
      </c>
      <c r="AS50" s="55">
        <v>15.43140316</v>
      </c>
      <c r="AT50" s="55">
        <v>16.910158160000002</v>
      </c>
      <c r="AU50" s="55">
        <v>17.62989426</v>
      </c>
      <c r="AV50" s="55">
        <v>17.73889732</v>
      </c>
      <c r="AW50" s="55">
        <v>16.840934753417969</v>
      </c>
      <c r="AX50" s="55">
        <v>17.676689147949219</v>
      </c>
      <c r="AY50" s="55">
        <v>18.512443542480469</v>
      </c>
      <c r="AZ50" s="55">
        <v>19.585325241088867</v>
      </c>
      <c r="BA50" s="55">
        <v>14.888544082641602</v>
      </c>
      <c r="BB50" s="55">
        <v>0</v>
      </c>
      <c r="BC50" s="55">
        <v>36.888017738778402</v>
      </c>
      <c r="BD50" s="55">
        <v>1.28205765333237</v>
      </c>
      <c r="BE50" s="55">
        <v>0.89078253447966804</v>
      </c>
      <c r="BF50" s="55">
        <v>7.1157116099201501</v>
      </c>
      <c r="BG50" s="55">
        <v>6.3149805126912701</v>
      </c>
      <c r="BH50" s="55">
        <v>4.6502466075670901</v>
      </c>
      <c r="BI50" s="55">
        <v>8.0633463194917301</v>
      </c>
      <c r="BJ50" s="55">
        <v>0</v>
      </c>
      <c r="BK50" s="55">
        <v>0</v>
      </c>
      <c r="BL50" s="75"/>
      <c r="BM50" s="75"/>
      <c r="BN50" s="55">
        <v>8.5783443450927734</v>
      </c>
      <c r="BO50" s="55">
        <v>7.7416708469390869</v>
      </c>
      <c r="BP50" s="55">
        <v>6.4477287530899048</v>
      </c>
      <c r="BQ50" s="55">
        <v>1.37637783697077</v>
      </c>
      <c r="BR50" s="55">
        <v>6.4889491542106601</v>
      </c>
      <c r="BS50" s="55">
        <v>5.2275300279036498</v>
      </c>
      <c r="BT50" s="55">
        <v>4.8781218855097004</v>
      </c>
      <c r="BU50" s="55">
        <v>4.9345509881475396</v>
      </c>
      <c r="BV50" s="55">
        <v>45</v>
      </c>
      <c r="BW50" s="55">
        <v>0</v>
      </c>
      <c r="BX50" s="55">
        <v>1.4</v>
      </c>
      <c r="BY50" s="55">
        <v>45</v>
      </c>
      <c r="BZ50" s="55">
        <v>4.7699999999999996</v>
      </c>
      <c r="CA50" s="55">
        <v>5.61</v>
      </c>
      <c r="CB50" s="55">
        <v>4.5</v>
      </c>
      <c r="CC50" s="55">
        <v>3.7</v>
      </c>
      <c r="CD50" s="55">
        <v>8</v>
      </c>
      <c r="CE50" s="55">
        <v>5.38</v>
      </c>
      <c r="CF50" s="55">
        <v>5.62</v>
      </c>
      <c r="CG50" s="55">
        <v>2.11</v>
      </c>
      <c r="CH50" s="55">
        <v>4</v>
      </c>
      <c r="CI50" s="55">
        <v>2.6</v>
      </c>
      <c r="CJ50" s="55">
        <v>2.2149999999999999</v>
      </c>
      <c r="CK50" s="55">
        <v>1.986</v>
      </c>
      <c r="CM50" s="55">
        <v>7.3</v>
      </c>
      <c r="CN50" s="55">
        <v>8.42</v>
      </c>
      <c r="CO50" s="55">
        <v>9.1333333333333346</v>
      </c>
      <c r="CP50" s="55">
        <v>8.8500000000000014</v>
      </c>
      <c r="CQ50" s="55">
        <v>9</v>
      </c>
      <c r="CR50" s="55">
        <v>8.6999999999999993</v>
      </c>
      <c r="CS50" s="55">
        <v>8.3000000000000007</v>
      </c>
      <c r="CT50" s="55">
        <v>9.5333333333333332</v>
      </c>
      <c r="CU50" s="55">
        <v>9.3000000000000007</v>
      </c>
      <c r="CV50" s="55">
        <v>0</v>
      </c>
      <c r="CW50" s="55">
        <v>3.8</v>
      </c>
      <c r="CX50" s="55">
        <v>3.351</v>
      </c>
      <c r="CY50" s="55">
        <v>3.8</v>
      </c>
      <c r="CZ50" s="55">
        <v>5.8</v>
      </c>
      <c r="DA50" s="55">
        <v>4.4000000000000004</v>
      </c>
      <c r="DB50" s="55">
        <v>5.8</v>
      </c>
      <c r="DC50" s="55">
        <v>4.4000000000000004</v>
      </c>
      <c r="DD50" s="55">
        <v>5.8439999999999994</v>
      </c>
      <c r="DE50" s="55">
        <v>3.9529999999999998</v>
      </c>
      <c r="DF50" s="55">
        <v>5</v>
      </c>
      <c r="DG50" s="55">
        <v>0</v>
      </c>
      <c r="DH50" s="55">
        <v>0</v>
      </c>
      <c r="DI50" s="55">
        <v>0</v>
      </c>
      <c r="DJ50" s="55">
        <v>4.7</v>
      </c>
      <c r="DK50" s="55">
        <v>4.7</v>
      </c>
      <c r="DL50" s="55">
        <v>1.85</v>
      </c>
      <c r="DM50" s="55">
        <v>4.75</v>
      </c>
      <c r="DN50" s="55">
        <v>4.7</v>
      </c>
      <c r="DO50" s="55">
        <v>4.7</v>
      </c>
      <c r="DP50" s="55">
        <v>4.7</v>
      </c>
      <c r="DQ50" s="55">
        <v>4.75</v>
      </c>
      <c r="DR50" s="55">
        <v>3.3000000000000003</v>
      </c>
      <c r="DS50" s="55">
        <v>4.75</v>
      </c>
      <c r="DT50" s="55">
        <v>5.3</v>
      </c>
      <c r="DU50" s="55">
        <v>4.8</v>
      </c>
      <c r="DV50" s="55">
        <v>4.2329999999999997</v>
      </c>
      <c r="DW50" s="55">
        <v>2.6509999999999998</v>
      </c>
      <c r="DX50" s="55">
        <v>4.0579999999999998</v>
      </c>
      <c r="DY50" s="55">
        <v>2.9510000000000001</v>
      </c>
      <c r="DZ50" s="55">
        <v>4.0579999999999998</v>
      </c>
      <c r="EA50" s="55">
        <v>2.9510000000000001</v>
      </c>
    </row>
    <row r="51" spans="3:131" x14ac:dyDescent="0.3">
      <c r="C51" s="3">
        <f t="shared" si="4"/>
        <v>2200</v>
      </c>
      <c r="D51" s="3"/>
      <c r="E51" s="4">
        <f t="shared" si="5"/>
        <v>3</v>
      </c>
      <c r="F51" s="55">
        <v>21.362919205710998</v>
      </c>
      <c r="G51" s="55">
        <v>2.07999280883273</v>
      </c>
      <c r="H51" s="55">
        <v>0.84716935938302695</v>
      </c>
      <c r="I51" s="55">
        <v>0.44770198248919502</v>
      </c>
      <c r="J51" s="55">
        <v>0</v>
      </c>
      <c r="K51" s="55">
        <v>1.3216179609298706</v>
      </c>
      <c r="L51" s="55">
        <v>4.8363490104675293</v>
      </c>
      <c r="M51" s="55">
        <v>4.4509921073913574</v>
      </c>
      <c r="N51" s="55">
        <v>4.0656352043151855</v>
      </c>
      <c r="O51" s="55">
        <v>2.5302050113677979</v>
      </c>
      <c r="P51" s="55">
        <v>0.99477481842041016</v>
      </c>
      <c r="Q51" s="55">
        <v>5.7750911712646484</v>
      </c>
      <c r="R51" s="55">
        <v>5.4859905242919922</v>
      </c>
      <c r="S51" s="55">
        <v>5.1968898773193359</v>
      </c>
      <c r="T51" s="55">
        <v>4.4857454299926758</v>
      </c>
      <c r="U51" s="55">
        <v>5.7897057529999998</v>
      </c>
      <c r="V51" s="55">
        <v>5.4278502460000002</v>
      </c>
      <c r="W51" s="55">
        <v>6.5749273300000004</v>
      </c>
      <c r="X51" s="55">
        <v>6.5056977270000003</v>
      </c>
      <c r="Y51" s="55">
        <v>6.0411195759999998</v>
      </c>
      <c r="Z51" s="55">
        <v>6.8585963249206543</v>
      </c>
      <c r="AA51" s="55">
        <v>6.7526907920837402</v>
      </c>
      <c r="AB51" s="55">
        <v>6.6467852592468262</v>
      </c>
      <c r="AC51" s="55">
        <v>6.2171306610107422</v>
      </c>
      <c r="AD51" s="55">
        <v>6.3811612130000004</v>
      </c>
      <c r="AE51" s="55">
        <v>6.5425100330000001</v>
      </c>
      <c r="AF51" s="55">
        <v>7.6657576560000003</v>
      </c>
      <c r="AG51" s="55">
        <v>8.6602602005004883</v>
      </c>
      <c r="AH51" s="55">
        <v>8.6876325607299805</v>
      </c>
      <c r="AI51" s="55">
        <v>8.7150049209594727</v>
      </c>
      <c r="AJ51" s="55">
        <v>8.7633085249999993</v>
      </c>
      <c r="AK51" s="55">
        <v>8.8064708710000001</v>
      </c>
      <c r="AL51" s="55">
        <v>9.8019943240000007</v>
      </c>
      <c r="AM51" s="55">
        <v>9.3120708469999993</v>
      </c>
      <c r="AN51" s="55">
        <v>8.9171600341796875</v>
      </c>
      <c r="AO51" s="55">
        <v>9.1302871704101563</v>
      </c>
      <c r="AP51" s="55">
        <v>9.343414306640625</v>
      </c>
      <c r="AQ51" s="55">
        <v>9.4884853363037109</v>
      </c>
      <c r="AR51" s="55">
        <v>9.6335563659667969</v>
      </c>
      <c r="AS51" s="55">
        <v>9.0572147370000007</v>
      </c>
      <c r="AT51" s="55">
        <v>9.802516937</v>
      </c>
      <c r="AU51" s="55">
        <v>10.058365820000001</v>
      </c>
      <c r="AV51" s="55">
        <v>10.191379550000001</v>
      </c>
      <c r="AW51" s="55">
        <v>9.7759122848510742</v>
      </c>
      <c r="AX51" s="55">
        <v>10.164765357971191</v>
      </c>
      <c r="AY51" s="55">
        <v>10.553618431091309</v>
      </c>
      <c r="AZ51" s="55">
        <v>11.028091430664063</v>
      </c>
      <c r="BA51" s="55">
        <v>8.6876325607299805</v>
      </c>
      <c r="BB51" s="55">
        <v>0</v>
      </c>
      <c r="BC51" s="55">
        <v>26.569043347948998</v>
      </c>
      <c r="BD51" s="55">
        <v>1.2413666026774599</v>
      </c>
      <c r="BE51" s="55">
        <v>1.0075380588276499</v>
      </c>
      <c r="BF51" s="55">
        <v>5.2613617523471401</v>
      </c>
      <c r="BG51" s="55">
        <v>2.5548272642431402</v>
      </c>
      <c r="BH51" s="55">
        <v>3.29876316965606</v>
      </c>
      <c r="BI51" s="55">
        <v>5.5425721646377699</v>
      </c>
      <c r="BJ51" s="55">
        <v>0</v>
      </c>
      <c r="BK51" s="55">
        <v>0</v>
      </c>
      <c r="BL51" s="75"/>
      <c r="BM51" s="75"/>
      <c r="BN51" s="55">
        <v>5.5404056310653687</v>
      </c>
      <c r="BO51" s="55">
        <v>4.9140762090682983</v>
      </c>
      <c r="BP51" s="55">
        <v>3.6130027770996094</v>
      </c>
      <c r="BQ51" s="55">
        <v>1.039996404416365</v>
      </c>
      <c r="BR51" s="55">
        <v>5.1359898392523302</v>
      </c>
      <c r="BS51" s="55">
        <v>4.2357990983486298</v>
      </c>
      <c r="BT51" s="55">
        <v>4.0300390714121104</v>
      </c>
      <c r="BU51" s="55">
        <v>2.1879706630604399</v>
      </c>
      <c r="BV51" s="55">
        <v>30</v>
      </c>
      <c r="BW51" s="55">
        <v>0</v>
      </c>
      <c r="BX51" s="55">
        <v>2.2000000000000002</v>
      </c>
      <c r="BY51" s="55">
        <v>30</v>
      </c>
      <c r="BZ51" s="55">
        <v>2.9</v>
      </c>
      <c r="CA51" s="55">
        <v>3.64</v>
      </c>
      <c r="CB51" s="55">
        <v>2.2999999999999998</v>
      </c>
      <c r="CC51" s="55">
        <v>1.5</v>
      </c>
      <c r="CD51" s="55">
        <v>7</v>
      </c>
      <c r="CE51" s="55">
        <v>3.32</v>
      </c>
      <c r="CF51" s="55">
        <v>3.56</v>
      </c>
      <c r="CG51" s="55">
        <v>1.27</v>
      </c>
      <c r="CH51" s="55">
        <v>2.7</v>
      </c>
      <c r="CI51" s="55">
        <v>1.7</v>
      </c>
      <c r="CJ51" s="55">
        <v>1.143</v>
      </c>
      <c r="CK51" s="55">
        <v>1.008</v>
      </c>
      <c r="CM51" s="55">
        <v>4.68</v>
      </c>
      <c r="CN51" s="55">
        <v>5.42</v>
      </c>
      <c r="CO51" s="55">
        <v>6.0333333333333341</v>
      </c>
      <c r="CP51" s="55">
        <v>5.75</v>
      </c>
      <c r="CQ51" s="55">
        <v>5.8999999999999995</v>
      </c>
      <c r="CR51" s="55">
        <v>5.6</v>
      </c>
      <c r="CS51" s="55">
        <v>5.25</v>
      </c>
      <c r="CT51" s="55">
        <v>5.833333333333333</v>
      </c>
      <c r="CU51" s="55">
        <v>5.7</v>
      </c>
      <c r="CV51" s="55">
        <v>0</v>
      </c>
      <c r="CW51" s="55">
        <v>1.9830000000000001</v>
      </c>
      <c r="CX51" s="55">
        <v>1.698</v>
      </c>
      <c r="CY51" s="55">
        <v>2</v>
      </c>
      <c r="CZ51" s="55">
        <v>3.9</v>
      </c>
      <c r="DA51" s="55">
        <v>2.6</v>
      </c>
      <c r="DB51" s="55">
        <v>3.9</v>
      </c>
      <c r="DC51" s="55">
        <v>2.6</v>
      </c>
      <c r="DD51" s="55">
        <v>3.9477500000000001</v>
      </c>
      <c r="DE51" s="55">
        <v>2.036</v>
      </c>
      <c r="DF51" s="55">
        <v>2.5</v>
      </c>
      <c r="DG51" s="55">
        <v>0</v>
      </c>
      <c r="DH51" s="55">
        <v>0</v>
      </c>
      <c r="DI51" s="55">
        <v>0</v>
      </c>
      <c r="DJ51" s="55">
        <v>3.2</v>
      </c>
      <c r="DK51" s="55">
        <v>3.2</v>
      </c>
      <c r="DL51" s="55">
        <v>1.2</v>
      </c>
      <c r="DM51" s="55">
        <v>3.2</v>
      </c>
      <c r="DN51" s="55">
        <v>3.2</v>
      </c>
      <c r="DO51" s="55">
        <v>3.2</v>
      </c>
      <c r="DP51" s="55">
        <v>3.2</v>
      </c>
      <c r="DQ51" s="55">
        <v>3.2</v>
      </c>
      <c r="DR51" s="55">
        <v>2.2000000000000002</v>
      </c>
      <c r="DS51" s="55">
        <v>3.2</v>
      </c>
      <c r="DT51" s="55">
        <v>3.4</v>
      </c>
      <c r="DU51" s="55">
        <v>3.2</v>
      </c>
      <c r="DV51" s="55">
        <v>2.5990000000000002</v>
      </c>
      <c r="DW51" s="55">
        <v>1.722</v>
      </c>
      <c r="DX51" s="55">
        <v>2.4620000000000002</v>
      </c>
      <c r="DY51" s="55">
        <v>1.91</v>
      </c>
      <c r="DZ51" s="55">
        <v>2.4620000000000002</v>
      </c>
      <c r="EA51" s="55">
        <v>1.91</v>
      </c>
    </row>
    <row r="52" spans="3:131" x14ac:dyDescent="0.3">
      <c r="C52" s="3">
        <f t="shared" si="4"/>
        <v>2600</v>
      </c>
      <c r="D52" s="3"/>
      <c r="E52" s="4">
        <f t="shared" si="5"/>
        <v>3</v>
      </c>
      <c r="F52" s="55">
        <v>25.1865835121699</v>
      </c>
      <c r="G52" s="55">
        <v>1.2732424291527</v>
      </c>
      <c r="H52" s="55">
        <v>1.9420725591613801</v>
      </c>
      <c r="I52" s="55">
        <v>0.431556615885405</v>
      </c>
      <c r="J52" s="55">
        <v>0</v>
      </c>
      <c r="K52" s="55">
        <v>0.81321293115615845</v>
      </c>
      <c r="L52" s="55">
        <v>2.8340897560119629</v>
      </c>
      <c r="M52" s="55">
        <v>2.5240485668182373</v>
      </c>
      <c r="N52" s="55">
        <v>2.2140073776245117</v>
      </c>
      <c r="O52" s="55">
        <v>1.4638104438781738</v>
      </c>
      <c r="P52" s="55">
        <v>0.71361351013183594</v>
      </c>
      <c r="Q52" s="55">
        <v>3.635664701461792</v>
      </c>
      <c r="R52" s="55">
        <v>3.3300714492797852</v>
      </c>
      <c r="S52" s="55">
        <v>3.0244781970977783</v>
      </c>
      <c r="T52" s="55">
        <v>2.40875244140625</v>
      </c>
      <c r="U52" s="55">
        <v>3.9518492219999999</v>
      </c>
      <c r="V52" s="55">
        <v>3.207206964</v>
      </c>
      <c r="W52" s="55">
        <v>4.3435406680000002</v>
      </c>
      <c r="X52" s="55">
        <v>4.2814054490000002</v>
      </c>
      <c r="Y52" s="55">
        <v>3.5784909730000001</v>
      </c>
      <c r="Z52" s="55">
        <v>4.5275402069091797</v>
      </c>
      <c r="AA52" s="55">
        <v>4.4447588920593262</v>
      </c>
      <c r="AB52" s="55">
        <v>4.3619775772094727</v>
      </c>
      <c r="AC52" s="55">
        <v>3.722553014755249</v>
      </c>
      <c r="AD52" s="55">
        <v>3.742574453</v>
      </c>
      <c r="AE52" s="55">
        <v>4.0015044209999999</v>
      </c>
      <c r="AF52" s="55">
        <v>4.7841138839999999</v>
      </c>
      <c r="AG52" s="55">
        <v>5.3469357490539551</v>
      </c>
      <c r="AH52" s="55">
        <v>5.3262062072753906</v>
      </c>
      <c r="AI52" s="55">
        <v>5.3054766654968262</v>
      </c>
      <c r="AJ52" s="55">
        <v>5.3964333529999999</v>
      </c>
      <c r="AK52" s="55">
        <v>5.3861026760000001</v>
      </c>
      <c r="AL52" s="55">
        <v>6.0109968189999998</v>
      </c>
      <c r="AM52" s="55">
        <v>5.6295852660000003</v>
      </c>
      <c r="AN52" s="55">
        <v>5.5156149864196777</v>
      </c>
      <c r="AO52" s="55">
        <v>5.5944070816040039</v>
      </c>
      <c r="AP52" s="55">
        <v>5.6731991767883301</v>
      </c>
      <c r="AQ52" s="55">
        <v>5.7068986892700195</v>
      </c>
      <c r="AR52" s="55">
        <v>5.740598201751709</v>
      </c>
      <c r="AS52" s="55">
        <v>5.5518198009999997</v>
      </c>
      <c r="AT52" s="55">
        <v>5.8888211249999998</v>
      </c>
      <c r="AU52" s="55">
        <v>5.9452919959999999</v>
      </c>
      <c r="AV52" s="55">
        <v>6.0751690859999998</v>
      </c>
      <c r="AW52" s="55">
        <v>5.9476666450500488</v>
      </c>
      <c r="AX52" s="55">
        <v>6.0988092422485352</v>
      </c>
      <c r="AY52" s="55">
        <v>6.2499518394470215</v>
      </c>
      <c r="AZ52" s="55">
        <v>6.3684892654418945</v>
      </c>
      <c r="BA52" s="55">
        <v>5.3262062072753906</v>
      </c>
      <c r="BB52" s="55">
        <v>0</v>
      </c>
      <c r="BC52" s="55">
        <v>17.204298312323399</v>
      </c>
      <c r="BD52" s="55">
        <v>1.3494249989596101</v>
      </c>
      <c r="BE52" s="55">
        <v>1.2344760134699</v>
      </c>
      <c r="BF52" s="55">
        <v>3.6061245479951798</v>
      </c>
      <c r="BG52" s="55">
        <v>2.9386903943122502</v>
      </c>
      <c r="BH52" s="55">
        <v>2.05700660586953</v>
      </c>
      <c r="BI52" s="55">
        <v>3.9691129821466502</v>
      </c>
      <c r="BJ52" s="55">
        <v>0</v>
      </c>
      <c r="BK52" s="55">
        <v>0</v>
      </c>
      <c r="BL52" s="75"/>
      <c r="BM52" s="75"/>
      <c r="BN52" s="55">
        <v>3.4352709650993347</v>
      </c>
      <c r="BO52" s="55">
        <v>2.8218604922294617</v>
      </c>
      <c r="BP52" s="55">
        <v>1.9849677085876465</v>
      </c>
      <c r="BQ52" s="55">
        <v>0.63662121457635001</v>
      </c>
      <c r="BR52" s="55">
        <v>4.34329738237233</v>
      </c>
      <c r="BS52" s="55">
        <v>3.6731815660512899</v>
      </c>
      <c r="BT52" s="55">
        <v>3.4042600515694299</v>
      </c>
      <c r="BU52" s="55">
        <v>1.2136024781613901</v>
      </c>
      <c r="BV52" s="55">
        <v>21</v>
      </c>
      <c r="BW52" s="55">
        <v>0</v>
      </c>
      <c r="BX52" s="55">
        <v>1.9</v>
      </c>
      <c r="BY52" s="55">
        <v>21</v>
      </c>
      <c r="BZ52" s="55">
        <v>1.66</v>
      </c>
      <c r="CA52" s="55">
        <v>2.2000000000000002</v>
      </c>
      <c r="CB52" s="55">
        <v>1.2</v>
      </c>
      <c r="CC52" s="55">
        <v>0.5</v>
      </c>
      <c r="CD52" s="55">
        <v>6.4</v>
      </c>
      <c r="CE52" s="55">
        <v>2.1800000000000002</v>
      </c>
      <c r="CF52" s="55">
        <v>2.33</v>
      </c>
      <c r="CG52" s="55">
        <v>0.98</v>
      </c>
      <c r="CH52" s="55">
        <v>1.9</v>
      </c>
      <c r="CI52" s="55">
        <v>1.2</v>
      </c>
      <c r="CJ52" s="55">
        <v>0.58099999999999996</v>
      </c>
      <c r="CK52" s="55">
        <v>0.51300000000000001</v>
      </c>
      <c r="CM52" s="55">
        <v>3.36</v>
      </c>
      <c r="CN52" s="55">
        <v>4.0999999999999996</v>
      </c>
      <c r="CO52" s="55">
        <v>4.333333333333333</v>
      </c>
      <c r="CP52" s="55">
        <v>4.0999999999999996</v>
      </c>
      <c r="CQ52" s="55">
        <v>4.1999999999999993</v>
      </c>
      <c r="CR52" s="55">
        <v>4.0999999999999996</v>
      </c>
      <c r="CS52" s="55">
        <v>3.9</v>
      </c>
      <c r="CT52" s="55">
        <v>4.4666666666666668</v>
      </c>
      <c r="CU52" s="55">
        <v>4.4000000000000004</v>
      </c>
      <c r="CV52" s="55">
        <v>0</v>
      </c>
      <c r="CW52" s="55">
        <v>1.19</v>
      </c>
      <c r="CX52" s="55">
        <v>0.88100000000000001</v>
      </c>
      <c r="CY52" s="55">
        <v>1.3</v>
      </c>
      <c r="CZ52" s="55">
        <v>2.5</v>
      </c>
      <c r="DA52" s="55">
        <v>1.7</v>
      </c>
      <c r="DB52" s="55">
        <v>2.5</v>
      </c>
      <c r="DC52" s="55">
        <v>1.7</v>
      </c>
      <c r="DD52" s="55">
        <v>2.5202499999999999</v>
      </c>
      <c r="DE52" s="55">
        <v>1.329</v>
      </c>
      <c r="DF52" s="55">
        <v>2</v>
      </c>
      <c r="DG52" s="55">
        <v>0</v>
      </c>
      <c r="DH52" s="55">
        <v>0</v>
      </c>
      <c r="DI52" s="55">
        <v>0</v>
      </c>
      <c r="DJ52" s="55">
        <v>2.2999999999999998</v>
      </c>
      <c r="DK52" s="55">
        <v>2.2999999999999998</v>
      </c>
      <c r="DL52" s="55">
        <v>0.9</v>
      </c>
      <c r="DM52" s="55">
        <v>2.2999999999999998</v>
      </c>
      <c r="DN52" s="55">
        <v>2.2999999999999998</v>
      </c>
      <c r="DO52" s="55">
        <v>2.2999999999999998</v>
      </c>
      <c r="DP52" s="55">
        <v>2.2999999999999998</v>
      </c>
      <c r="DQ52" s="55">
        <v>2.2999999999999998</v>
      </c>
      <c r="DR52" s="55">
        <v>1.6</v>
      </c>
      <c r="DS52" s="55">
        <v>2.2999999999999998</v>
      </c>
      <c r="DT52" s="55">
        <v>2.5</v>
      </c>
      <c r="DU52" s="55">
        <v>2.2999999999999998</v>
      </c>
      <c r="DV52" s="55">
        <v>1.403</v>
      </c>
      <c r="DW52" s="55">
        <v>1.0569999999999999</v>
      </c>
      <c r="DX52" s="55">
        <v>1.3069999999999999</v>
      </c>
      <c r="DY52" s="55">
        <v>1.095</v>
      </c>
      <c r="DZ52" s="55">
        <v>1.3069999999999999</v>
      </c>
      <c r="EA52" s="55">
        <v>1.095</v>
      </c>
    </row>
    <row r="53" spans="3:131" x14ac:dyDescent="0.3">
      <c r="C53" s="3">
        <f t="shared" si="4"/>
        <v>3000</v>
      </c>
      <c r="D53" s="3"/>
      <c r="E53" s="4">
        <f t="shared" si="5"/>
        <v>3</v>
      </c>
      <c r="F53" s="55">
        <v>18.862787855239102</v>
      </c>
      <c r="G53" s="55">
        <v>1.0222491925316199</v>
      </c>
      <c r="H53" s="55">
        <v>1.0026596689667999</v>
      </c>
      <c r="I53" s="55">
        <v>0.41293189464834201</v>
      </c>
      <c r="J53" s="55">
        <v>0</v>
      </c>
      <c r="K53" s="55">
        <v>0.84292477369308472</v>
      </c>
      <c r="L53" s="55">
        <v>2.1367696523666382</v>
      </c>
      <c r="M53" s="55">
        <v>1.7877095937728882</v>
      </c>
      <c r="N53" s="55">
        <v>1.4386495351791382</v>
      </c>
      <c r="O53" s="55">
        <v>0.98147612810134888</v>
      </c>
      <c r="P53" s="55">
        <v>0.52430272102355957</v>
      </c>
      <c r="Q53" s="55">
        <v>2.5629487037658691</v>
      </c>
      <c r="R53" s="55">
        <v>2.325244665145874</v>
      </c>
      <c r="S53" s="55">
        <v>2.0875406265258789</v>
      </c>
      <c r="T53" s="55">
        <v>1.4971621036529541</v>
      </c>
      <c r="U53" s="55">
        <v>2.622822523</v>
      </c>
      <c r="V53" s="55">
        <v>2.2036323549999999</v>
      </c>
      <c r="W53" s="55">
        <v>3.1507306100000001</v>
      </c>
      <c r="X53" s="55">
        <v>2.8062326909999999</v>
      </c>
      <c r="Y53" s="55">
        <v>2.3409883979999999</v>
      </c>
      <c r="Z53" s="55">
        <v>3.3011822700500488</v>
      </c>
      <c r="AA53" s="55">
        <v>3.096508264541626</v>
      </c>
      <c r="AB53" s="55">
        <v>2.8918342590332031</v>
      </c>
      <c r="AC53" s="55">
        <v>2.4320898056030273</v>
      </c>
      <c r="AD53" s="55">
        <v>2.408221245</v>
      </c>
      <c r="AE53" s="55">
        <v>2.6051151749999999</v>
      </c>
      <c r="AF53" s="55">
        <v>3.2499396800000002</v>
      </c>
      <c r="AG53" s="55">
        <v>4.1204814910888672</v>
      </c>
      <c r="AH53" s="55">
        <v>3.9079458713531494</v>
      </c>
      <c r="AI53" s="55">
        <v>3.6954102516174316</v>
      </c>
      <c r="AJ53" s="55">
        <v>4.1464862819999997</v>
      </c>
      <c r="AK53" s="55">
        <v>3.9890875819999998</v>
      </c>
      <c r="AL53" s="55">
        <v>4.2599129680000001</v>
      </c>
      <c r="AM53" s="55">
        <v>4.3343591689999998</v>
      </c>
      <c r="AN53" s="55">
        <v>3.7778992652893066</v>
      </c>
      <c r="AO53" s="55">
        <v>4.0310769081115723</v>
      </c>
      <c r="AP53" s="55">
        <v>4.2842545509338379</v>
      </c>
      <c r="AQ53" s="55">
        <v>4.4419770240783691</v>
      </c>
      <c r="AR53" s="55">
        <v>4.5996994972229004</v>
      </c>
      <c r="AS53" s="55">
        <v>3.9286255840000002</v>
      </c>
      <c r="AT53" s="55">
        <v>4.274368763</v>
      </c>
      <c r="AU53" s="55">
        <v>4.7118024829999996</v>
      </c>
      <c r="AV53" s="55">
        <v>4.3875284189999997</v>
      </c>
      <c r="AW53" s="55">
        <v>4.209172248840332</v>
      </c>
      <c r="AX53" s="55">
        <v>4.3570890426635742</v>
      </c>
      <c r="AY53" s="55">
        <v>4.5050058364868164</v>
      </c>
      <c r="AZ53" s="55">
        <v>4.9209012985229492</v>
      </c>
      <c r="BA53" s="55">
        <v>3.9079458713531494</v>
      </c>
      <c r="BB53" s="55">
        <v>0</v>
      </c>
      <c r="BC53" s="55">
        <v>11.5209744987033</v>
      </c>
      <c r="BD53" s="55">
        <v>1.44342182515944</v>
      </c>
      <c r="BE53" s="55">
        <v>1.36659396376415</v>
      </c>
      <c r="BF53" s="55">
        <v>2.92123052816547</v>
      </c>
      <c r="BG53" s="55">
        <v>1.12695738824458</v>
      </c>
      <c r="BH53" s="55">
        <v>1.48585411980801</v>
      </c>
      <c r="BI53" s="55">
        <v>3.50932775130009</v>
      </c>
      <c r="BJ53" s="55">
        <v>0</v>
      </c>
      <c r="BK53" s="55">
        <v>0</v>
      </c>
      <c r="BL53" s="75"/>
      <c r="BM53" s="75"/>
      <c r="BN53" s="55">
        <v>2.4564039409160614</v>
      </c>
      <c r="BO53" s="55">
        <v>1.9253178536891937</v>
      </c>
      <c r="BP53" s="55">
        <v>1.2539472579956055</v>
      </c>
      <c r="BQ53" s="55">
        <v>0.51112459626580997</v>
      </c>
      <c r="BR53" s="55">
        <v>3.8102585119852401</v>
      </c>
      <c r="BS53" s="55">
        <v>3.1476182891334701</v>
      </c>
      <c r="BT53" s="55">
        <v>3.0236091544406798</v>
      </c>
      <c r="BU53" s="55">
        <v>0.92772924084450703</v>
      </c>
      <c r="BV53" s="55">
        <v>15.7</v>
      </c>
      <c r="BW53" s="55">
        <v>0</v>
      </c>
      <c r="BX53" s="55">
        <v>1.3</v>
      </c>
      <c r="BY53" s="55">
        <v>15.7</v>
      </c>
      <c r="BZ53" s="55">
        <v>1.1200000000000001</v>
      </c>
      <c r="CA53" s="55">
        <v>1.56</v>
      </c>
      <c r="CB53" s="55">
        <v>0.5</v>
      </c>
      <c r="CC53" s="55">
        <v>0.2</v>
      </c>
      <c r="CD53" s="55">
        <v>6</v>
      </c>
      <c r="CE53" s="55">
        <v>1.54</v>
      </c>
      <c r="CF53" s="55">
        <v>1.65</v>
      </c>
      <c r="CG53" s="55">
        <v>0.76</v>
      </c>
      <c r="CH53" s="55">
        <v>1.5</v>
      </c>
      <c r="CI53" s="55">
        <v>0.9</v>
      </c>
      <c r="CJ53" s="55">
        <v>0.40200000000000002</v>
      </c>
      <c r="CK53" s="55">
        <v>0.29399999999999998</v>
      </c>
      <c r="CM53" s="55">
        <v>2.4500000000000002</v>
      </c>
      <c r="CN53" s="55">
        <v>3.02</v>
      </c>
      <c r="CO53" s="55">
        <v>3.2333333333333329</v>
      </c>
      <c r="CP53" s="55">
        <v>3</v>
      </c>
      <c r="CQ53" s="55">
        <v>3.0999999999999996</v>
      </c>
      <c r="CR53" s="55">
        <v>3</v>
      </c>
      <c r="CS53" s="55">
        <v>2.9</v>
      </c>
      <c r="CT53" s="55">
        <v>3.2000000000000006</v>
      </c>
      <c r="CU53" s="55">
        <v>3.2</v>
      </c>
      <c r="CV53" s="55">
        <v>0</v>
      </c>
      <c r="CW53" s="55">
        <v>0.83599999999999997</v>
      </c>
      <c r="CX53" s="55">
        <v>0.73499999999999999</v>
      </c>
      <c r="CY53" s="55">
        <v>1</v>
      </c>
      <c r="CZ53" s="55">
        <v>1.8</v>
      </c>
      <c r="DA53" s="55">
        <v>1.2</v>
      </c>
      <c r="DB53" s="55">
        <v>1.7</v>
      </c>
      <c r="DC53" s="55">
        <v>1.2</v>
      </c>
      <c r="DD53" s="55">
        <v>1.8057500000000002</v>
      </c>
      <c r="DE53" s="55">
        <v>1.0620000000000001</v>
      </c>
      <c r="DF53" s="55">
        <v>2</v>
      </c>
      <c r="DG53" s="55">
        <v>0</v>
      </c>
      <c r="DH53" s="55">
        <v>0</v>
      </c>
      <c r="DI53" s="55">
        <v>0</v>
      </c>
      <c r="DJ53" s="55">
        <v>1.8</v>
      </c>
      <c r="DK53" s="55">
        <v>1.8</v>
      </c>
      <c r="DL53" s="55">
        <v>0.7</v>
      </c>
      <c r="DM53" s="55">
        <v>1.8</v>
      </c>
      <c r="DN53" s="55">
        <v>1.8</v>
      </c>
      <c r="DO53" s="55">
        <v>1.8</v>
      </c>
      <c r="DP53" s="55">
        <v>1.8</v>
      </c>
      <c r="DQ53" s="55">
        <v>1.8</v>
      </c>
      <c r="DR53" s="55">
        <v>1.25</v>
      </c>
      <c r="DS53" s="55">
        <v>1.8</v>
      </c>
      <c r="DT53" s="55">
        <v>1.9</v>
      </c>
      <c r="DU53" s="55">
        <v>1.8</v>
      </c>
      <c r="DV53" s="55">
        <v>1.036</v>
      </c>
      <c r="DW53" s="55">
        <v>0.86499999999999999</v>
      </c>
      <c r="DX53" s="55">
        <v>0.94199999999999995</v>
      </c>
      <c r="DY53" s="55">
        <v>0.77800000000000002</v>
      </c>
      <c r="DZ53" s="55">
        <v>0.94199999999999995</v>
      </c>
      <c r="EA53" s="55">
        <v>0.77800000000000002</v>
      </c>
    </row>
    <row r="54" spans="3:131" x14ac:dyDescent="0.3">
      <c r="C54" s="3">
        <f t="shared" si="4"/>
        <v>4000</v>
      </c>
      <c r="D54" s="3"/>
      <c r="E54" s="4">
        <f t="shared" si="5"/>
        <v>3</v>
      </c>
      <c r="F54" s="55">
        <v>9.1920644294647893</v>
      </c>
      <c r="G54" s="55">
        <v>0</v>
      </c>
      <c r="H54" s="55">
        <v>0</v>
      </c>
      <c r="I54" s="55">
        <v>0</v>
      </c>
      <c r="J54" s="55">
        <v>0</v>
      </c>
      <c r="K54" s="55">
        <v>0.56292444467544556</v>
      </c>
      <c r="L54" s="55">
        <v>0.90104067325592041</v>
      </c>
      <c r="M54" s="55">
        <v>0.84076237678527832</v>
      </c>
      <c r="N54" s="55">
        <v>0.78048408031463623</v>
      </c>
      <c r="O54" s="55">
        <v>0.71877425909042358</v>
      </c>
      <c r="P54" s="55">
        <v>0.65706443786621094</v>
      </c>
      <c r="Q54" s="55">
        <v>1.0492105484008789</v>
      </c>
      <c r="R54" s="55">
        <v>0.99771040678024292</v>
      </c>
      <c r="S54" s="55">
        <v>0.94621026515960693</v>
      </c>
      <c r="T54" s="55">
        <v>0.88070529699325562</v>
      </c>
      <c r="U54" s="55">
        <v>1.2128723859999999</v>
      </c>
      <c r="V54" s="55">
        <v>0.98030102299999999</v>
      </c>
      <c r="W54" s="55">
        <v>1.433474422</v>
      </c>
      <c r="X54" s="55">
        <v>1.242422342</v>
      </c>
      <c r="Y54" s="55">
        <v>1.094655991</v>
      </c>
      <c r="Z54" s="55">
        <v>1.5413063764572144</v>
      </c>
      <c r="AA54" s="55">
        <v>1.3949637413024902</v>
      </c>
      <c r="AB54" s="55">
        <v>1.2486211061477661</v>
      </c>
      <c r="AC54" s="55">
        <v>1.1284986734390259</v>
      </c>
      <c r="AD54" s="55">
        <v>1.229005218</v>
      </c>
      <c r="AE54" s="55">
        <v>1.2123656270000001</v>
      </c>
      <c r="AF54" s="55">
        <v>1.4845674040000001</v>
      </c>
      <c r="AG54" s="55">
        <v>1.6865676641464233</v>
      </c>
      <c r="AH54" s="55">
        <v>1.6338239908218384</v>
      </c>
      <c r="AI54" s="55">
        <v>1.5810803174972534</v>
      </c>
      <c r="AJ54" s="55">
        <v>1.701498747</v>
      </c>
      <c r="AK54" s="55">
        <v>1.6563129430000001</v>
      </c>
      <c r="AL54" s="55">
        <v>1.792022228</v>
      </c>
      <c r="AM54" s="55">
        <v>1.7777059079999999</v>
      </c>
      <c r="AN54" s="55">
        <v>2.9210208654403687</v>
      </c>
      <c r="AO54" s="55">
        <v>2.3571271896362305</v>
      </c>
      <c r="AP54" s="55">
        <v>1.7932335138320923</v>
      </c>
      <c r="AQ54" s="55">
        <v>1.8279778957366943</v>
      </c>
      <c r="AR54" s="55">
        <v>1.8627222776412964</v>
      </c>
      <c r="AS54" s="55">
        <v>2.6120092869999998</v>
      </c>
      <c r="AT54" s="55">
        <v>1.925233245</v>
      </c>
      <c r="AU54" s="55">
        <v>1.9845162629999999</v>
      </c>
      <c r="AV54" s="55">
        <v>2.6429631709999999</v>
      </c>
      <c r="AW54" s="55">
        <v>2.93096923828125</v>
      </c>
      <c r="AX54" s="55">
        <v>2.8424975872039795</v>
      </c>
      <c r="AY54" s="55">
        <v>2.754025936126709</v>
      </c>
      <c r="AZ54" s="55">
        <v>2.1007661819458008</v>
      </c>
      <c r="BA54" s="55">
        <v>1.6338239908218384</v>
      </c>
      <c r="BB54" s="55">
        <v>0</v>
      </c>
      <c r="BC54" s="55">
        <v>2.4075269477707999</v>
      </c>
      <c r="BD54" s="55">
        <v>1.53555433225256</v>
      </c>
      <c r="BE54" s="55">
        <v>2.0598653284799502</v>
      </c>
      <c r="BF54" s="55">
        <v>2.5939413119078201</v>
      </c>
      <c r="BG54" s="55">
        <v>1.11006892127936</v>
      </c>
      <c r="BH54" s="55">
        <v>0.87120565412042805</v>
      </c>
      <c r="BI54" s="55">
        <v>2.3560576663859099</v>
      </c>
      <c r="BJ54" s="55">
        <v>0</v>
      </c>
      <c r="BK54" s="55">
        <v>0</v>
      </c>
      <c r="BL54" s="75"/>
      <c r="BM54" s="75"/>
      <c r="BN54" s="55">
        <v>1.0121680796146393</v>
      </c>
      <c r="BO54" s="55">
        <v>0.90477871894836426</v>
      </c>
      <c r="BP54" s="55">
        <v>0.82479508221149445</v>
      </c>
      <c r="BQ54" s="55">
        <v>0</v>
      </c>
      <c r="BR54" s="55">
        <v>3.2440625951149902</v>
      </c>
      <c r="BS54" s="55">
        <v>2.7861909491315799</v>
      </c>
      <c r="BT54" s="55">
        <v>2.8179511084575202</v>
      </c>
      <c r="BU54" s="55">
        <v>0.60805078309705496</v>
      </c>
      <c r="BV54" s="55">
        <v>8.3000000000000007</v>
      </c>
      <c r="BW54" s="55">
        <v>0</v>
      </c>
      <c r="BX54" s="55">
        <v>1.5</v>
      </c>
      <c r="BY54" s="55">
        <v>8.3000000000000007</v>
      </c>
      <c r="BZ54" s="55">
        <v>1.22</v>
      </c>
      <c r="CA54" s="55">
        <v>1.24</v>
      </c>
      <c r="CB54" s="55">
        <v>0.3</v>
      </c>
      <c r="CC54" s="55">
        <v>0.2</v>
      </c>
      <c r="CD54" s="55">
        <v>5.9</v>
      </c>
      <c r="CE54" s="55">
        <v>0.99</v>
      </c>
      <c r="CF54" s="55">
        <v>1.03</v>
      </c>
      <c r="CG54" s="55">
        <v>0.53</v>
      </c>
      <c r="CH54" s="55">
        <v>0.9</v>
      </c>
      <c r="CI54" s="55">
        <v>0.6</v>
      </c>
      <c r="CJ54" s="55">
        <v>0.26500000000000001</v>
      </c>
      <c r="CK54" s="55">
        <v>0.186</v>
      </c>
      <c r="CM54" s="55">
        <v>1.52</v>
      </c>
      <c r="CN54" s="55">
        <v>1.74</v>
      </c>
      <c r="CO54" s="55">
        <v>1.8666666666666665</v>
      </c>
      <c r="CP54" s="55">
        <v>1.8</v>
      </c>
      <c r="CQ54" s="55">
        <v>1.8250000000000002</v>
      </c>
      <c r="CR54" s="55">
        <v>1.75</v>
      </c>
      <c r="CS54" s="55">
        <v>1.7</v>
      </c>
      <c r="CT54" s="55">
        <v>2.0666666666666664</v>
      </c>
      <c r="CU54" s="55">
        <v>1.9</v>
      </c>
      <c r="CV54" s="55">
        <v>0</v>
      </c>
      <c r="CW54" s="55">
        <v>0.76100000000000001</v>
      </c>
      <c r="CX54" s="55">
        <v>0.752</v>
      </c>
      <c r="CY54" s="55">
        <v>0.6</v>
      </c>
      <c r="CZ54" s="55">
        <v>1</v>
      </c>
      <c r="DA54" s="55">
        <v>0.8</v>
      </c>
      <c r="DB54" s="55">
        <v>1</v>
      </c>
      <c r="DC54" s="55">
        <v>0.8</v>
      </c>
      <c r="DD54" s="55">
        <v>1.05725</v>
      </c>
      <c r="DE54" s="55">
        <v>0.65900000000000003</v>
      </c>
      <c r="DF54" s="55">
        <v>2.5</v>
      </c>
      <c r="DG54" s="55">
        <v>0</v>
      </c>
      <c r="DH54" s="55">
        <v>0</v>
      </c>
      <c r="DI54" s="55">
        <v>0</v>
      </c>
      <c r="DJ54" s="55">
        <v>1.1000000000000001</v>
      </c>
      <c r="DK54" s="55">
        <v>1.1000000000000001</v>
      </c>
      <c r="DL54" s="55">
        <v>0.5</v>
      </c>
      <c r="DM54" s="55">
        <v>1.1000000000000001</v>
      </c>
      <c r="DN54" s="55">
        <v>1.1000000000000001</v>
      </c>
      <c r="DO54" s="55">
        <v>1.1000000000000001</v>
      </c>
      <c r="DP54" s="55">
        <v>1.1000000000000001</v>
      </c>
      <c r="DQ54" s="55">
        <v>1.1000000000000001</v>
      </c>
      <c r="DR54" s="55">
        <v>0.8</v>
      </c>
      <c r="DS54" s="55">
        <v>1.1000000000000001</v>
      </c>
      <c r="DT54" s="55">
        <v>1.2</v>
      </c>
      <c r="DU54" s="55">
        <v>1.1000000000000001</v>
      </c>
      <c r="DV54" s="55">
        <v>0.64800000000000002</v>
      </c>
      <c r="DW54" s="55">
        <v>0.46899999999999997</v>
      </c>
      <c r="DX54" s="55">
        <v>0.59499999999999997</v>
      </c>
      <c r="DY54" s="55">
        <v>0.41199999999999998</v>
      </c>
      <c r="DZ54" s="55">
        <v>0.59499999999999997</v>
      </c>
      <c r="EA54" s="55">
        <v>0.41199999999999998</v>
      </c>
    </row>
    <row r="55" spans="3:131" x14ac:dyDescent="0.3">
      <c r="C55" s="3">
        <f t="shared" si="4"/>
        <v>6000</v>
      </c>
      <c r="D55" s="3"/>
      <c r="E55" s="4">
        <f t="shared" si="5"/>
        <v>3</v>
      </c>
      <c r="F55" s="55">
        <v>3.6149166419392502</v>
      </c>
      <c r="G55" s="55">
        <v>0</v>
      </c>
      <c r="H55" s="55">
        <v>0</v>
      </c>
      <c r="I55" s="55">
        <v>0</v>
      </c>
      <c r="J55" s="55">
        <v>0</v>
      </c>
      <c r="K55" s="55">
        <v>0.20043011009693146</v>
      </c>
      <c r="L55" s="55">
        <v>0.5218656063079834</v>
      </c>
      <c r="M55" s="55">
        <v>0.483406662940979</v>
      </c>
      <c r="N55" s="55">
        <v>0.44494771957397461</v>
      </c>
      <c r="O55" s="55">
        <v>0.33344349265098572</v>
      </c>
      <c r="P55" s="55">
        <v>0.22193926572799683</v>
      </c>
      <c r="Q55" s="55">
        <v>0.646537184715271</v>
      </c>
      <c r="R55" s="55">
        <v>0.60697412490844727</v>
      </c>
      <c r="S55" s="55">
        <v>0.56741106510162354</v>
      </c>
      <c r="T55" s="55">
        <v>0.47966158390045166</v>
      </c>
      <c r="U55" s="55">
        <v>0.637697756</v>
      </c>
      <c r="V55" s="55">
        <v>0.590169787</v>
      </c>
      <c r="W55" s="55">
        <v>0.71763354499999998</v>
      </c>
      <c r="X55" s="55">
        <v>0.70329034300000004</v>
      </c>
      <c r="Y55" s="55">
        <v>0.63426178700000002</v>
      </c>
      <c r="Z55" s="55">
        <v>0.73898118734359741</v>
      </c>
      <c r="AA55" s="55">
        <v>0.7234189510345459</v>
      </c>
      <c r="AB55" s="55">
        <v>0.70785671472549438</v>
      </c>
      <c r="AC55" s="55">
        <v>0.64098209142684937</v>
      </c>
      <c r="AD55" s="55">
        <v>0.72094905399999998</v>
      </c>
      <c r="AE55" s="55">
        <v>0.67035692899999999</v>
      </c>
      <c r="AF55" s="55">
        <v>0.72732955200000005</v>
      </c>
      <c r="AG55" s="55">
        <v>0.84890633821487427</v>
      </c>
      <c r="AH55" s="55">
        <v>0.79477024078369141</v>
      </c>
      <c r="AI55" s="55">
        <v>0.74063414335250854</v>
      </c>
      <c r="AJ55" s="55">
        <v>0.85746735299999999</v>
      </c>
      <c r="AK55" s="55">
        <v>0.78903740600000005</v>
      </c>
      <c r="AL55" s="55">
        <v>0.90817820999999999</v>
      </c>
      <c r="AM55" s="55">
        <v>0.81791514200000004</v>
      </c>
      <c r="AN55" s="55">
        <v>0.97691410779953003</v>
      </c>
      <c r="AO55" s="55">
        <v>0.9388464093208313</v>
      </c>
      <c r="AP55" s="55">
        <v>0.90077871084213257</v>
      </c>
      <c r="AQ55" s="55">
        <v>0.83245199918746948</v>
      </c>
      <c r="AR55" s="55">
        <v>0.7641252875328064</v>
      </c>
      <c r="AS55" s="55">
        <v>1.1269708869999999</v>
      </c>
      <c r="AT55" s="55">
        <v>0.93592911999999995</v>
      </c>
      <c r="AU55" s="55">
        <v>0.84295272799999998</v>
      </c>
      <c r="AV55" s="55">
        <v>0.97724854900000002</v>
      </c>
      <c r="AW55" s="55">
        <v>1.2450250387191772</v>
      </c>
      <c r="AX55" s="55">
        <v>1.116568922996521</v>
      </c>
      <c r="AY55" s="55">
        <v>0.98811280727386475</v>
      </c>
      <c r="AZ55" s="55">
        <v>0.88732063770294189</v>
      </c>
      <c r="BA55" s="55">
        <v>0.79477024078369141</v>
      </c>
      <c r="BB55" s="55">
        <v>0</v>
      </c>
      <c r="BC55" s="55">
        <v>0</v>
      </c>
      <c r="BD55" s="55">
        <v>0.85735428039306705</v>
      </c>
      <c r="BE55" s="55">
        <v>2.9628157102695201</v>
      </c>
      <c r="BF55" s="55">
        <v>1.52714684905965</v>
      </c>
      <c r="BG55" s="55">
        <v>0.81025406978145598</v>
      </c>
      <c r="BH55" s="55">
        <v>0.57626971204081401</v>
      </c>
      <c r="BI55" s="55">
        <v>1.1849016244280199</v>
      </c>
      <c r="BJ55" s="55">
        <v>0</v>
      </c>
      <c r="BK55" s="55">
        <v>0</v>
      </c>
      <c r="BL55" s="75"/>
      <c r="BM55" s="75"/>
      <c r="BN55" s="55">
        <v>0.6153692901134491</v>
      </c>
      <c r="BO55" s="55">
        <v>0.5367952287197113</v>
      </c>
      <c r="BP55" s="55">
        <v>0.41523100435733795</v>
      </c>
      <c r="BQ55" s="55">
        <v>0</v>
      </c>
      <c r="BR55" s="55">
        <v>2.7143613902630901</v>
      </c>
      <c r="BS55" s="55">
        <v>2.6768316935998602</v>
      </c>
      <c r="BT55" s="55">
        <v>2.7594653365307602</v>
      </c>
      <c r="BU55" s="55">
        <v>0.46039962334239098</v>
      </c>
      <c r="BV55" s="55">
        <v>3.4</v>
      </c>
      <c r="BW55" s="55">
        <v>0</v>
      </c>
      <c r="BX55" s="55">
        <v>2.1</v>
      </c>
      <c r="BY55" s="55">
        <v>3.4</v>
      </c>
      <c r="BZ55" s="55">
        <v>1.41</v>
      </c>
      <c r="CA55" s="55">
        <v>1.45</v>
      </c>
      <c r="CB55" s="55">
        <v>0.3</v>
      </c>
      <c r="CC55" s="55">
        <v>0.4</v>
      </c>
      <c r="CD55" s="55">
        <v>5.7</v>
      </c>
      <c r="CE55" s="55">
        <v>0.85</v>
      </c>
      <c r="CF55" s="55">
        <v>0.86</v>
      </c>
      <c r="CG55" s="55">
        <v>0.51</v>
      </c>
      <c r="CH55" s="55">
        <v>0.6</v>
      </c>
      <c r="CI55" s="55">
        <v>0.4</v>
      </c>
      <c r="CJ55" s="55">
        <v>0.219</v>
      </c>
      <c r="CK55" s="55">
        <v>0.161</v>
      </c>
      <c r="CM55" s="55">
        <v>0.88</v>
      </c>
      <c r="CN55" s="55">
        <v>1.06</v>
      </c>
      <c r="CO55" s="55">
        <v>1.1666666666666667</v>
      </c>
      <c r="CP55" s="55">
        <v>1.1000000000000001</v>
      </c>
      <c r="CQ55" s="55">
        <v>1.1500000000000001</v>
      </c>
      <c r="CR55" s="55">
        <v>1.3</v>
      </c>
      <c r="CS55" s="55">
        <v>1</v>
      </c>
      <c r="CT55" s="55">
        <v>1.2333333333333334</v>
      </c>
      <c r="CU55" s="55">
        <v>1.1000000000000001</v>
      </c>
      <c r="CV55" s="55">
        <v>0</v>
      </c>
      <c r="CW55" s="55">
        <v>0.80900000000000005</v>
      </c>
      <c r="CX55" s="55">
        <v>0.80200000000000005</v>
      </c>
      <c r="CY55" s="55">
        <v>0.5</v>
      </c>
      <c r="CZ55" s="55">
        <v>0.8</v>
      </c>
      <c r="DA55" s="55">
        <v>0.7</v>
      </c>
      <c r="DB55" s="55">
        <v>0.8</v>
      </c>
      <c r="DC55" s="55">
        <v>0.7</v>
      </c>
      <c r="DD55" s="55">
        <v>0.77650000000000008</v>
      </c>
      <c r="DE55" s="55">
        <v>0.51400000000000001</v>
      </c>
      <c r="DF55" s="55">
        <v>2.5</v>
      </c>
      <c r="DG55" s="55">
        <v>0</v>
      </c>
      <c r="DH55" s="55">
        <v>0</v>
      </c>
      <c r="DI55" s="55">
        <v>0</v>
      </c>
      <c r="DJ55" s="55">
        <v>0.7</v>
      </c>
      <c r="DK55" s="55">
        <v>0.7</v>
      </c>
      <c r="DL55" s="55">
        <v>0.4</v>
      </c>
      <c r="DM55" s="55">
        <v>0.7</v>
      </c>
      <c r="DN55" s="55">
        <v>0.7</v>
      </c>
      <c r="DO55" s="55">
        <v>0.7</v>
      </c>
      <c r="DP55" s="55">
        <v>0.7</v>
      </c>
      <c r="DQ55" s="55">
        <v>0.7</v>
      </c>
      <c r="DR55" s="55">
        <v>0.54999999999999993</v>
      </c>
      <c r="DS55" s="55">
        <v>0.7</v>
      </c>
      <c r="DT55" s="55">
        <v>0.7</v>
      </c>
      <c r="DU55" s="55">
        <v>0.7</v>
      </c>
      <c r="DV55" s="55">
        <v>0.40200000000000002</v>
      </c>
      <c r="DW55" s="55">
        <v>0.192</v>
      </c>
      <c r="DX55" s="55">
        <v>0.59499999999999997</v>
      </c>
      <c r="DY55" s="55">
        <v>0.41199999999999998</v>
      </c>
      <c r="DZ55" s="55">
        <v>0.59499999999999997</v>
      </c>
      <c r="EA55" s="55">
        <v>0.41199999999999998</v>
      </c>
    </row>
    <row r="56" spans="3:131" x14ac:dyDescent="0.3">
      <c r="C56" s="3">
        <f t="shared" si="4"/>
        <v>8000</v>
      </c>
      <c r="D56" s="3"/>
      <c r="E56" s="4">
        <f t="shared" si="5"/>
        <v>3</v>
      </c>
      <c r="F56" s="55">
        <v>1.6708259249017301</v>
      </c>
      <c r="G56" s="55">
        <v>0</v>
      </c>
      <c r="H56" s="55">
        <v>0</v>
      </c>
      <c r="I56" s="55">
        <v>0</v>
      </c>
      <c r="J56" s="55">
        <v>0</v>
      </c>
      <c r="K56" s="55">
        <v>0</v>
      </c>
      <c r="L56" s="55">
        <v>0.36383810639381409</v>
      </c>
      <c r="M56" s="55">
        <v>0.29974275827407837</v>
      </c>
      <c r="N56" s="55">
        <v>0.23564741015434265</v>
      </c>
      <c r="O56" s="55">
        <v>0.10404429584741592</v>
      </c>
      <c r="P56" s="55">
        <v>-2.7558818459510803E-2</v>
      </c>
      <c r="Q56" s="55">
        <v>0.45129916071891785</v>
      </c>
      <c r="R56" s="55">
        <v>0.39545226097106934</v>
      </c>
      <c r="S56" s="55">
        <v>0.33960536122322083</v>
      </c>
      <c r="T56" s="55">
        <v>0.19826593995094299</v>
      </c>
      <c r="U56" s="55">
        <v>0.44937631500000003</v>
      </c>
      <c r="V56" s="55">
        <v>0.36176258300000003</v>
      </c>
      <c r="W56" s="55">
        <v>0.484042525</v>
      </c>
      <c r="X56" s="55">
        <v>0.42496791499999997</v>
      </c>
      <c r="Y56" s="55">
        <v>0.28203746699999999</v>
      </c>
      <c r="Z56" s="55">
        <v>0.51055806875228882</v>
      </c>
      <c r="AA56" s="55">
        <v>0.47419992089271545</v>
      </c>
      <c r="AB56" s="55">
        <v>0.43784177303314209</v>
      </c>
      <c r="AC56" s="55">
        <v>0.28589910268783569</v>
      </c>
      <c r="AD56" s="55">
        <v>0.32323950499999998</v>
      </c>
      <c r="AE56" s="55">
        <v>0.28696057200000002</v>
      </c>
      <c r="AF56" s="55">
        <v>0.279565811</v>
      </c>
      <c r="AG56" s="55">
        <v>0.45395362377166748</v>
      </c>
      <c r="AH56" s="55">
        <v>0.26786071062088013</v>
      </c>
      <c r="AI56" s="55">
        <v>8.1767797470092773E-2</v>
      </c>
      <c r="AJ56" s="55">
        <v>0.45357734</v>
      </c>
      <c r="AK56" s="55">
        <v>0.27089595799999999</v>
      </c>
      <c r="AL56" s="55">
        <v>0.317575157</v>
      </c>
      <c r="AM56" s="55">
        <v>0.26630821799999999</v>
      </c>
      <c r="AN56" s="55">
        <v>0.56381329894065857</v>
      </c>
      <c r="AO56" s="55">
        <v>0.50426667928695679</v>
      </c>
      <c r="AP56" s="55">
        <v>0.444720059633255</v>
      </c>
      <c r="AQ56" s="55">
        <v>0.24686558544635773</v>
      </c>
      <c r="AR56" s="55">
        <v>4.9011111259460449E-2</v>
      </c>
      <c r="AS56" s="55">
        <v>0.52530986099999999</v>
      </c>
      <c r="AT56" s="55">
        <v>0.42897352599999999</v>
      </c>
      <c r="AU56" s="55">
        <v>0.23602414099999999</v>
      </c>
      <c r="AV56" s="55">
        <v>0.41551464799999999</v>
      </c>
      <c r="AW56" s="55">
        <v>0.52917751669883728</v>
      </c>
      <c r="AX56" s="55">
        <v>0.46943268179893494</v>
      </c>
      <c r="AY56" s="55">
        <v>0.40968784689903259</v>
      </c>
      <c r="AZ56" s="55">
        <v>0.18418365716934204</v>
      </c>
      <c r="BA56" s="55">
        <v>0.26786071062088013</v>
      </c>
      <c r="BB56" s="55">
        <v>0</v>
      </c>
      <c r="BC56" s="55">
        <v>0</v>
      </c>
      <c r="BD56" s="55">
        <v>0.52495233969146404</v>
      </c>
      <c r="BE56" s="55">
        <v>1.1106254469930801</v>
      </c>
      <c r="BF56" s="55">
        <v>0.88347440340247896</v>
      </c>
      <c r="BG56" s="55">
        <v>1.8306423490711401</v>
      </c>
      <c r="BH56" s="55">
        <v>0.42801525042771099</v>
      </c>
      <c r="BI56" s="55">
        <v>1.7279723667092901</v>
      </c>
      <c r="BJ56" s="55">
        <v>0</v>
      </c>
      <c r="BK56" s="55">
        <v>0</v>
      </c>
      <c r="BL56" s="75"/>
      <c r="BM56" s="75"/>
      <c r="BN56" s="55">
        <v>0.42943389713764191</v>
      </c>
      <c r="BO56" s="55">
        <v>0.31361587345600128</v>
      </c>
      <c r="BP56" s="55">
        <v>0.14180975034832954</v>
      </c>
      <c r="BQ56" s="55">
        <v>0</v>
      </c>
      <c r="BR56" s="55">
        <v>0</v>
      </c>
      <c r="BS56" s="55">
        <v>0</v>
      </c>
      <c r="BT56" s="55">
        <v>0</v>
      </c>
      <c r="BU56" s="55">
        <v>0</v>
      </c>
      <c r="BV56" s="55">
        <v>0</v>
      </c>
      <c r="BW56" s="55">
        <v>0</v>
      </c>
      <c r="BX56" s="55">
        <v>0.6</v>
      </c>
      <c r="BY56" s="55">
        <v>0</v>
      </c>
      <c r="BZ56" s="55">
        <v>1.53</v>
      </c>
      <c r="CA56" s="55">
        <v>1.6</v>
      </c>
      <c r="CB56" s="55">
        <v>0.2</v>
      </c>
      <c r="CC56" s="55">
        <v>0.5</v>
      </c>
      <c r="CD56" s="55">
        <v>0</v>
      </c>
      <c r="CE56" s="55">
        <v>0.84</v>
      </c>
      <c r="CF56" s="55">
        <v>0.85</v>
      </c>
      <c r="CG56" s="55">
        <v>0.49</v>
      </c>
      <c r="CH56" s="55">
        <v>0.5</v>
      </c>
      <c r="CI56" s="55">
        <v>0.3</v>
      </c>
      <c r="CJ56" s="55">
        <v>0.26400000000000001</v>
      </c>
      <c r="CK56" s="55">
        <v>0.19400000000000001</v>
      </c>
      <c r="CM56" s="55">
        <v>0.94</v>
      </c>
      <c r="CN56" s="55">
        <v>0.96</v>
      </c>
      <c r="CO56" s="55">
        <v>1.0999999999999999</v>
      </c>
      <c r="CP56" s="55">
        <v>1.2</v>
      </c>
      <c r="CQ56" s="55">
        <v>1.2</v>
      </c>
      <c r="CR56" s="55">
        <v>1.4</v>
      </c>
      <c r="CS56" s="55">
        <v>1</v>
      </c>
      <c r="CT56" s="55">
        <v>1.2333333333333334</v>
      </c>
      <c r="CU56" s="55">
        <v>1</v>
      </c>
      <c r="CV56" s="55">
        <v>0</v>
      </c>
      <c r="CW56" s="55">
        <v>0.82</v>
      </c>
      <c r="CX56" s="55">
        <v>0.82099999999999995</v>
      </c>
      <c r="CY56" s="55">
        <v>0.5</v>
      </c>
      <c r="CZ56" s="55">
        <v>0.8</v>
      </c>
      <c r="DA56" s="55">
        <v>0.7</v>
      </c>
      <c r="DB56" s="55">
        <v>0.8</v>
      </c>
      <c r="DC56" s="55">
        <v>0.7</v>
      </c>
      <c r="DD56" s="55">
        <v>0.75575000000000003</v>
      </c>
      <c r="DE56" s="55">
        <v>0.49</v>
      </c>
      <c r="DF56" s="55">
        <v>1.5</v>
      </c>
      <c r="DG56" s="55">
        <v>0</v>
      </c>
      <c r="DH56" s="55">
        <v>0</v>
      </c>
      <c r="DI56" s="55">
        <v>0</v>
      </c>
      <c r="DJ56" s="55">
        <v>0.6</v>
      </c>
      <c r="DK56" s="55">
        <v>0.6</v>
      </c>
      <c r="DL56" s="55">
        <v>0.4</v>
      </c>
      <c r="DM56" s="55">
        <v>0.55000000000000004</v>
      </c>
      <c r="DN56" s="55">
        <v>0.6</v>
      </c>
      <c r="DO56" s="55">
        <v>0.6</v>
      </c>
      <c r="DP56" s="55">
        <v>0.6</v>
      </c>
      <c r="DQ56" s="55">
        <v>0.55000000000000004</v>
      </c>
      <c r="DR56" s="55">
        <v>0.47499999999999998</v>
      </c>
      <c r="DS56" s="55">
        <v>0.55000000000000004</v>
      </c>
      <c r="DT56" s="55">
        <v>0.5</v>
      </c>
      <c r="DU56" s="55">
        <v>0.5</v>
      </c>
      <c r="DV56" s="55">
        <v>0.36199999999999999</v>
      </c>
      <c r="DW56" s="55">
        <v>0.252</v>
      </c>
      <c r="DX56" s="55">
        <v>0.59499999999999997</v>
      </c>
      <c r="DY56" s="55">
        <v>0.41199999999999998</v>
      </c>
      <c r="DZ56" s="55">
        <v>0.59499999999999997</v>
      </c>
      <c r="EA56" s="55">
        <v>0.41199999999999998</v>
      </c>
    </row>
    <row r="57" spans="3:131" x14ac:dyDescent="0.3">
      <c r="C57" s="3">
        <f t="shared" si="4"/>
        <v>10000</v>
      </c>
      <c r="D57" s="3"/>
      <c r="E57" s="4">
        <f t="shared" si="5"/>
        <v>3</v>
      </c>
      <c r="F57" s="55">
        <v>0.74303849211760897</v>
      </c>
      <c r="G57" s="55">
        <v>0</v>
      </c>
      <c r="H57" s="55">
        <v>0</v>
      </c>
      <c r="I57" s="55">
        <v>0</v>
      </c>
      <c r="J57" s="55">
        <v>0</v>
      </c>
      <c r="K57" s="55">
        <v>0</v>
      </c>
      <c r="L57" s="55">
        <v>0.24521391093730927</v>
      </c>
      <c r="M57" s="55">
        <v>0.16761714220046997</v>
      </c>
      <c r="N57" s="55">
        <v>9.0020373463630676E-2</v>
      </c>
      <c r="O57" s="55">
        <v>0</v>
      </c>
      <c r="P57" s="55">
        <v>-9.0020373463630676E-2</v>
      </c>
      <c r="Q57" s="55">
        <v>0.30314162373542786</v>
      </c>
      <c r="R57" s="55">
        <v>0.24380795657634735</v>
      </c>
      <c r="S57" s="55">
        <v>0.18447428941726685</v>
      </c>
      <c r="T57" s="55">
        <v>2.3237179964780807E-2</v>
      </c>
      <c r="U57" s="55">
        <v>0.31710943600000002</v>
      </c>
      <c r="V57" s="55">
        <v>0.18766933699999999</v>
      </c>
      <c r="W57" s="55">
        <v>0.33458307399999998</v>
      </c>
      <c r="X57" s="55">
        <v>0.21839156700000001</v>
      </c>
      <c r="Y57" s="55">
        <v>3.7045315000000002E-2</v>
      </c>
      <c r="Z57" s="55">
        <v>0.36176089942455292</v>
      </c>
      <c r="AA57" s="55">
        <v>0.29086434841156006</v>
      </c>
      <c r="AB57" s="55">
        <v>0.2199677973985672</v>
      </c>
      <c r="AC57" s="55">
        <v>3.3281769603490829E-2</v>
      </c>
      <c r="AD57" s="55">
        <v>6.3352308999999996E-2</v>
      </c>
      <c r="AE57" s="55">
        <v>2.6313011000000001E-2</v>
      </c>
      <c r="AF57" s="55">
        <v>0</v>
      </c>
      <c r="AG57" s="55">
        <v>0.13212496042251587</v>
      </c>
      <c r="AH57" s="55">
        <v>0</v>
      </c>
      <c r="AI57" s="55">
        <v>-0.13212496042251587</v>
      </c>
      <c r="AJ57" s="55">
        <v>0.13664548100000001</v>
      </c>
      <c r="AK57" s="55">
        <v>0</v>
      </c>
      <c r="AL57" s="55">
        <v>0</v>
      </c>
      <c r="AM57" s="55">
        <v>0</v>
      </c>
      <c r="AN57" s="55">
        <v>0.31043688952922821</v>
      </c>
      <c r="AO57" s="55">
        <v>0.20305660367012024</v>
      </c>
      <c r="AP57" s="55">
        <v>9.5676317811012268E-2</v>
      </c>
      <c r="AQ57" s="55">
        <v>0</v>
      </c>
      <c r="AR57" s="55">
        <v>-9.5676317811012268E-2</v>
      </c>
      <c r="AS57" s="55">
        <v>0.24086099899999999</v>
      </c>
      <c r="AT57" s="55">
        <v>4.4387124E-2</v>
      </c>
      <c r="AU57" s="55">
        <v>0</v>
      </c>
      <c r="AV57" s="55">
        <v>0</v>
      </c>
      <c r="AW57" s="55">
        <v>0.23147660493850708</v>
      </c>
      <c r="AX57" s="55">
        <v>0.11573830246925354</v>
      </c>
      <c r="AY57" s="55">
        <v>0</v>
      </c>
      <c r="AZ57" s="55">
        <v>0</v>
      </c>
      <c r="BA57" s="55">
        <v>0</v>
      </c>
      <c r="BB57" s="55">
        <v>0</v>
      </c>
      <c r="BC57" s="55">
        <v>0</v>
      </c>
      <c r="BD57" s="55">
        <v>0.34817584262650902</v>
      </c>
      <c r="BE57" s="55">
        <v>0.449303298634746</v>
      </c>
      <c r="BF57" s="55">
        <v>0.60933611519086095</v>
      </c>
      <c r="BG57" s="55">
        <v>2.87216176205499</v>
      </c>
      <c r="BH57" s="55">
        <v>0.25991148805728997</v>
      </c>
      <c r="BI57" s="55">
        <v>0.879550098137313</v>
      </c>
      <c r="BJ57" s="55">
        <v>0</v>
      </c>
      <c r="BK57" s="55">
        <v>0</v>
      </c>
      <c r="BL57" s="75"/>
      <c r="BM57" s="75"/>
      <c r="BN57" s="55">
        <v>0.28865969553589821</v>
      </c>
      <c r="BO57" s="55">
        <v>0.1608608104288578</v>
      </c>
      <c r="BP57" s="55">
        <v>-5.0772083923220634E-3</v>
      </c>
      <c r="BQ57" s="55">
        <v>0</v>
      </c>
      <c r="BR57" s="55">
        <v>0</v>
      </c>
      <c r="BS57" s="55">
        <v>0</v>
      </c>
      <c r="BT57" s="55">
        <v>0</v>
      </c>
      <c r="BU57" s="55">
        <v>0</v>
      </c>
      <c r="BV57" s="55">
        <v>0</v>
      </c>
      <c r="BW57" s="55">
        <v>0</v>
      </c>
      <c r="BX57" s="55">
        <v>0.5</v>
      </c>
      <c r="BY57" s="55">
        <v>0</v>
      </c>
      <c r="BZ57" s="55">
        <v>1.62</v>
      </c>
      <c r="CA57" s="55">
        <v>1.7</v>
      </c>
      <c r="CB57" s="55">
        <v>0.3</v>
      </c>
      <c r="CC57" s="55">
        <v>0.4</v>
      </c>
      <c r="CD57" s="55">
        <v>0</v>
      </c>
      <c r="CE57" s="55">
        <v>0.82</v>
      </c>
      <c r="CF57" s="55">
        <v>0.83</v>
      </c>
      <c r="CG57" s="55">
        <v>0.47</v>
      </c>
      <c r="CH57" s="55">
        <v>0.4</v>
      </c>
      <c r="CI57" s="55">
        <v>0.3</v>
      </c>
      <c r="CJ57" s="55">
        <v>0.316</v>
      </c>
      <c r="CK57" s="55">
        <v>0.22</v>
      </c>
      <c r="CM57" s="55">
        <v>0.97</v>
      </c>
      <c r="CN57" s="55">
        <v>0.98</v>
      </c>
      <c r="CO57" s="55">
        <v>1.0666666666666667</v>
      </c>
      <c r="CP57" s="55">
        <v>1.2</v>
      </c>
      <c r="CQ57" s="55">
        <v>1.2249999999999999</v>
      </c>
      <c r="CR57" s="55">
        <v>1.5</v>
      </c>
      <c r="CS57" s="55">
        <v>1.05</v>
      </c>
      <c r="CT57" s="55">
        <v>1.3333333333333333</v>
      </c>
      <c r="CU57" s="55">
        <v>1.1000000000000001</v>
      </c>
      <c r="CV57" s="55">
        <v>0</v>
      </c>
      <c r="CW57" s="55">
        <v>0.83</v>
      </c>
      <c r="CX57" s="55">
        <v>0.83</v>
      </c>
      <c r="CY57" s="55">
        <v>0.5</v>
      </c>
      <c r="CZ57" s="55">
        <v>0.7</v>
      </c>
      <c r="DA57" s="55">
        <v>0.7</v>
      </c>
      <c r="DB57" s="55">
        <v>0.7</v>
      </c>
      <c r="DC57" s="55">
        <v>0.7</v>
      </c>
      <c r="DD57" s="55">
        <v>0.74199999999999999</v>
      </c>
      <c r="DE57" s="55">
        <v>0.47799999999999998</v>
      </c>
      <c r="DF57" s="55">
        <v>1.5</v>
      </c>
      <c r="DG57" s="55">
        <v>0</v>
      </c>
      <c r="DH57" s="55">
        <v>0</v>
      </c>
      <c r="DI57" s="55">
        <v>0</v>
      </c>
      <c r="DJ57" s="55">
        <v>0.5</v>
      </c>
      <c r="DK57" s="55">
        <v>0.5</v>
      </c>
      <c r="DL57" s="55">
        <v>0.35</v>
      </c>
      <c r="DM57" s="55">
        <v>0.5</v>
      </c>
      <c r="DN57" s="55">
        <v>0.5</v>
      </c>
      <c r="DO57" s="55">
        <v>0.5</v>
      </c>
      <c r="DP57" s="55">
        <v>0.5</v>
      </c>
      <c r="DQ57" s="55">
        <v>0.5</v>
      </c>
      <c r="DR57" s="55">
        <v>0.42500000000000004</v>
      </c>
      <c r="DS57" s="55">
        <v>0.5</v>
      </c>
      <c r="DT57" s="55">
        <v>0.4</v>
      </c>
      <c r="DU57" s="55">
        <v>0.5</v>
      </c>
      <c r="DV57" s="55">
        <v>0.35799999999999998</v>
      </c>
      <c r="DW57" s="55">
        <v>0.13300000000000001</v>
      </c>
      <c r="DX57" s="55">
        <v>0.59499999999999997</v>
      </c>
      <c r="DY57" s="55">
        <v>0.41199999999999998</v>
      </c>
      <c r="DZ57" s="55">
        <v>0.59499999999999997</v>
      </c>
      <c r="EA57" s="55">
        <v>0.41199999999999998</v>
      </c>
    </row>
    <row r="58" spans="3:131" x14ac:dyDescent="0.3">
      <c r="C58" s="3">
        <f t="shared" si="4"/>
        <v>200</v>
      </c>
      <c r="D58" s="3"/>
      <c r="E58" s="4">
        <f t="shared" si="5"/>
        <v>4</v>
      </c>
      <c r="F58" s="55">
        <v>246.354859618261</v>
      </c>
      <c r="G58" s="55">
        <v>641.06171757633103</v>
      </c>
      <c r="H58" s="55">
        <v>596.25240688469103</v>
      </c>
      <c r="I58" s="55">
        <v>318.33530923735901</v>
      </c>
      <c r="J58" s="55">
        <v>0</v>
      </c>
      <c r="K58" s="55">
        <v>0</v>
      </c>
      <c r="L58" s="55">
        <v>0</v>
      </c>
      <c r="M58" s="55">
        <v>0</v>
      </c>
      <c r="N58" s="55">
        <v>0</v>
      </c>
      <c r="O58" s="55">
        <v>0</v>
      </c>
      <c r="P58" s="55">
        <v>0</v>
      </c>
      <c r="Q58" s="55">
        <v>0</v>
      </c>
      <c r="R58" s="55">
        <v>0</v>
      </c>
      <c r="S58" s="55">
        <v>0</v>
      </c>
      <c r="T58" s="55">
        <v>0</v>
      </c>
      <c r="U58" s="55">
        <v>0</v>
      </c>
      <c r="V58" s="55">
        <v>0</v>
      </c>
      <c r="W58" s="55">
        <v>0</v>
      </c>
      <c r="X58" s="55">
        <v>0</v>
      </c>
      <c r="Y58" s="55">
        <v>0</v>
      </c>
      <c r="Z58" s="55">
        <v>0</v>
      </c>
      <c r="AA58" s="55">
        <v>0</v>
      </c>
      <c r="AB58" s="55">
        <v>0</v>
      </c>
      <c r="AC58" s="55">
        <v>0</v>
      </c>
      <c r="AD58" s="55">
        <v>0</v>
      </c>
      <c r="AE58" s="55">
        <v>0</v>
      </c>
      <c r="AF58" s="55">
        <v>0</v>
      </c>
      <c r="AG58" s="55">
        <v>0</v>
      </c>
      <c r="AH58" s="55">
        <v>0</v>
      </c>
      <c r="AI58" s="55">
        <v>0</v>
      </c>
      <c r="AJ58" s="55">
        <v>0</v>
      </c>
      <c r="AK58" s="55">
        <v>0</v>
      </c>
      <c r="AL58" s="55">
        <v>0</v>
      </c>
      <c r="AM58" s="55">
        <v>0</v>
      </c>
      <c r="AN58" s="55">
        <v>0</v>
      </c>
      <c r="AO58" s="55">
        <v>0</v>
      </c>
      <c r="AP58" s="55">
        <v>0</v>
      </c>
      <c r="AQ58" s="55">
        <v>0</v>
      </c>
      <c r="AR58" s="55">
        <v>0</v>
      </c>
      <c r="AS58" s="55">
        <v>0</v>
      </c>
      <c r="AT58" s="55">
        <v>0</v>
      </c>
      <c r="AU58" s="55">
        <v>0</v>
      </c>
      <c r="AV58" s="55">
        <v>0</v>
      </c>
      <c r="AW58" s="55">
        <v>0</v>
      </c>
      <c r="AX58" s="55">
        <v>0</v>
      </c>
      <c r="AY58" s="55">
        <v>0</v>
      </c>
      <c r="AZ58" s="55">
        <v>0</v>
      </c>
      <c r="BA58" s="55">
        <v>0</v>
      </c>
      <c r="BB58" s="55">
        <v>0</v>
      </c>
      <c r="BC58" s="55">
        <v>0</v>
      </c>
      <c r="BD58" s="55">
        <v>78.158129613403105</v>
      </c>
      <c r="BE58" s="55">
        <v>38.7975298714601</v>
      </c>
      <c r="BF58" s="55">
        <v>135.283054276325</v>
      </c>
      <c r="BG58" s="55">
        <v>62.702960448939997</v>
      </c>
      <c r="BH58" s="55">
        <v>64.621999580929099</v>
      </c>
      <c r="BI58" s="55">
        <v>140.287382871955</v>
      </c>
      <c r="BJ58" s="55">
        <v>0</v>
      </c>
      <c r="BK58" s="55">
        <v>0</v>
      </c>
      <c r="BL58" s="75"/>
      <c r="BM58" s="75"/>
      <c r="BN58" s="55">
        <v>0</v>
      </c>
      <c r="BO58" s="55">
        <v>0</v>
      </c>
      <c r="BP58" s="55">
        <v>0</v>
      </c>
      <c r="BQ58" s="55">
        <v>0</v>
      </c>
      <c r="BR58" s="55">
        <v>0</v>
      </c>
      <c r="BS58" s="55">
        <v>0</v>
      </c>
      <c r="BT58" s="55">
        <v>0</v>
      </c>
      <c r="BU58" s="55">
        <v>0</v>
      </c>
      <c r="BV58" s="55">
        <v>0</v>
      </c>
      <c r="BW58" s="55">
        <v>0</v>
      </c>
      <c r="BX58" s="55">
        <v>395</v>
      </c>
      <c r="BY58" s="55">
        <v>195</v>
      </c>
      <c r="BZ58" s="55">
        <v>0</v>
      </c>
      <c r="CA58" s="55">
        <v>0</v>
      </c>
      <c r="CB58" s="55">
        <v>42.6</v>
      </c>
      <c r="CC58" s="55">
        <v>30.6</v>
      </c>
      <c r="CD58" s="55">
        <v>0</v>
      </c>
      <c r="CE58" s="55">
        <v>0</v>
      </c>
      <c r="CF58" s="55">
        <v>0</v>
      </c>
      <c r="CG58" s="55">
        <v>0</v>
      </c>
      <c r="CH58" s="55">
        <v>53.5</v>
      </c>
      <c r="CI58" s="55">
        <v>45.4</v>
      </c>
      <c r="CJ58" s="55">
        <v>77.275999999999996</v>
      </c>
      <c r="CK58" s="55">
        <v>69.897999999999996</v>
      </c>
      <c r="CM58" s="55">
        <v>89.22</v>
      </c>
      <c r="CN58" s="55">
        <v>79.7</v>
      </c>
      <c r="CO58" s="55">
        <v>94.833333333333329</v>
      </c>
      <c r="CP58" s="55">
        <v>100.6</v>
      </c>
      <c r="CQ58" s="55">
        <v>100.6</v>
      </c>
      <c r="CR58" s="55">
        <v>100.75</v>
      </c>
      <c r="CS58" s="55">
        <v>93.65</v>
      </c>
      <c r="CT58" s="55">
        <v>109.26666666666667</v>
      </c>
      <c r="CU58" s="55">
        <v>97.3</v>
      </c>
      <c r="CV58" s="55">
        <v>0</v>
      </c>
      <c r="CW58" s="55">
        <v>130.185</v>
      </c>
      <c r="CX58" s="55">
        <v>117.396</v>
      </c>
      <c r="CY58" s="55">
        <v>0</v>
      </c>
      <c r="CZ58" s="55">
        <v>0</v>
      </c>
      <c r="DA58" s="55">
        <v>0</v>
      </c>
      <c r="DB58" s="55">
        <v>0</v>
      </c>
      <c r="DC58" s="55">
        <v>0</v>
      </c>
      <c r="DD58" s="55">
        <v>0</v>
      </c>
      <c r="DE58" s="55">
        <v>0</v>
      </c>
      <c r="DF58" s="55">
        <v>0</v>
      </c>
      <c r="DG58" s="55">
        <v>0</v>
      </c>
      <c r="DH58" s="55">
        <v>0</v>
      </c>
      <c r="DI58" s="55">
        <v>0</v>
      </c>
      <c r="DJ58" s="55">
        <v>62.9</v>
      </c>
      <c r="DK58" s="55">
        <v>62.9</v>
      </c>
      <c r="DL58" s="55">
        <v>84.8</v>
      </c>
      <c r="DM58" s="55">
        <v>62.75</v>
      </c>
      <c r="DN58" s="55">
        <v>62.9</v>
      </c>
      <c r="DO58" s="55">
        <v>62.9</v>
      </c>
      <c r="DP58" s="55">
        <v>62.9</v>
      </c>
      <c r="DQ58" s="55">
        <v>62.75</v>
      </c>
      <c r="DR58" s="55">
        <v>52.575000000000003</v>
      </c>
      <c r="DS58" s="55">
        <v>62.75</v>
      </c>
      <c r="DT58" s="55">
        <v>69.099999999999994</v>
      </c>
      <c r="DU58" s="55">
        <v>63.7</v>
      </c>
      <c r="DV58" s="55">
        <v>40.003999999999998</v>
      </c>
      <c r="DW58" s="55">
        <v>24.506</v>
      </c>
      <c r="DX58" s="55">
        <v>39.095999999999997</v>
      </c>
      <c r="DY58" s="55">
        <v>27.327000000000002</v>
      </c>
      <c r="DZ58" s="55">
        <v>39.095999999999997</v>
      </c>
      <c r="EA58" s="55">
        <v>27.327000000000002</v>
      </c>
    </row>
    <row r="59" spans="3:131" x14ac:dyDescent="0.3">
      <c r="C59" s="3">
        <f t="shared" si="4"/>
        <v>400</v>
      </c>
      <c r="D59" s="3"/>
      <c r="E59" s="4">
        <f t="shared" si="5"/>
        <v>4</v>
      </c>
      <c r="F59" s="55">
        <v>49.837700006675298</v>
      </c>
      <c r="G59" s="55">
        <v>334.660821048402</v>
      </c>
      <c r="H59" s="55">
        <v>280.01486900710398</v>
      </c>
      <c r="I59" s="55">
        <v>19.8005081060215</v>
      </c>
      <c r="J59" s="55">
        <v>0</v>
      </c>
      <c r="K59" s="55">
        <v>0</v>
      </c>
      <c r="L59" s="55">
        <v>0</v>
      </c>
      <c r="M59" s="55">
        <v>0</v>
      </c>
      <c r="N59" s="55">
        <v>0</v>
      </c>
      <c r="O59" s="55">
        <v>0</v>
      </c>
      <c r="P59" s="55">
        <v>0</v>
      </c>
      <c r="Q59" s="55">
        <v>0</v>
      </c>
      <c r="R59" s="55">
        <v>0</v>
      </c>
      <c r="S59" s="55">
        <v>0</v>
      </c>
      <c r="T59" s="55">
        <v>0</v>
      </c>
      <c r="U59" s="55">
        <v>0</v>
      </c>
      <c r="V59" s="55">
        <v>0</v>
      </c>
      <c r="W59" s="55">
        <v>0</v>
      </c>
      <c r="X59" s="55">
        <v>0</v>
      </c>
      <c r="Y59" s="55">
        <v>0</v>
      </c>
      <c r="Z59" s="55">
        <v>0</v>
      </c>
      <c r="AA59" s="55">
        <v>0</v>
      </c>
      <c r="AB59" s="55">
        <v>0</v>
      </c>
      <c r="AC59" s="55">
        <v>0</v>
      </c>
      <c r="AD59" s="55">
        <v>0</v>
      </c>
      <c r="AE59" s="55">
        <v>0</v>
      </c>
      <c r="AF59" s="55">
        <v>0</v>
      </c>
      <c r="AG59" s="55">
        <v>0</v>
      </c>
      <c r="AH59" s="55">
        <v>0</v>
      </c>
      <c r="AI59" s="55">
        <v>0</v>
      </c>
      <c r="AJ59" s="55">
        <v>0</v>
      </c>
      <c r="AK59" s="55">
        <v>0</v>
      </c>
      <c r="AL59" s="55">
        <v>0</v>
      </c>
      <c r="AM59" s="55">
        <v>0</v>
      </c>
      <c r="AN59" s="55">
        <v>0</v>
      </c>
      <c r="AO59" s="55">
        <v>0</v>
      </c>
      <c r="AP59" s="55">
        <v>0</v>
      </c>
      <c r="AQ59" s="55">
        <v>0</v>
      </c>
      <c r="AR59" s="55">
        <v>0</v>
      </c>
      <c r="AS59" s="55">
        <v>0</v>
      </c>
      <c r="AT59" s="55">
        <v>0</v>
      </c>
      <c r="AU59" s="55">
        <v>0</v>
      </c>
      <c r="AV59" s="55">
        <v>0</v>
      </c>
      <c r="AW59" s="55">
        <v>0</v>
      </c>
      <c r="AX59" s="55">
        <v>0</v>
      </c>
      <c r="AY59" s="55">
        <v>0</v>
      </c>
      <c r="AZ59" s="55">
        <v>0</v>
      </c>
      <c r="BA59" s="55">
        <v>0</v>
      </c>
      <c r="BB59" s="55">
        <v>0</v>
      </c>
      <c r="BC59" s="55">
        <v>0</v>
      </c>
      <c r="BD59" s="55">
        <v>18.049684009945899</v>
      </c>
      <c r="BE59" s="55">
        <v>15.6060060469911</v>
      </c>
      <c r="BF59" s="55">
        <v>17.782605695642399</v>
      </c>
      <c r="BG59" s="55">
        <v>6.5818283445043102</v>
      </c>
      <c r="BH59" s="55">
        <v>6.1839420930859097</v>
      </c>
      <c r="BI59" s="55">
        <v>17.0840720777462</v>
      </c>
      <c r="BJ59" s="55">
        <v>0</v>
      </c>
      <c r="BK59" s="55">
        <v>0</v>
      </c>
      <c r="BL59" s="75"/>
      <c r="BM59" s="75"/>
      <c r="BN59" s="55">
        <v>0</v>
      </c>
      <c r="BO59" s="55">
        <v>0</v>
      </c>
      <c r="BP59" s="55">
        <v>0</v>
      </c>
      <c r="BQ59" s="55">
        <v>0</v>
      </c>
      <c r="BR59" s="55">
        <v>4.1675434278381296</v>
      </c>
      <c r="BS59" s="55">
        <v>4.1149103043105102</v>
      </c>
      <c r="BT59" s="55">
        <v>4.38281883357224</v>
      </c>
      <c r="BU59" s="55">
        <v>3.3165879753963199</v>
      </c>
      <c r="BV59" s="55">
        <v>26</v>
      </c>
      <c r="BW59" s="55">
        <v>0</v>
      </c>
      <c r="BX59" s="55">
        <v>244.5</v>
      </c>
      <c r="BY59" s="55">
        <v>26</v>
      </c>
      <c r="BZ59" s="55">
        <v>7.72</v>
      </c>
      <c r="CA59" s="55">
        <v>8.16</v>
      </c>
      <c r="CB59" s="55">
        <v>0.5</v>
      </c>
      <c r="CC59" s="55">
        <v>0.5</v>
      </c>
      <c r="CD59" s="55">
        <v>10.6</v>
      </c>
      <c r="CE59" s="55">
        <v>2.5499999999999998</v>
      </c>
      <c r="CF59" s="55">
        <v>2.67</v>
      </c>
      <c r="CG59" s="55">
        <v>1.87</v>
      </c>
      <c r="CH59" s="55">
        <v>17.100000000000001</v>
      </c>
      <c r="CI59" s="55">
        <v>13.1</v>
      </c>
      <c r="CJ59" s="55">
        <v>1.115</v>
      </c>
      <c r="CK59" s="55">
        <v>0.64400000000000002</v>
      </c>
      <c r="CM59" s="55">
        <v>3.07</v>
      </c>
      <c r="CN59" s="55">
        <v>3.54</v>
      </c>
      <c r="CO59" s="55">
        <v>3.3666666666666667</v>
      </c>
      <c r="CP59" s="55">
        <v>3.7</v>
      </c>
      <c r="CQ59" s="55">
        <v>3.7749999999999999</v>
      </c>
      <c r="CR59" s="55">
        <v>3.4</v>
      </c>
      <c r="CS59" s="55">
        <v>3.3499999999999996</v>
      </c>
      <c r="CT59" s="55">
        <v>4.2666666666666666</v>
      </c>
      <c r="CU59" s="55">
        <v>4</v>
      </c>
      <c r="CV59" s="55">
        <v>0</v>
      </c>
      <c r="CW59" s="55">
        <v>47.79</v>
      </c>
      <c r="CX59" s="55">
        <v>45.905999999999999</v>
      </c>
      <c r="CY59" s="55">
        <v>2.4</v>
      </c>
      <c r="CZ59" s="55">
        <v>2.9</v>
      </c>
      <c r="DA59" s="55">
        <v>2.2999999999999998</v>
      </c>
      <c r="DB59" s="55">
        <v>2.9</v>
      </c>
      <c r="DC59" s="55">
        <v>2.2999999999999998</v>
      </c>
      <c r="DD59" s="55">
        <v>2.8352499999999998</v>
      </c>
      <c r="DE59" s="55">
        <v>2.4950000000000001</v>
      </c>
      <c r="DF59" s="55">
        <v>0</v>
      </c>
      <c r="DG59" s="55">
        <v>0</v>
      </c>
      <c r="DH59" s="55">
        <v>0</v>
      </c>
      <c r="DI59" s="55">
        <v>0</v>
      </c>
      <c r="DJ59" s="55">
        <v>15.2</v>
      </c>
      <c r="DK59" s="55">
        <v>15.2</v>
      </c>
      <c r="DL59" s="55">
        <v>19</v>
      </c>
      <c r="DM59" s="55">
        <v>14.75</v>
      </c>
      <c r="DN59" s="55">
        <v>15.2</v>
      </c>
      <c r="DO59" s="55">
        <v>15.2</v>
      </c>
      <c r="DP59" s="55">
        <v>15.2</v>
      </c>
      <c r="DQ59" s="55">
        <v>14.75</v>
      </c>
      <c r="DR59" s="55">
        <v>12.125</v>
      </c>
      <c r="DS59" s="55">
        <v>14.75</v>
      </c>
      <c r="DT59" s="55">
        <v>12.8</v>
      </c>
      <c r="DU59" s="55">
        <v>14.5</v>
      </c>
      <c r="DV59" s="55">
        <v>5.9589999999999996</v>
      </c>
      <c r="DW59" s="55">
        <v>1.077</v>
      </c>
      <c r="DX59" s="55">
        <v>7.3609999999999998</v>
      </c>
      <c r="DY59" s="55">
        <v>1.0089999999999999</v>
      </c>
      <c r="DZ59" s="55">
        <v>7.3609999999999998</v>
      </c>
      <c r="EA59" s="55">
        <v>1.0089999999999999</v>
      </c>
    </row>
    <row r="60" spans="3:131" x14ac:dyDescent="0.3">
      <c r="C60" s="3">
        <f t="shared" si="4"/>
        <v>600</v>
      </c>
      <c r="D60" s="3"/>
      <c r="E60" s="4">
        <f t="shared" si="5"/>
        <v>4</v>
      </c>
      <c r="F60" s="55">
        <v>1.4921275592936001</v>
      </c>
      <c r="G60" s="55">
        <v>204.056475890999</v>
      </c>
      <c r="H60" s="55">
        <v>145.97657360241701</v>
      </c>
      <c r="I60" s="55">
        <v>1.60118891598678</v>
      </c>
      <c r="J60" s="55">
        <v>0</v>
      </c>
      <c r="K60" s="55">
        <v>0.33291953802108765</v>
      </c>
      <c r="L60" s="55">
        <v>0.60750222206115723</v>
      </c>
      <c r="M60" s="55">
        <v>0.7853735089302063</v>
      </c>
      <c r="N60" s="55">
        <v>0.96324479579925537</v>
      </c>
      <c r="O60" s="55">
        <v>0.98521316051483154</v>
      </c>
      <c r="P60" s="55">
        <v>1.0071815252304077</v>
      </c>
      <c r="Q60" s="55">
        <v>0.34633862972259521</v>
      </c>
      <c r="R60" s="55">
        <v>0.42513471841812134</v>
      </c>
      <c r="S60" s="55">
        <v>0.50393080711364746</v>
      </c>
      <c r="T60" s="55">
        <v>0.59366810321807861</v>
      </c>
      <c r="U60" s="55">
        <v>0.30171170800000002</v>
      </c>
      <c r="V60" s="55">
        <v>0.42540296900000002</v>
      </c>
      <c r="W60" s="55">
        <v>0.19899956899999999</v>
      </c>
      <c r="X60" s="55">
        <v>0.23595164699999999</v>
      </c>
      <c r="Y60" s="55">
        <v>0.229468599</v>
      </c>
      <c r="Z60" s="55">
        <v>0.19227734208106995</v>
      </c>
      <c r="AA60" s="55">
        <v>0.20871219038963318</v>
      </c>
      <c r="AB60" s="55">
        <v>0.22514703869819641</v>
      </c>
      <c r="AC60" s="55">
        <v>0.21451519429683685</v>
      </c>
      <c r="AD60" s="55">
        <v>0.12762378199999999</v>
      </c>
      <c r="AE60" s="55">
        <v>0.18753747600000001</v>
      </c>
      <c r="AF60" s="55">
        <v>0.11567632899999999</v>
      </c>
      <c r="AG60" s="55">
        <v>0.10336911678314209</v>
      </c>
      <c r="AH60" s="55">
        <v>8.1367261707782745E-2</v>
      </c>
      <c r="AI60" s="55">
        <v>5.9365406632423401E-2</v>
      </c>
      <c r="AJ60" s="55">
        <v>0.10157949500000001</v>
      </c>
      <c r="AK60" s="55">
        <v>0</v>
      </c>
      <c r="AL60" s="55">
        <v>0</v>
      </c>
      <c r="AM60" s="55">
        <v>0</v>
      </c>
      <c r="AN60" s="55">
        <v>0.19137616455554962</v>
      </c>
      <c r="AO60" s="55">
        <v>9.5688082277774811E-2</v>
      </c>
      <c r="AP60" s="55">
        <v>0</v>
      </c>
      <c r="AQ60" s="55">
        <v>0</v>
      </c>
      <c r="AR60" s="55">
        <v>0</v>
      </c>
      <c r="AS60" s="55">
        <v>0</v>
      </c>
      <c r="AT60" s="55">
        <v>0</v>
      </c>
      <c r="AU60" s="55">
        <v>0</v>
      </c>
      <c r="AV60" s="55">
        <v>0</v>
      </c>
      <c r="AW60" s="55">
        <v>0</v>
      </c>
      <c r="AX60" s="55">
        <v>0</v>
      </c>
      <c r="AY60" s="55">
        <v>0</v>
      </c>
      <c r="AZ60" s="55">
        <v>0</v>
      </c>
      <c r="BA60" s="55">
        <v>8.1367261707782745E-2</v>
      </c>
      <c r="BB60" s="55">
        <v>0</v>
      </c>
      <c r="BC60" s="55">
        <v>0</v>
      </c>
      <c r="BD60" s="55">
        <v>7.6890255525566804</v>
      </c>
      <c r="BE60" s="55">
        <v>7.3508839227879301</v>
      </c>
      <c r="BF60" s="55">
        <v>6.1017770618985399</v>
      </c>
      <c r="BG60" s="55">
        <v>1.3680163540252199</v>
      </c>
      <c r="BH60" s="55">
        <v>0.83160372202464194</v>
      </c>
      <c r="BI60" s="55">
        <v>6.3955406027171797</v>
      </c>
      <c r="BJ60" s="55">
        <v>0</v>
      </c>
      <c r="BK60" s="55">
        <v>0</v>
      </c>
      <c r="BL60" s="75"/>
      <c r="BM60" s="75"/>
      <c r="BN60" s="55">
        <v>0.41162952780723572</v>
      </c>
      <c r="BO60" s="55">
        <v>0.61875930428504944</v>
      </c>
      <c r="BP60" s="55">
        <v>0.69704645872116089</v>
      </c>
      <c r="BQ60" s="55">
        <v>0</v>
      </c>
      <c r="BR60" s="55">
        <v>1.35068427657085</v>
      </c>
      <c r="BS60" s="55">
        <v>1.31036087663293</v>
      </c>
      <c r="BT60" s="55">
        <v>1.5431957290226801</v>
      </c>
      <c r="BU60" s="55">
        <v>1.6585017076544</v>
      </c>
      <c r="BV60" s="55">
        <v>4.4000000000000004</v>
      </c>
      <c r="BW60" s="55">
        <v>0</v>
      </c>
      <c r="BX60" s="55">
        <v>158.5</v>
      </c>
      <c r="BY60" s="55">
        <v>4.4000000000000004</v>
      </c>
      <c r="BZ60" s="55">
        <v>0.19</v>
      </c>
      <c r="CA60" s="55">
        <v>0.05</v>
      </c>
      <c r="CB60" s="55">
        <v>5.2</v>
      </c>
      <c r="CC60" s="55">
        <v>5</v>
      </c>
      <c r="CD60" s="55">
        <v>9.9</v>
      </c>
      <c r="CE60" s="55">
        <v>1.71</v>
      </c>
      <c r="CF60" s="55">
        <v>1.78</v>
      </c>
      <c r="CG60" s="55">
        <v>1.1299999999999999</v>
      </c>
      <c r="CH60" s="55">
        <v>15.7</v>
      </c>
      <c r="CI60" s="55">
        <v>10.199999999999999</v>
      </c>
      <c r="CJ60" s="55">
        <v>1.75</v>
      </c>
      <c r="CK60" s="55">
        <v>2.1389999999999998</v>
      </c>
      <c r="CM60" s="55">
        <v>2.92</v>
      </c>
      <c r="CN60" s="55">
        <v>3.14</v>
      </c>
      <c r="CO60" s="55">
        <v>3.2666666666666671</v>
      </c>
      <c r="CP60" s="55">
        <v>2.95</v>
      </c>
      <c r="CQ60" s="55">
        <v>2.875</v>
      </c>
      <c r="CR60" s="55">
        <v>4</v>
      </c>
      <c r="CS60" s="55">
        <v>4.1500000000000004</v>
      </c>
      <c r="CT60" s="55">
        <v>5.2</v>
      </c>
      <c r="CU60" s="55">
        <v>5.0999999999999996</v>
      </c>
      <c r="CV60" s="55">
        <v>0</v>
      </c>
      <c r="CW60" s="55">
        <v>42.901000000000003</v>
      </c>
      <c r="CX60" s="55">
        <v>38.805999999999997</v>
      </c>
      <c r="CY60" s="55">
        <v>1.3</v>
      </c>
      <c r="CZ60" s="55">
        <v>1.7</v>
      </c>
      <c r="DA60" s="55">
        <v>1.4</v>
      </c>
      <c r="DB60" s="55">
        <v>1.7</v>
      </c>
      <c r="DC60" s="55">
        <v>1.4</v>
      </c>
      <c r="DD60" s="55">
        <v>1.7277500000000001</v>
      </c>
      <c r="DE60" s="55">
        <v>1.4179999999999999</v>
      </c>
      <c r="DF60" s="55">
        <v>0</v>
      </c>
      <c r="DG60" s="55">
        <v>0</v>
      </c>
      <c r="DH60" s="55">
        <v>0</v>
      </c>
      <c r="DI60" s="55">
        <v>0</v>
      </c>
      <c r="DJ60" s="55">
        <v>12.5</v>
      </c>
      <c r="DK60" s="55">
        <v>12.5</v>
      </c>
      <c r="DL60" s="55">
        <v>8.8000000000000007</v>
      </c>
      <c r="DM60" s="55">
        <v>12</v>
      </c>
      <c r="DN60" s="55">
        <v>12.5</v>
      </c>
      <c r="DO60" s="55">
        <v>12.5</v>
      </c>
      <c r="DP60" s="55">
        <v>12.5</v>
      </c>
      <c r="DQ60" s="55">
        <v>12</v>
      </c>
      <c r="DR60" s="55">
        <v>8.1999999999999993</v>
      </c>
      <c r="DS60" s="55">
        <v>12</v>
      </c>
      <c r="DT60" s="55">
        <v>9.5</v>
      </c>
      <c r="DU60" s="55">
        <v>11.7</v>
      </c>
      <c r="DV60" s="55">
        <v>1.7669999999999999</v>
      </c>
      <c r="DW60" s="55">
        <v>1.464</v>
      </c>
      <c r="DX60" s="55">
        <v>2.56</v>
      </c>
      <c r="DY60" s="55">
        <v>1.0740000000000001</v>
      </c>
      <c r="DZ60" s="55">
        <v>2.56</v>
      </c>
      <c r="EA60" s="55">
        <v>1.0740000000000001</v>
      </c>
    </row>
    <row r="61" spans="3:131" x14ac:dyDescent="0.3">
      <c r="C61" s="3">
        <f t="shared" si="4"/>
        <v>800</v>
      </c>
      <c r="D61" s="3"/>
      <c r="E61" s="4">
        <f t="shared" si="5"/>
        <v>4</v>
      </c>
      <c r="F61" s="55">
        <v>0</v>
      </c>
      <c r="G61" s="55">
        <v>127.12088909107899</v>
      </c>
      <c r="H61" s="55">
        <v>103.978750418107</v>
      </c>
      <c r="I61" s="55">
        <v>0.605832753642912</v>
      </c>
      <c r="J61" s="55">
        <v>0</v>
      </c>
      <c r="K61" s="55">
        <v>5.9381589293479919E-2</v>
      </c>
      <c r="L61" s="55">
        <v>3.3403582572937012</v>
      </c>
      <c r="M61" s="55">
        <v>2.8694117069244385</v>
      </c>
      <c r="N61" s="55">
        <v>2.3984651565551758</v>
      </c>
      <c r="O61" s="55">
        <v>1.5081223249435425</v>
      </c>
      <c r="P61" s="55">
        <v>0.61777949333190918</v>
      </c>
      <c r="Q61" s="55">
        <v>7.9523630142211914</v>
      </c>
      <c r="R61" s="55">
        <v>5.5072317123413086</v>
      </c>
      <c r="S61" s="55">
        <v>3.0621004104614258</v>
      </c>
      <c r="T61" s="55">
        <v>2.1545853614807129</v>
      </c>
      <c r="U61" s="55">
        <v>5.8111510280000003</v>
      </c>
      <c r="V61" s="55">
        <v>5.3278107639999996</v>
      </c>
      <c r="W61" s="55">
        <v>6.2769470209999998</v>
      </c>
      <c r="X61" s="55">
        <v>5.9033865929999996</v>
      </c>
      <c r="Y61" s="55">
        <v>4.9931836130000002</v>
      </c>
      <c r="Z61" s="55">
        <v>6.4487204551696777</v>
      </c>
      <c r="AA61" s="55">
        <v>6.209169864654541</v>
      </c>
      <c r="AB61" s="55">
        <v>5.9696192741394043</v>
      </c>
      <c r="AC61" s="55">
        <v>5.0775852203369141</v>
      </c>
      <c r="AD61" s="55">
        <v>3.9012010099999999</v>
      </c>
      <c r="AE61" s="55">
        <v>5.2303357119999996</v>
      </c>
      <c r="AF61" s="55">
        <v>5.7264199260000002</v>
      </c>
      <c r="AG61" s="55">
        <v>6.7656478881835938</v>
      </c>
      <c r="AH61" s="55">
        <v>6.1161842346191406</v>
      </c>
      <c r="AI61" s="55">
        <v>5.4667205810546875</v>
      </c>
      <c r="AJ61" s="55">
        <v>6.7986693379999998</v>
      </c>
      <c r="AK61" s="55">
        <v>6.1607108119999996</v>
      </c>
      <c r="AL61" s="55">
        <v>4.8995671270000001</v>
      </c>
      <c r="AM61" s="55">
        <v>6.3429951669999998</v>
      </c>
      <c r="AN61" s="55">
        <v>7.3112373352050781</v>
      </c>
      <c r="AO61" s="55">
        <v>7.1436481475830078</v>
      </c>
      <c r="AP61" s="55">
        <v>6.9760589599609375</v>
      </c>
      <c r="AQ61" s="55">
        <v>6.4026026725769043</v>
      </c>
      <c r="AR61" s="55">
        <v>5.8291463851928711</v>
      </c>
      <c r="AS61" s="55">
        <v>7.1954956049999996</v>
      </c>
      <c r="AT61" s="55">
        <v>7.0054569239999998</v>
      </c>
      <c r="AU61" s="55">
        <v>6.4477515219999999</v>
      </c>
      <c r="AV61" s="55">
        <v>7.0088376999999999</v>
      </c>
      <c r="AW61" s="55">
        <v>7.4580659866333008</v>
      </c>
      <c r="AX61" s="55">
        <v>7.2363066673278809</v>
      </c>
      <c r="AY61" s="55">
        <v>7.0145473480224609</v>
      </c>
      <c r="AZ61" s="55">
        <v>6.4027042388916016</v>
      </c>
      <c r="BA61" s="55">
        <v>6.1161842346191406</v>
      </c>
      <c r="BB61" s="55">
        <v>0</v>
      </c>
      <c r="BC61" s="55">
        <v>0</v>
      </c>
      <c r="BD61" s="55">
        <v>2.6318920935644101</v>
      </c>
      <c r="BE61" s="55">
        <v>3.2563202529147999</v>
      </c>
      <c r="BF61" s="55">
        <v>1.90486733745092</v>
      </c>
      <c r="BG61" s="55">
        <v>2.5051216040162498</v>
      </c>
      <c r="BH61" s="55">
        <v>1.05498383296239</v>
      </c>
      <c r="BI61" s="55">
        <v>1.26321379346087</v>
      </c>
      <c r="BJ61" s="55">
        <v>0</v>
      </c>
      <c r="BK61" s="55">
        <v>0</v>
      </c>
      <c r="BL61" s="75"/>
      <c r="BM61" s="75"/>
      <c r="BN61" s="55">
        <v>6.7993618249893188</v>
      </c>
      <c r="BO61" s="55">
        <v>2.8961915969848633</v>
      </c>
      <c r="BP61" s="55">
        <v>1.770383894443512</v>
      </c>
      <c r="BQ61" s="55">
        <v>0</v>
      </c>
      <c r="BR61" s="55">
        <v>1.8293350024533299</v>
      </c>
      <c r="BS61" s="55">
        <v>1.6597285935450501</v>
      </c>
      <c r="BT61" s="55">
        <v>1.7092648511923101</v>
      </c>
      <c r="BU61" s="55">
        <v>0.65180155453775701</v>
      </c>
      <c r="BV61" s="55">
        <v>0.5</v>
      </c>
      <c r="BW61" s="55">
        <v>0</v>
      </c>
      <c r="BX61" s="55">
        <v>105.4</v>
      </c>
      <c r="BY61" s="55">
        <v>0.5</v>
      </c>
      <c r="BZ61" s="55">
        <v>0.43</v>
      </c>
      <c r="CA61" s="55">
        <v>0.46</v>
      </c>
      <c r="CB61" s="55">
        <v>3.1</v>
      </c>
      <c r="CC61" s="55">
        <v>2.9</v>
      </c>
      <c r="CD61" s="55">
        <v>8.8000000000000007</v>
      </c>
      <c r="CE61" s="55">
        <v>1.48</v>
      </c>
      <c r="CF61" s="55">
        <v>1.55</v>
      </c>
      <c r="CG61" s="55">
        <v>0.54</v>
      </c>
      <c r="CH61" s="55">
        <v>8.8000000000000007</v>
      </c>
      <c r="CI61" s="55">
        <v>5.9</v>
      </c>
      <c r="CJ61" s="55">
        <v>2.4689999999999999</v>
      </c>
      <c r="CK61" s="55">
        <v>2.3879999999999999</v>
      </c>
      <c r="CM61" s="55">
        <v>3.3</v>
      </c>
      <c r="CN61" s="55">
        <v>3.94</v>
      </c>
      <c r="CO61" s="55">
        <v>3.6</v>
      </c>
      <c r="CP61" s="55">
        <v>3.4</v>
      </c>
      <c r="CQ61" s="55">
        <v>3.3499999999999996</v>
      </c>
      <c r="CR61" s="55">
        <v>4.5999999999999996</v>
      </c>
      <c r="CS61" s="55">
        <v>4.9000000000000004</v>
      </c>
      <c r="CT61" s="55">
        <v>5.3666666666666671</v>
      </c>
      <c r="CU61" s="55">
        <v>6.3</v>
      </c>
      <c r="CV61" s="55">
        <v>0</v>
      </c>
      <c r="CW61" s="55">
        <v>23.21</v>
      </c>
      <c r="CX61" s="55">
        <v>20.12</v>
      </c>
      <c r="CY61" s="55">
        <v>1</v>
      </c>
      <c r="CZ61" s="55">
        <v>1.9</v>
      </c>
      <c r="DA61" s="55">
        <v>1.2</v>
      </c>
      <c r="DB61" s="55">
        <v>1.9</v>
      </c>
      <c r="DC61" s="55">
        <v>1.2</v>
      </c>
      <c r="DD61" s="55">
        <v>1.98125</v>
      </c>
      <c r="DE61" s="55">
        <v>1.016</v>
      </c>
      <c r="DF61" s="55">
        <v>0</v>
      </c>
      <c r="DG61" s="55">
        <v>0</v>
      </c>
      <c r="DH61" s="55">
        <v>0</v>
      </c>
      <c r="DI61" s="55">
        <v>0</v>
      </c>
      <c r="DJ61" s="55">
        <v>6.5</v>
      </c>
      <c r="DK61" s="55">
        <v>6.5</v>
      </c>
      <c r="DL61" s="55">
        <v>5.7</v>
      </c>
      <c r="DM61" s="55">
        <v>6.35</v>
      </c>
      <c r="DN61" s="55">
        <v>6.5</v>
      </c>
      <c r="DO61" s="55">
        <v>6.5</v>
      </c>
      <c r="DP61" s="55">
        <v>6.5</v>
      </c>
      <c r="DQ61" s="55">
        <v>6.35</v>
      </c>
      <c r="DR61" s="55">
        <v>4.5999999999999996</v>
      </c>
      <c r="DS61" s="55">
        <v>6.35</v>
      </c>
      <c r="DT61" s="55">
        <v>6.1</v>
      </c>
      <c r="DU61" s="55">
        <v>6.3</v>
      </c>
      <c r="DV61" s="55">
        <v>1.4770000000000001</v>
      </c>
      <c r="DW61" s="55">
        <v>0.86899999999999999</v>
      </c>
      <c r="DX61" s="55">
        <v>1.95</v>
      </c>
      <c r="DY61" s="55">
        <v>0.78</v>
      </c>
      <c r="DZ61" s="55">
        <v>1.95</v>
      </c>
      <c r="EA61" s="55">
        <v>0.78</v>
      </c>
    </row>
    <row r="62" spans="3:131" x14ac:dyDescent="0.3">
      <c r="C62" s="3">
        <f t="shared" si="4"/>
        <v>1000</v>
      </c>
      <c r="D62" s="3"/>
      <c r="E62" s="4">
        <f t="shared" si="5"/>
        <v>4</v>
      </c>
      <c r="F62" s="55">
        <v>5.6665942072388802</v>
      </c>
      <c r="G62" s="55">
        <v>98.404057859511298</v>
      </c>
      <c r="H62" s="55">
        <v>97.564418590312101</v>
      </c>
      <c r="I62" s="55">
        <v>0.41232683351453397</v>
      </c>
      <c r="J62" s="55">
        <v>0</v>
      </c>
      <c r="K62" s="55">
        <v>0.58748894929885864</v>
      </c>
      <c r="L62" s="55">
        <v>3.1888309121131897</v>
      </c>
      <c r="M62" s="55">
        <v>2.0873868465423584</v>
      </c>
      <c r="N62" s="55">
        <v>0.9859427809715271</v>
      </c>
      <c r="O62" s="55">
        <v>0.49185425043106079</v>
      </c>
      <c r="P62" s="55">
        <v>-2.2342801094055176E-3</v>
      </c>
      <c r="Q62" s="55">
        <v>7.7752993106842041</v>
      </c>
      <c r="R62" s="55">
        <v>5.2282557487487793</v>
      </c>
      <c r="S62" s="55">
        <v>2.6812121868133545</v>
      </c>
      <c r="T62" s="55">
        <v>1.1874074935913086</v>
      </c>
      <c r="U62" s="55">
        <v>5.9889502529999996</v>
      </c>
      <c r="V62" s="55">
        <v>2.9722650050000001</v>
      </c>
      <c r="W62" s="55">
        <v>6.6868577</v>
      </c>
      <c r="X62" s="55">
        <v>5.7201704979999999</v>
      </c>
      <c r="Y62" s="55">
        <v>4.509825706</v>
      </c>
      <c r="Z62" s="55">
        <v>7.0302038192749023</v>
      </c>
      <c r="AA62" s="55">
        <v>6.4335231781005859</v>
      </c>
      <c r="AB62" s="55">
        <v>5.8368425369262695</v>
      </c>
      <c r="AC62" s="55">
        <v>4.6260919570922852</v>
      </c>
      <c r="AD62" s="55">
        <v>2.0981504919999998</v>
      </c>
      <c r="AE62" s="55">
        <v>4.8347306249999997</v>
      </c>
      <c r="AF62" s="55">
        <v>5.5230550770000004</v>
      </c>
      <c r="AG62" s="55">
        <v>7.343353271484375</v>
      </c>
      <c r="AH62" s="55">
        <v>6.0933794975280762</v>
      </c>
      <c r="AI62" s="55">
        <v>4.8434057235717773</v>
      </c>
      <c r="AJ62" s="55">
        <v>7.4109191890000004</v>
      </c>
      <c r="AK62" s="55">
        <v>6.1576628680000001</v>
      </c>
      <c r="AL62" s="55">
        <v>4.8918414119999998</v>
      </c>
      <c r="AM62" s="55">
        <v>6.420853138</v>
      </c>
      <c r="AN62" s="55">
        <v>8.0499372482299805</v>
      </c>
      <c r="AO62" s="55">
        <v>7.8934931755065918</v>
      </c>
      <c r="AP62" s="55">
        <v>7.7370491027832031</v>
      </c>
      <c r="AQ62" s="55">
        <v>6.5050926208496094</v>
      </c>
      <c r="AR62" s="55">
        <v>5.2731361389160156</v>
      </c>
      <c r="AS62" s="55">
        <v>8.1557855610000001</v>
      </c>
      <c r="AT62" s="55">
        <v>7.9067635540000003</v>
      </c>
      <c r="AU62" s="55">
        <v>6.7641725539999999</v>
      </c>
      <c r="AV62" s="55">
        <v>8.0453119280000003</v>
      </c>
      <c r="AW62" s="55">
        <v>8.5060081481933594</v>
      </c>
      <c r="AX62" s="55">
        <v>8.3421764373779297</v>
      </c>
      <c r="AY62" s="55">
        <v>8.1783447265625</v>
      </c>
      <c r="AZ62" s="55">
        <v>7.1735730171203613</v>
      </c>
      <c r="BA62" s="55">
        <v>6.0933794975280762</v>
      </c>
      <c r="BB62" s="55">
        <v>0</v>
      </c>
      <c r="BC62" s="55">
        <v>0</v>
      </c>
      <c r="BD62" s="55">
        <v>2.90106846653685</v>
      </c>
      <c r="BE62" s="55">
        <v>3.6140539076863498</v>
      </c>
      <c r="BF62" s="55">
        <v>1.3287919494570499</v>
      </c>
      <c r="BG62" s="55">
        <v>3.8938209152545999</v>
      </c>
      <c r="BH62" s="55">
        <v>2.3060051908298398</v>
      </c>
      <c r="BI62" s="55">
        <v>1.66421056961526</v>
      </c>
      <c r="BJ62" s="55">
        <v>0</v>
      </c>
      <c r="BK62" s="55">
        <v>0</v>
      </c>
      <c r="BL62" s="75"/>
      <c r="BM62" s="75"/>
      <c r="BN62" s="55">
        <v>6.6286822110414505</v>
      </c>
      <c r="BO62" s="55">
        <v>2.2573948353528976</v>
      </c>
      <c r="BP62" s="55">
        <v>0.88999705016613007</v>
      </c>
      <c r="BQ62" s="55">
        <v>0</v>
      </c>
      <c r="BR62" s="55">
        <v>2.0719057016053299</v>
      </c>
      <c r="BS62" s="55">
        <v>1.71656478642446</v>
      </c>
      <c r="BT62" s="55">
        <v>1.74336043085961</v>
      </c>
      <c r="BU62" s="55">
        <v>0.50416296366388302</v>
      </c>
      <c r="BV62" s="55">
        <v>1.2</v>
      </c>
      <c r="BW62" s="55">
        <v>0</v>
      </c>
      <c r="BX62" s="55">
        <v>107.2</v>
      </c>
      <c r="BY62" s="55">
        <v>1.2</v>
      </c>
      <c r="BZ62" s="55">
        <v>0.2</v>
      </c>
      <c r="CA62" s="55">
        <v>0.24</v>
      </c>
      <c r="CB62" s="55">
        <v>2.1</v>
      </c>
      <c r="CC62" s="55">
        <v>2.4</v>
      </c>
      <c r="CD62" s="55">
        <v>7.7</v>
      </c>
      <c r="CE62" s="55">
        <v>1.07</v>
      </c>
      <c r="CF62" s="55">
        <v>1.18</v>
      </c>
      <c r="CG62" s="55">
        <v>0.34</v>
      </c>
      <c r="CH62" s="55">
        <v>6.6</v>
      </c>
      <c r="CI62" s="55">
        <v>4.3</v>
      </c>
      <c r="CJ62" s="55">
        <v>1.3049999999999999</v>
      </c>
      <c r="CK62" s="55">
        <v>1.454</v>
      </c>
      <c r="CM62" s="55">
        <v>2.1</v>
      </c>
      <c r="CN62" s="55">
        <v>2.68</v>
      </c>
      <c r="CO62" s="55">
        <v>2.3666666666666667</v>
      </c>
      <c r="CP62" s="55">
        <v>2.2999999999999998</v>
      </c>
      <c r="CQ62" s="55">
        <v>2.2999999999999998</v>
      </c>
      <c r="CR62" s="55">
        <v>2.6</v>
      </c>
      <c r="CS62" s="55">
        <v>2.8</v>
      </c>
      <c r="CT62" s="55">
        <v>3.5333333333333332</v>
      </c>
      <c r="CU62" s="55">
        <v>4</v>
      </c>
      <c r="CV62" s="55">
        <v>0</v>
      </c>
      <c r="CW62" s="55">
        <v>12.673999999999999</v>
      </c>
      <c r="CX62" s="55">
        <v>11.519</v>
      </c>
      <c r="CY62" s="55">
        <v>0.6</v>
      </c>
      <c r="CZ62" s="55">
        <v>1.3</v>
      </c>
      <c r="DA62" s="55">
        <v>0.8</v>
      </c>
      <c r="DB62" s="55">
        <v>1.3</v>
      </c>
      <c r="DC62" s="55">
        <v>0.8</v>
      </c>
      <c r="DD62" s="55">
        <v>1.333</v>
      </c>
      <c r="DE62" s="55">
        <v>0.64600000000000002</v>
      </c>
      <c r="DF62" s="55">
        <v>0</v>
      </c>
      <c r="DG62" s="55">
        <v>0</v>
      </c>
      <c r="DH62" s="55">
        <v>0</v>
      </c>
      <c r="DI62" s="55">
        <v>0</v>
      </c>
      <c r="DJ62" s="55">
        <v>5.3</v>
      </c>
      <c r="DK62" s="55">
        <v>5.3</v>
      </c>
      <c r="DL62" s="55">
        <v>4.3</v>
      </c>
      <c r="DM62" s="55">
        <v>5.0999999999999996</v>
      </c>
      <c r="DN62" s="55">
        <v>5.3</v>
      </c>
      <c r="DO62" s="55">
        <v>5.3</v>
      </c>
      <c r="DP62" s="55">
        <v>5.3</v>
      </c>
      <c r="DQ62" s="55">
        <v>5.0999999999999996</v>
      </c>
      <c r="DR62" s="55">
        <v>3.625</v>
      </c>
      <c r="DS62" s="55">
        <v>5.0999999999999996</v>
      </c>
      <c r="DT62" s="55">
        <v>4.4000000000000004</v>
      </c>
      <c r="DU62" s="55">
        <v>5</v>
      </c>
      <c r="DV62" s="55">
        <v>0.94</v>
      </c>
      <c r="DW62" s="55">
        <v>0.57999999999999996</v>
      </c>
      <c r="DX62" s="55">
        <v>1.28</v>
      </c>
      <c r="DY62" s="55">
        <v>0.45400000000000001</v>
      </c>
      <c r="DZ62" s="55">
        <v>1.28</v>
      </c>
      <c r="EA62" s="55">
        <v>0.45400000000000001</v>
      </c>
    </row>
    <row r="63" spans="3:131" x14ac:dyDescent="0.3">
      <c r="C63" s="3">
        <f t="shared" si="4"/>
        <v>1200</v>
      </c>
      <c r="D63" s="3"/>
      <c r="E63" s="4">
        <f t="shared" si="5"/>
        <v>4</v>
      </c>
      <c r="F63" s="55">
        <v>8.1125585860465907</v>
      </c>
      <c r="G63" s="55">
        <v>92.1568827822515</v>
      </c>
      <c r="H63" s="55">
        <v>64.435023642506494</v>
      </c>
      <c r="I63" s="55">
        <v>0.242457314590797</v>
      </c>
      <c r="J63" s="55">
        <v>0</v>
      </c>
      <c r="K63" s="55">
        <v>0.67155104875564575</v>
      </c>
      <c r="L63" s="55">
        <v>1.3084667325019836</v>
      </c>
      <c r="M63" s="55">
        <v>1.1325514316558838</v>
      </c>
      <c r="N63" s="55">
        <v>0.95663613080978394</v>
      </c>
      <c r="O63" s="55">
        <v>0.74326342344284058</v>
      </c>
      <c r="P63" s="55">
        <v>0.52989071607589722</v>
      </c>
      <c r="Q63" s="55">
        <v>2.2351982593536377</v>
      </c>
      <c r="R63" s="55">
        <v>1.7850461006164551</v>
      </c>
      <c r="S63" s="55">
        <v>1.3348939418792725</v>
      </c>
      <c r="T63" s="55">
        <v>0.99214780330657959</v>
      </c>
      <c r="U63" s="55">
        <v>2.8343331809999999</v>
      </c>
      <c r="V63" s="55">
        <v>1.451184273</v>
      </c>
      <c r="W63" s="55">
        <v>4.5418276789999998</v>
      </c>
      <c r="X63" s="55">
        <v>2.5942313669999999</v>
      </c>
      <c r="Y63" s="55">
        <v>1.572204113</v>
      </c>
      <c r="Z63" s="55">
        <v>4.7005815505981445</v>
      </c>
      <c r="AA63" s="55">
        <v>3.7648177146911621</v>
      </c>
      <c r="AB63" s="55">
        <v>2.8290538787841797</v>
      </c>
      <c r="AC63" s="55">
        <v>1.6381111145019531</v>
      </c>
      <c r="AD63" s="55">
        <v>1.492012143</v>
      </c>
      <c r="AE63" s="55">
        <v>1.8482189179999999</v>
      </c>
      <c r="AF63" s="55">
        <v>3.2233278749999998</v>
      </c>
      <c r="AG63" s="55">
        <v>5.465975284576416</v>
      </c>
      <c r="AH63" s="55">
        <v>4.1779532432556152</v>
      </c>
      <c r="AI63" s="55">
        <v>2.8899312019348145</v>
      </c>
      <c r="AJ63" s="55">
        <v>5.5705909729999998</v>
      </c>
      <c r="AK63" s="55">
        <v>4.2820086479999997</v>
      </c>
      <c r="AL63" s="55">
        <v>3.527131319</v>
      </c>
      <c r="AM63" s="55">
        <v>4.7255706789999996</v>
      </c>
      <c r="AN63" s="55">
        <v>7.1401686668395996</v>
      </c>
      <c r="AO63" s="55">
        <v>6.6371383666992188</v>
      </c>
      <c r="AP63" s="55">
        <v>6.1341080665588379</v>
      </c>
      <c r="AQ63" s="55">
        <v>4.8905420303344727</v>
      </c>
      <c r="AR63" s="55">
        <v>3.6469759941101074</v>
      </c>
      <c r="AS63" s="55">
        <v>7.297230721</v>
      </c>
      <c r="AT63" s="55">
        <v>6.5493326190000003</v>
      </c>
      <c r="AU63" s="55">
        <v>5.4082527159999998</v>
      </c>
      <c r="AV63" s="55">
        <v>6.8853783609999999</v>
      </c>
      <c r="AW63" s="55">
        <v>7.8835458755493164</v>
      </c>
      <c r="AX63" s="55">
        <v>7.5305676460266113</v>
      </c>
      <c r="AY63" s="55">
        <v>7.1775894165039063</v>
      </c>
      <c r="AZ63" s="55">
        <v>6.2956466674804688</v>
      </c>
      <c r="BA63" s="55">
        <v>4.1779532432556152</v>
      </c>
      <c r="BB63" s="55">
        <v>0</v>
      </c>
      <c r="BC63" s="55">
        <v>0</v>
      </c>
      <c r="BD63" s="55">
        <v>2.4856562219064799</v>
      </c>
      <c r="BE63" s="55">
        <v>4.4313877700821998</v>
      </c>
      <c r="BF63" s="55">
        <v>0.58683998023211004</v>
      </c>
      <c r="BG63" s="55">
        <v>2.4831589725377099</v>
      </c>
      <c r="BH63" s="55">
        <v>2.85860873137822</v>
      </c>
      <c r="BI63" s="55">
        <v>0.27316549345797603</v>
      </c>
      <c r="BJ63" s="55">
        <v>0</v>
      </c>
      <c r="BK63" s="55">
        <v>0</v>
      </c>
      <c r="BL63" s="75"/>
      <c r="BM63" s="75"/>
      <c r="BN63" s="55">
        <v>2.0035153776407242</v>
      </c>
      <c r="BO63" s="55">
        <v>1.2403294891119003</v>
      </c>
      <c r="BP63" s="55">
        <v>0.876583531498909</v>
      </c>
      <c r="BQ63" s="55">
        <v>0</v>
      </c>
      <c r="BR63" s="55">
        <v>2.12495509710436</v>
      </c>
      <c r="BS63" s="55">
        <v>1.8132424359138499</v>
      </c>
      <c r="BT63" s="55">
        <v>1.87051185150987</v>
      </c>
      <c r="BU63" s="55">
        <v>1.05967187659746</v>
      </c>
      <c r="BV63" s="55">
        <v>2.5</v>
      </c>
      <c r="BW63" s="55">
        <v>0</v>
      </c>
      <c r="BX63" s="55">
        <v>112.3</v>
      </c>
      <c r="BY63" s="55">
        <v>2.5</v>
      </c>
      <c r="BZ63" s="55">
        <v>0.22</v>
      </c>
      <c r="CA63" s="55">
        <v>0.08</v>
      </c>
      <c r="CB63" s="55">
        <v>1.7</v>
      </c>
      <c r="CC63" s="55">
        <v>1.5</v>
      </c>
      <c r="CD63" s="55">
        <v>7.1</v>
      </c>
      <c r="CE63" s="55">
        <v>0.73</v>
      </c>
      <c r="CF63" s="55">
        <v>0.78</v>
      </c>
      <c r="CG63" s="55">
        <v>0.24</v>
      </c>
      <c r="CH63" s="55">
        <v>5</v>
      </c>
      <c r="CI63" s="55">
        <v>3</v>
      </c>
      <c r="CJ63" s="55">
        <v>0.81200000000000006</v>
      </c>
      <c r="CK63" s="55">
        <v>0.63200000000000001</v>
      </c>
      <c r="CM63" s="55">
        <v>1.66</v>
      </c>
      <c r="CN63" s="55">
        <v>2.2000000000000002</v>
      </c>
      <c r="CO63" s="55">
        <v>1.9000000000000001</v>
      </c>
      <c r="CP63" s="55">
        <v>1.7</v>
      </c>
      <c r="CQ63" s="55">
        <v>1.7</v>
      </c>
      <c r="CR63" s="55">
        <v>2.2999999999999998</v>
      </c>
      <c r="CS63" s="55">
        <v>2.2999999999999998</v>
      </c>
      <c r="CT63" s="55">
        <v>2.7000000000000006</v>
      </c>
      <c r="CU63" s="55">
        <v>2.7</v>
      </c>
      <c r="CV63" s="55">
        <v>0</v>
      </c>
      <c r="CW63" s="55">
        <v>8.6340000000000003</v>
      </c>
      <c r="CX63" s="55">
        <v>7.9829999999999997</v>
      </c>
      <c r="CY63" s="55">
        <v>0.5</v>
      </c>
      <c r="CZ63" s="55">
        <v>0.8</v>
      </c>
      <c r="DA63" s="55">
        <v>0.6</v>
      </c>
      <c r="DB63" s="55">
        <v>0.8</v>
      </c>
      <c r="DC63" s="55">
        <v>0.6</v>
      </c>
      <c r="DD63" s="55">
        <v>0.88049999999999995</v>
      </c>
      <c r="DE63" s="55">
        <v>0.47</v>
      </c>
      <c r="DF63" s="55">
        <v>0</v>
      </c>
      <c r="DG63" s="55">
        <v>0</v>
      </c>
      <c r="DH63" s="55">
        <v>0</v>
      </c>
      <c r="DI63" s="55">
        <v>0</v>
      </c>
      <c r="DJ63" s="55">
        <v>4.2</v>
      </c>
      <c r="DK63" s="55">
        <v>4.2</v>
      </c>
      <c r="DL63" s="55">
        <v>2.8</v>
      </c>
      <c r="DM63" s="55">
        <v>4.0999999999999996</v>
      </c>
      <c r="DN63" s="55">
        <v>4.2</v>
      </c>
      <c r="DO63" s="55">
        <v>4.2</v>
      </c>
      <c r="DP63" s="55">
        <v>4.2</v>
      </c>
      <c r="DQ63" s="55">
        <v>4.0999999999999996</v>
      </c>
      <c r="DR63" s="55">
        <v>2.75</v>
      </c>
      <c r="DS63" s="55">
        <v>4.0999999999999996</v>
      </c>
      <c r="DT63" s="55">
        <v>3.8</v>
      </c>
      <c r="DU63" s="55">
        <v>4.0999999999999996</v>
      </c>
      <c r="DV63" s="55">
        <v>0.79800000000000004</v>
      </c>
      <c r="DW63" s="55">
        <v>0.432</v>
      </c>
      <c r="DX63" s="55">
        <v>1.0489999999999999</v>
      </c>
      <c r="DY63" s="55">
        <v>0.313</v>
      </c>
      <c r="DZ63" s="55">
        <v>1.0489999999999999</v>
      </c>
      <c r="EA63" s="55">
        <v>0.313</v>
      </c>
    </row>
    <row r="64" spans="3:131" x14ac:dyDescent="0.3">
      <c r="C64" s="3">
        <f t="shared" si="4"/>
        <v>1400</v>
      </c>
      <c r="D64" s="3"/>
      <c r="E64" s="4">
        <f t="shared" si="5"/>
        <v>4</v>
      </c>
      <c r="F64" s="55">
        <v>5.4653307683127199</v>
      </c>
      <c r="G64" s="55">
        <v>94.235340903145897</v>
      </c>
      <c r="H64" s="55">
        <v>47.880558818301701</v>
      </c>
      <c r="I64" s="55">
        <v>0.173682648174629</v>
      </c>
      <c r="J64" s="55">
        <v>0</v>
      </c>
      <c r="K64" s="55">
        <v>0.83488953113555908</v>
      </c>
      <c r="L64" s="55">
        <v>1.4757349491119385</v>
      </c>
      <c r="M64" s="55">
        <v>1.2545115947723389</v>
      </c>
      <c r="N64" s="55">
        <v>1.0332882404327393</v>
      </c>
      <c r="O64" s="55">
        <v>0.92847633361816406</v>
      </c>
      <c r="P64" s="55">
        <v>0.82366442680358887</v>
      </c>
      <c r="Q64" s="55">
        <v>1.7180577516555786</v>
      </c>
      <c r="R64" s="55">
        <v>1.5772600173950195</v>
      </c>
      <c r="S64" s="55">
        <v>1.4364622831344604</v>
      </c>
      <c r="T64" s="55">
        <v>0.99371099472045898</v>
      </c>
      <c r="U64" s="55">
        <v>1.6186068060000001</v>
      </c>
      <c r="V64" s="55">
        <v>1.5113477710000001</v>
      </c>
      <c r="W64" s="55">
        <v>2.5388100150000001</v>
      </c>
      <c r="X64" s="55">
        <v>1.8312162160000001</v>
      </c>
      <c r="Y64" s="55">
        <v>1.5902502540000001</v>
      </c>
      <c r="Z64" s="55">
        <v>2.4548704624176025</v>
      </c>
      <c r="AA64" s="55">
        <v>2.158076286315918</v>
      </c>
      <c r="AB64" s="55">
        <v>1.8612821102142334</v>
      </c>
      <c r="AC64" s="55">
        <v>1.6486430168151855</v>
      </c>
      <c r="AD64" s="55">
        <v>1.2564356329999999</v>
      </c>
      <c r="AE64" s="55">
        <v>1.7582454679999999</v>
      </c>
      <c r="AF64" s="55">
        <v>2.1122512819999999</v>
      </c>
      <c r="AG64" s="55">
        <v>3.2551968097686768</v>
      </c>
      <c r="AH64" s="55">
        <v>2.5350232124328613</v>
      </c>
      <c r="AI64" s="55">
        <v>1.8148496150970459</v>
      </c>
      <c r="AJ64" s="55">
        <v>3.3287558559999999</v>
      </c>
      <c r="AK64" s="55">
        <v>2.6135368350000001</v>
      </c>
      <c r="AL64" s="55">
        <v>2.4515464310000001</v>
      </c>
      <c r="AM64" s="55">
        <v>2.9414551260000001</v>
      </c>
      <c r="AN64" s="55">
        <v>4.4556708335876465</v>
      </c>
      <c r="AO64" s="55">
        <v>4.0916123390197754</v>
      </c>
      <c r="AP64" s="55">
        <v>3.7275538444519043</v>
      </c>
      <c r="AQ64" s="55">
        <v>3.0480468273162842</v>
      </c>
      <c r="AR64" s="55">
        <v>2.3685398101806641</v>
      </c>
      <c r="AS64" s="55">
        <v>4.7135453219999999</v>
      </c>
      <c r="AT64" s="55">
        <v>4.0205545430000003</v>
      </c>
      <c r="AU64" s="55">
        <v>3.3772270679999998</v>
      </c>
      <c r="AV64" s="55">
        <v>4.3290658000000004</v>
      </c>
      <c r="AW64" s="55">
        <v>5.1548442840576172</v>
      </c>
      <c r="AX64" s="55">
        <v>4.8888130187988281</v>
      </c>
      <c r="AY64" s="55">
        <v>4.6227817535400391</v>
      </c>
      <c r="AZ64" s="55">
        <v>4.0690159797668457</v>
      </c>
      <c r="BA64" s="55">
        <v>2.5350232124328613</v>
      </c>
      <c r="BB64" s="55">
        <v>0</v>
      </c>
      <c r="BC64" s="55">
        <v>0</v>
      </c>
      <c r="BD64" s="55">
        <v>3.3350535938789201</v>
      </c>
      <c r="BE64" s="55">
        <v>3.9989604731812598</v>
      </c>
      <c r="BF64" s="55">
        <v>0</v>
      </c>
      <c r="BG64" s="55">
        <v>2.4936251074523001</v>
      </c>
      <c r="BH64" s="55">
        <v>1.63175841788891</v>
      </c>
      <c r="BI64" s="55">
        <v>0</v>
      </c>
      <c r="BJ64" s="55">
        <v>0</v>
      </c>
      <c r="BK64" s="55">
        <v>0</v>
      </c>
      <c r="BL64" s="75"/>
      <c r="BM64" s="75"/>
      <c r="BN64" s="55">
        <v>1.6574770510196686</v>
      </c>
      <c r="BO64" s="55">
        <v>1.3356687724590302</v>
      </c>
      <c r="BP64" s="55">
        <v>0.95119935274124146</v>
      </c>
      <c r="BQ64" s="55">
        <v>0</v>
      </c>
      <c r="BR64" s="55">
        <v>2.18191756981581</v>
      </c>
      <c r="BS64" s="55">
        <v>1.87070781953554</v>
      </c>
      <c r="BT64" s="55">
        <v>1.87579150712029</v>
      </c>
      <c r="BU64" s="55">
        <v>1.3065650713922801</v>
      </c>
      <c r="BV64" s="55">
        <v>2.7</v>
      </c>
      <c r="BW64" s="55">
        <v>0</v>
      </c>
      <c r="BX64" s="55">
        <v>115.8</v>
      </c>
      <c r="BY64" s="55">
        <v>2.7</v>
      </c>
      <c r="BZ64" s="55">
        <v>0.28000000000000003</v>
      </c>
      <c r="CA64" s="55">
        <v>0.15</v>
      </c>
      <c r="CB64" s="55">
        <v>1.9</v>
      </c>
      <c r="CC64" s="55">
        <v>1.3</v>
      </c>
      <c r="CD64" s="55">
        <v>6.7</v>
      </c>
      <c r="CE64" s="55">
        <v>0.67</v>
      </c>
      <c r="CF64" s="55">
        <v>0.72</v>
      </c>
      <c r="CG64" s="55">
        <v>0.26</v>
      </c>
      <c r="CH64" s="55">
        <v>3.6</v>
      </c>
      <c r="CI64" s="55">
        <v>2.1</v>
      </c>
      <c r="CJ64" s="55">
        <v>0.45600000000000002</v>
      </c>
      <c r="CK64" s="55">
        <v>0.371</v>
      </c>
      <c r="CM64" s="55">
        <v>1.41</v>
      </c>
      <c r="CN64" s="55">
        <v>1.82</v>
      </c>
      <c r="CO64" s="55">
        <v>1.5666666666666667</v>
      </c>
      <c r="CP64" s="55">
        <v>1.45</v>
      </c>
      <c r="CQ64" s="55">
        <v>1.4249999999999998</v>
      </c>
      <c r="CR64" s="55">
        <v>1.95</v>
      </c>
      <c r="CS64" s="55">
        <v>2.1</v>
      </c>
      <c r="CT64" s="55">
        <v>2.5</v>
      </c>
      <c r="CU64" s="55">
        <v>2.6</v>
      </c>
      <c r="CV64" s="55">
        <v>0</v>
      </c>
      <c r="CW64" s="55">
        <v>6.2839999999999998</v>
      </c>
      <c r="CX64" s="55">
        <v>5.6879999999999997</v>
      </c>
      <c r="CY64" s="55">
        <v>0.4</v>
      </c>
      <c r="CZ64" s="55">
        <v>0.8</v>
      </c>
      <c r="DA64" s="55">
        <v>0.5</v>
      </c>
      <c r="DB64" s="55">
        <v>0.8</v>
      </c>
      <c r="DC64" s="55">
        <v>0.5</v>
      </c>
      <c r="DD64" s="55">
        <v>0.79275000000000007</v>
      </c>
      <c r="DE64" s="55">
        <v>0.42299999999999999</v>
      </c>
      <c r="DF64" s="55">
        <v>0</v>
      </c>
      <c r="DG64" s="55">
        <v>0</v>
      </c>
      <c r="DH64" s="55">
        <v>0</v>
      </c>
      <c r="DI64" s="55">
        <v>0</v>
      </c>
      <c r="DJ64" s="55">
        <v>3</v>
      </c>
      <c r="DK64" s="55">
        <v>3</v>
      </c>
      <c r="DL64" s="55">
        <v>2</v>
      </c>
      <c r="DM64" s="55">
        <v>3</v>
      </c>
      <c r="DN64" s="55">
        <v>3</v>
      </c>
      <c r="DO64" s="55">
        <v>3</v>
      </c>
      <c r="DP64" s="55">
        <v>3</v>
      </c>
      <c r="DQ64" s="55">
        <v>3</v>
      </c>
      <c r="DR64" s="55">
        <v>2</v>
      </c>
      <c r="DS64" s="55">
        <v>3</v>
      </c>
      <c r="DT64" s="55">
        <v>2.9</v>
      </c>
      <c r="DU64" s="55">
        <v>3</v>
      </c>
      <c r="DV64" s="55">
        <v>0.79200000000000004</v>
      </c>
      <c r="DW64" s="55">
        <v>0.41899999999999998</v>
      </c>
      <c r="DX64" s="55">
        <v>0.97299999999999998</v>
      </c>
      <c r="DY64" s="55">
        <v>0.29499999999999998</v>
      </c>
      <c r="DZ64" s="55">
        <v>0.97299999999999998</v>
      </c>
      <c r="EA64" s="55">
        <v>0.29499999999999998</v>
      </c>
    </row>
    <row r="65" spans="3:131" x14ac:dyDescent="0.3">
      <c r="C65" s="3">
        <f t="shared" si="4"/>
        <v>1800</v>
      </c>
      <c r="D65" s="3"/>
      <c r="E65" s="4">
        <f t="shared" si="5"/>
        <v>4</v>
      </c>
      <c r="F65" s="55">
        <v>10.362844806658799</v>
      </c>
      <c r="G65" s="55">
        <v>79.985343982486597</v>
      </c>
      <c r="H65" s="55">
        <v>17.075270328971602</v>
      </c>
      <c r="I65" s="55">
        <v>0.63379282931287695</v>
      </c>
      <c r="J65" s="55">
        <v>0</v>
      </c>
      <c r="K65" s="55">
        <v>1.1355129480361938</v>
      </c>
      <c r="L65" s="55">
        <v>1.5446358919143677</v>
      </c>
      <c r="M65" s="55">
        <v>1.4012398719787598</v>
      </c>
      <c r="N65" s="55">
        <v>1.2578438520431519</v>
      </c>
      <c r="O65" s="55">
        <v>1.3877164125442505</v>
      </c>
      <c r="P65" s="55">
        <v>1.5175889730453491</v>
      </c>
      <c r="Q65" s="55">
        <v>2.03592848777771</v>
      </c>
      <c r="R65" s="55">
        <v>1.8050248622894287</v>
      </c>
      <c r="S65" s="55">
        <v>1.5741212368011475</v>
      </c>
      <c r="T65" s="55">
        <v>1.4996916055679321</v>
      </c>
      <c r="U65" s="55">
        <v>1.8582464460000001</v>
      </c>
      <c r="V65" s="55">
        <v>1.647918105</v>
      </c>
      <c r="W65" s="55">
        <v>2.0221619610000001</v>
      </c>
      <c r="X65" s="55">
        <v>1.991808534</v>
      </c>
      <c r="Y65" s="55">
        <v>1.643203974</v>
      </c>
      <c r="Z65" s="55">
        <v>2.0872712135314941</v>
      </c>
      <c r="AA65" s="55">
        <v>2.0532894134521484</v>
      </c>
      <c r="AB65" s="55">
        <v>2.0193076133728027</v>
      </c>
      <c r="AC65" s="55">
        <v>1.6522374153137207</v>
      </c>
      <c r="AD65" s="55">
        <v>1.5822840929999999</v>
      </c>
      <c r="AE65" s="55">
        <v>1.7210692169999999</v>
      </c>
      <c r="AF65" s="55">
        <v>2.1220173839999998</v>
      </c>
      <c r="AG65" s="55">
        <v>2.4175052642822266</v>
      </c>
      <c r="AH65" s="55">
        <v>2.3464875221252441</v>
      </c>
      <c r="AI65" s="55">
        <v>2.2754697799682617</v>
      </c>
      <c r="AJ65" s="55">
        <v>2.437362432</v>
      </c>
      <c r="AK65" s="55">
        <v>2.370738029</v>
      </c>
      <c r="AL65" s="55">
        <v>2.1103868480000001</v>
      </c>
      <c r="AM65" s="55">
        <v>2.4723772999999998</v>
      </c>
      <c r="AN65" s="55">
        <v>2.380723237991333</v>
      </c>
      <c r="AO65" s="55">
        <v>2.4659743309020996</v>
      </c>
      <c r="AP65" s="55">
        <v>2.5512254238128662</v>
      </c>
      <c r="AQ65" s="55">
        <v>2.5059185028076172</v>
      </c>
      <c r="AR65" s="55">
        <v>2.4606115818023682</v>
      </c>
      <c r="AS65" s="55">
        <v>2.3504328729999999</v>
      </c>
      <c r="AT65" s="55">
        <v>2.6293694969999999</v>
      </c>
      <c r="AU65" s="55">
        <v>2.6111903189999999</v>
      </c>
      <c r="AV65" s="55">
        <v>2.6765296460000001</v>
      </c>
      <c r="AW65" s="55">
        <v>2.4502198696136475</v>
      </c>
      <c r="AX65" s="55">
        <v>2.5847179889678955</v>
      </c>
      <c r="AY65" s="55">
        <v>2.7192161083221436</v>
      </c>
      <c r="AZ65" s="55">
        <v>2.8134806156158447</v>
      </c>
      <c r="BA65" s="55">
        <v>2.3464875221252441</v>
      </c>
      <c r="BB65" s="55">
        <v>0</v>
      </c>
      <c r="BC65" s="55">
        <v>0</v>
      </c>
      <c r="BD65" s="55">
        <v>1.5317966429312899</v>
      </c>
      <c r="BE65" s="55">
        <v>2.1693649518651701</v>
      </c>
      <c r="BF65" s="55">
        <v>0.191532738011508</v>
      </c>
      <c r="BG65" s="55">
        <v>2.4472121118732302</v>
      </c>
      <c r="BH65" s="55">
        <v>1.00378073620915</v>
      </c>
      <c r="BI65" s="55">
        <v>0.17260296187970001</v>
      </c>
      <c r="BJ65" s="55">
        <v>0</v>
      </c>
      <c r="BK65" s="55">
        <v>0</v>
      </c>
      <c r="BL65" s="75"/>
      <c r="BM65" s="75"/>
      <c r="BN65" s="55">
        <v>1.9131053388118744</v>
      </c>
      <c r="BO65" s="55">
        <v>1.4950518906116486</v>
      </c>
      <c r="BP65" s="55">
        <v>1.5041659474372864</v>
      </c>
      <c r="BQ65" s="55">
        <v>0</v>
      </c>
      <c r="BR65" s="55">
        <v>2.1745892900355202</v>
      </c>
      <c r="BS65" s="55">
        <v>1.92469745320848</v>
      </c>
      <c r="BT65" s="55">
        <v>1.9779641805752799</v>
      </c>
      <c r="BU65" s="55">
        <v>1.7865077009003201</v>
      </c>
      <c r="BV65" s="55">
        <v>2.4</v>
      </c>
      <c r="BW65" s="55">
        <v>0</v>
      </c>
      <c r="BX65" s="55">
        <v>88.5</v>
      </c>
      <c r="BY65" s="55">
        <v>2.4</v>
      </c>
      <c r="BZ65" s="55">
        <v>0.56000000000000005</v>
      </c>
      <c r="CA65" s="55">
        <v>0.54</v>
      </c>
      <c r="CB65" s="55">
        <v>1.6</v>
      </c>
      <c r="CC65" s="55">
        <v>1.4</v>
      </c>
      <c r="CD65" s="55">
        <v>6.4</v>
      </c>
      <c r="CE65" s="55">
        <v>0.76</v>
      </c>
      <c r="CF65" s="55">
        <v>0.79</v>
      </c>
      <c r="CG65" s="55">
        <v>0.24</v>
      </c>
      <c r="CH65" s="55">
        <v>2</v>
      </c>
      <c r="CI65" s="55">
        <v>1.2</v>
      </c>
      <c r="CJ65" s="55">
        <v>0.50800000000000001</v>
      </c>
      <c r="CK65" s="55">
        <v>0.49199999999999999</v>
      </c>
      <c r="CM65" s="55">
        <v>1.36</v>
      </c>
      <c r="CN65" s="55">
        <v>1.64</v>
      </c>
      <c r="CO65" s="55">
        <v>1.5666666666666667</v>
      </c>
      <c r="CP65" s="55">
        <v>1.4</v>
      </c>
      <c r="CQ65" s="55">
        <v>1.4</v>
      </c>
      <c r="CR65" s="55">
        <v>1.8</v>
      </c>
      <c r="CS65" s="55">
        <v>1.95</v>
      </c>
      <c r="CT65" s="55">
        <v>2.4</v>
      </c>
      <c r="CU65" s="55">
        <v>2.5</v>
      </c>
      <c r="CV65" s="55">
        <v>0</v>
      </c>
      <c r="CW65" s="55">
        <v>3.585</v>
      </c>
      <c r="CX65" s="55">
        <v>3.1869999999999998</v>
      </c>
      <c r="CY65" s="55">
        <v>0.5</v>
      </c>
      <c r="CZ65" s="55">
        <v>0.8</v>
      </c>
      <c r="DA65" s="55">
        <v>0.6</v>
      </c>
      <c r="DB65" s="55">
        <v>0.8</v>
      </c>
      <c r="DC65" s="55">
        <v>0.6</v>
      </c>
      <c r="DD65" s="55">
        <v>0.82274999999999998</v>
      </c>
      <c r="DE65" s="55">
        <v>0.51600000000000001</v>
      </c>
      <c r="DF65" s="55">
        <v>0</v>
      </c>
      <c r="DG65" s="55">
        <v>0</v>
      </c>
      <c r="DH65" s="55">
        <v>0</v>
      </c>
      <c r="DI65" s="55">
        <v>0</v>
      </c>
      <c r="DJ65" s="55">
        <v>1.7</v>
      </c>
      <c r="DK65" s="55">
        <v>1.7</v>
      </c>
      <c r="DL65" s="55">
        <v>2</v>
      </c>
      <c r="DM65" s="55">
        <v>1.65</v>
      </c>
      <c r="DN65" s="55">
        <v>1.7</v>
      </c>
      <c r="DO65" s="55">
        <v>1.7</v>
      </c>
      <c r="DP65" s="55">
        <v>1.7</v>
      </c>
      <c r="DQ65" s="55">
        <v>1.65</v>
      </c>
      <c r="DR65" s="55">
        <v>1.325</v>
      </c>
      <c r="DS65" s="55">
        <v>1.65</v>
      </c>
      <c r="DT65" s="55">
        <v>1.6</v>
      </c>
      <c r="DU65" s="55">
        <v>1.6</v>
      </c>
      <c r="DV65" s="55">
        <v>1.083</v>
      </c>
      <c r="DW65" s="55">
        <v>0.192</v>
      </c>
      <c r="DX65" s="55">
        <v>1.2509999999999999</v>
      </c>
      <c r="DY65" s="55">
        <v>5.7000000000000002E-2</v>
      </c>
      <c r="DZ65" s="55">
        <v>1.2509999999999999</v>
      </c>
      <c r="EA65" s="55">
        <v>5.7000000000000002E-2</v>
      </c>
    </row>
    <row r="66" spans="3:131" x14ac:dyDescent="0.3">
      <c r="C66" s="3">
        <f t="shared" si="4"/>
        <v>2200</v>
      </c>
      <c r="D66" s="3"/>
      <c r="E66" s="4">
        <f t="shared" si="5"/>
        <v>4</v>
      </c>
      <c r="F66" s="55">
        <v>11.7536048866453</v>
      </c>
      <c r="G66" s="55">
        <v>65.259995601290697</v>
      </c>
      <c r="H66" s="55">
        <v>9.4325556731206994</v>
      </c>
      <c r="I66" s="55">
        <v>0.63666971762975499</v>
      </c>
      <c r="J66" s="55">
        <v>0</v>
      </c>
      <c r="K66" s="55">
        <v>0.66573542356491089</v>
      </c>
      <c r="L66" s="55">
        <v>1.5237828493118286</v>
      </c>
      <c r="M66" s="55">
        <v>1.5469114780426025</v>
      </c>
      <c r="N66" s="55">
        <v>1.5700401067733765</v>
      </c>
      <c r="O66" s="55">
        <v>0.81245160102844238</v>
      </c>
      <c r="P66" s="55">
        <v>5.4863095283508301E-2</v>
      </c>
      <c r="Q66" s="55">
        <v>2.0296633243560791</v>
      </c>
      <c r="R66" s="55">
        <v>1.9162042140960693</v>
      </c>
      <c r="S66" s="55">
        <v>1.8027451038360596</v>
      </c>
      <c r="T66" s="55">
        <v>1.9006665945053101</v>
      </c>
      <c r="U66" s="55">
        <v>2.0823817249999999</v>
      </c>
      <c r="V66" s="55">
        <v>1.852508187</v>
      </c>
      <c r="W66" s="55">
        <v>2.1821286679999998</v>
      </c>
      <c r="X66" s="55">
        <v>2.1508157250000002</v>
      </c>
      <c r="Y66" s="55">
        <v>2.1456143860000001</v>
      </c>
      <c r="Z66" s="55">
        <v>2.3241326808929443</v>
      </c>
      <c r="AA66" s="55">
        <v>2.2617697715759277</v>
      </c>
      <c r="AB66" s="55">
        <v>2.1994068622589111</v>
      </c>
      <c r="AC66" s="55">
        <v>2.1730256080627441</v>
      </c>
      <c r="AD66" s="55">
        <v>2.1454877849999998</v>
      </c>
      <c r="AE66" s="55">
        <v>2.2237482069999999</v>
      </c>
      <c r="AF66" s="55">
        <v>2.4029026029999998</v>
      </c>
      <c r="AG66" s="55">
        <v>2.5173685550689697</v>
      </c>
      <c r="AH66" s="55">
        <v>2.5725595951080322</v>
      </c>
      <c r="AI66" s="55">
        <v>2.6277506351470947</v>
      </c>
      <c r="AJ66" s="55">
        <v>2.5287907120000002</v>
      </c>
      <c r="AK66" s="55">
        <v>2.5909650329999998</v>
      </c>
      <c r="AL66" s="55">
        <v>2.4632012840000002</v>
      </c>
      <c r="AM66" s="55">
        <v>2.6454446319999998</v>
      </c>
      <c r="AN66" s="55">
        <v>2.4744088649749756</v>
      </c>
      <c r="AO66" s="55">
        <v>2.5332684516906738</v>
      </c>
      <c r="AP66" s="55">
        <v>2.5921280384063721</v>
      </c>
      <c r="AQ66" s="55">
        <v>2.6451129913330078</v>
      </c>
      <c r="AR66" s="55">
        <v>2.6980979442596436</v>
      </c>
      <c r="AS66" s="55">
        <v>2.4616062639999998</v>
      </c>
      <c r="AT66" s="55">
        <v>2.6413469310000002</v>
      </c>
      <c r="AU66" s="55">
        <v>2.690817595</v>
      </c>
      <c r="AV66" s="55">
        <v>2.6805996890000001</v>
      </c>
      <c r="AW66" s="55">
        <v>2.5773096084594727</v>
      </c>
      <c r="AX66" s="55">
        <v>2.6469132900238037</v>
      </c>
      <c r="AY66" s="55">
        <v>2.7165169715881348</v>
      </c>
      <c r="AZ66" s="55">
        <v>2.7861616611480713</v>
      </c>
      <c r="BA66" s="55">
        <v>2.5725595951080322</v>
      </c>
      <c r="BB66" s="55">
        <v>0</v>
      </c>
      <c r="BC66" s="55">
        <v>0</v>
      </c>
      <c r="BD66" s="55">
        <v>1.7774154271629501</v>
      </c>
      <c r="BE66" s="55">
        <v>2.4233172953853099</v>
      </c>
      <c r="BF66" s="55">
        <v>0</v>
      </c>
      <c r="BG66" s="55">
        <v>0.30467354877451802</v>
      </c>
      <c r="BH66" s="55">
        <v>0.58874195209139102</v>
      </c>
      <c r="BI66" s="55">
        <v>0</v>
      </c>
      <c r="BJ66" s="55">
        <v>0</v>
      </c>
      <c r="BK66" s="55">
        <v>0</v>
      </c>
      <c r="BL66" s="75"/>
      <c r="BM66" s="75"/>
      <c r="BN66" s="55">
        <v>1.9031932055950165</v>
      </c>
      <c r="BO66" s="55">
        <v>1.7445688545703888</v>
      </c>
      <c r="BP66" s="55">
        <v>1.4392157196998596</v>
      </c>
      <c r="BQ66" s="55">
        <v>0</v>
      </c>
      <c r="BR66" s="55">
        <v>2.1600339878600399</v>
      </c>
      <c r="BS66" s="55">
        <v>1.9355528041155701</v>
      </c>
      <c r="BT66" s="55">
        <v>2.0603668787220002</v>
      </c>
      <c r="BU66" s="55">
        <v>1.01759673060386</v>
      </c>
      <c r="BV66" s="55">
        <v>1.5</v>
      </c>
      <c r="BW66" s="55">
        <v>0</v>
      </c>
      <c r="BX66" s="55">
        <v>64.900000000000006</v>
      </c>
      <c r="BY66" s="55">
        <v>1.5</v>
      </c>
      <c r="BZ66" s="55">
        <v>0.88</v>
      </c>
      <c r="CA66" s="55">
        <v>0.88</v>
      </c>
      <c r="CB66" s="55">
        <v>0.9</v>
      </c>
      <c r="CC66" s="55">
        <v>0.9</v>
      </c>
      <c r="CD66" s="55">
        <v>6.2</v>
      </c>
      <c r="CE66" s="55">
        <v>0.37</v>
      </c>
      <c r="CF66" s="55">
        <v>0.42</v>
      </c>
      <c r="CG66" s="55">
        <v>0.27</v>
      </c>
      <c r="CH66" s="55">
        <v>1.8</v>
      </c>
      <c r="CI66" s="55">
        <v>1.2</v>
      </c>
      <c r="CJ66" s="55">
        <v>0.439</v>
      </c>
      <c r="CK66" s="55">
        <v>0.371</v>
      </c>
      <c r="CM66" s="55">
        <v>1.44</v>
      </c>
      <c r="CN66" s="55">
        <v>1.7</v>
      </c>
      <c r="CO66" s="55">
        <v>1.6000000000000003</v>
      </c>
      <c r="CP66" s="55">
        <v>1.55</v>
      </c>
      <c r="CQ66" s="55">
        <v>1.5249999999999999</v>
      </c>
      <c r="CR66" s="55">
        <v>1.9</v>
      </c>
      <c r="CS66" s="55">
        <v>1.95</v>
      </c>
      <c r="CT66" s="55">
        <v>2</v>
      </c>
      <c r="CU66" s="55">
        <v>2.4</v>
      </c>
      <c r="CV66" s="55">
        <v>0</v>
      </c>
      <c r="CW66" s="55">
        <v>1.851</v>
      </c>
      <c r="CX66" s="55">
        <v>1.633</v>
      </c>
      <c r="CY66" s="55">
        <v>0.2</v>
      </c>
      <c r="CZ66" s="55">
        <v>0.9</v>
      </c>
      <c r="DA66" s="55">
        <v>0.1</v>
      </c>
      <c r="DB66" s="55">
        <v>0.9</v>
      </c>
      <c r="DC66" s="55">
        <v>0.1</v>
      </c>
      <c r="DD66" s="55">
        <v>0.93425000000000002</v>
      </c>
      <c r="DE66" s="55">
        <v>0.22</v>
      </c>
      <c r="DF66" s="55">
        <v>0</v>
      </c>
      <c r="DG66" s="55">
        <v>0</v>
      </c>
      <c r="DH66" s="55">
        <v>0</v>
      </c>
      <c r="DI66" s="55">
        <v>0</v>
      </c>
      <c r="DJ66" s="55">
        <v>1.7</v>
      </c>
      <c r="DK66" s="55">
        <v>1.7</v>
      </c>
      <c r="DL66" s="55">
        <v>1.6</v>
      </c>
      <c r="DM66" s="55">
        <v>1.4</v>
      </c>
      <c r="DN66" s="55">
        <v>1.7</v>
      </c>
      <c r="DO66" s="55">
        <v>1.7</v>
      </c>
      <c r="DP66" s="55">
        <v>1.7</v>
      </c>
      <c r="DQ66" s="55">
        <v>1.4</v>
      </c>
      <c r="DR66" s="55">
        <v>1.0999999999999999</v>
      </c>
      <c r="DS66" s="55">
        <v>1.4</v>
      </c>
      <c r="DT66" s="55">
        <v>1</v>
      </c>
      <c r="DU66" s="55">
        <v>1.1000000000000001</v>
      </c>
      <c r="DV66" s="55">
        <v>0.998</v>
      </c>
      <c r="DW66" s="55">
        <v>0.09</v>
      </c>
      <c r="DX66" s="55">
        <v>1.1120000000000001</v>
      </c>
      <c r="DY66" s="55">
        <v>0.192</v>
      </c>
      <c r="DZ66" s="55">
        <v>1.1120000000000001</v>
      </c>
      <c r="EA66" s="55">
        <v>0.192</v>
      </c>
    </row>
    <row r="67" spans="3:131" x14ac:dyDescent="0.3">
      <c r="C67" s="3">
        <f t="shared" si="4"/>
        <v>2600</v>
      </c>
      <c r="D67" s="3"/>
      <c r="E67" s="4">
        <f t="shared" si="5"/>
        <v>4</v>
      </c>
      <c r="F67" s="55">
        <v>11.7283555394127</v>
      </c>
      <c r="G67" s="55">
        <v>53.952078428722501</v>
      </c>
      <c r="H67" s="55">
        <v>3.59900387275892</v>
      </c>
      <c r="I67" s="55">
        <v>0.60159660999402198</v>
      </c>
      <c r="J67" s="55">
        <v>0</v>
      </c>
      <c r="K67" s="55">
        <v>0.20084458589553833</v>
      </c>
      <c r="L67" s="55">
        <v>0.52061522006988525</v>
      </c>
      <c r="M67" s="55">
        <v>0.64557301998138428</v>
      </c>
      <c r="N67" s="55">
        <v>0.7705308198928833</v>
      </c>
      <c r="O67" s="55">
        <v>0.87967312335968018</v>
      </c>
      <c r="P67" s="55">
        <v>0.98881542682647705</v>
      </c>
      <c r="Q67" s="55">
        <v>0.86070698499679565</v>
      </c>
      <c r="R67" s="55">
        <v>0.79845511913299561</v>
      </c>
      <c r="S67" s="55">
        <v>0.73620325326919556</v>
      </c>
      <c r="T67" s="55">
        <v>0.98870384693145752</v>
      </c>
      <c r="U67" s="55">
        <v>2.2429406639999998</v>
      </c>
      <c r="V67" s="55">
        <v>0.72776943400000005</v>
      </c>
      <c r="W67" s="55">
        <v>2.353134394</v>
      </c>
      <c r="X67" s="55">
        <v>2.374683857</v>
      </c>
      <c r="Y67" s="55">
        <v>0.93565237499999998</v>
      </c>
      <c r="Z67" s="55">
        <v>2.4888129234313965</v>
      </c>
      <c r="AA67" s="55">
        <v>2.4489707946777344</v>
      </c>
      <c r="AB67" s="55">
        <v>2.4091286659240723</v>
      </c>
      <c r="AC67" s="55">
        <v>0.92950558662414551</v>
      </c>
      <c r="AD67" s="55">
        <v>1.1378467080000001</v>
      </c>
      <c r="AE67" s="55">
        <v>1.0295536519999999</v>
      </c>
      <c r="AF67" s="55">
        <v>2.7692878250000001</v>
      </c>
      <c r="AG67" s="55">
        <v>2.693223237991333</v>
      </c>
      <c r="AH67" s="55">
        <v>2.9691150188446045</v>
      </c>
      <c r="AI67" s="55">
        <v>3.245006799697876</v>
      </c>
      <c r="AJ67" s="55">
        <v>2.6999299529999998</v>
      </c>
      <c r="AK67" s="55">
        <v>2.991766691</v>
      </c>
      <c r="AL67" s="55">
        <v>2.9620230200000002</v>
      </c>
      <c r="AM67" s="55">
        <v>3.0873367790000001</v>
      </c>
      <c r="AN67" s="55">
        <v>2.5565719604492188</v>
      </c>
      <c r="AO67" s="55">
        <v>2.6474118232727051</v>
      </c>
      <c r="AP67" s="55">
        <v>2.7382516860961914</v>
      </c>
      <c r="AQ67" s="55">
        <v>3.1185877323150635</v>
      </c>
      <c r="AR67" s="55">
        <v>3.4989237785339355</v>
      </c>
      <c r="AS67" s="55">
        <v>2.5374619960000002</v>
      </c>
      <c r="AT67" s="55">
        <v>2.7683882710000001</v>
      </c>
      <c r="AU67" s="55">
        <v>3.2068433760000001</v>
      </c>
      <c r="AV67" s="55">
        <v>2.7937126160000001</v>
      </c>
      <c r="AW67" s="55">
        <v>2.6146008968353271</v>
      </c>
      <c r="AX67" s="55">
        <v>2.7158007621765137</v>
      </c>
      <c r="AY67" s="55">
        <v>2.8170006275177002</v>
      </c>
      <c r="AZ67" s="55">
        <v>3.2359397411346436</v>
      </c>
      <c r="BA67" s="55">
        <v>2.9691150188446045</v>
      </c>
      <c r="BB67" s="55">
        <v>0</v>
      </c>
      <c r="BC67" s="55">
        <v>0</v>
      </c>
      <c r="BD67" s="55">
        <v>1.8686711834191001</v>
      </c>
      <c r="BE67" s="55">
        <v>3.01077876626124</v>
      </c>
      <c r="BF67" s="55">
        <v>0</v>
      </c>
      <c r="BG67" s="55">
        <v>0.67457808171791001</v>
      </c>
      <c r="BH67" s="55">
        <v>0.26376796367340499</v>
      </c>
      <c r="BI67" s="55">
        <v>0</v>
      </c>
      <c r="BJ67" s="55">
        <v>0</v>
      </c>
      <c r="BK67" s="55">
        <v>0</v>
      </c>
      <c r="BL67" s="75"/>
      <c r="BM67" s="75"/>
      <c r="BN67" s="55">
        <v>0.77568404376506805</v>
      </c>
      <c r="BO67" s="55">
        <v>0.74478514492511749</v>
      </c>
      <c r="BP67" s="55">
        <v>0.9887317419052124</v>
      </c>
      <c r="BQ67" s="55">
        <v>0</v>
      </c>
      <c r="BR67" s="55">
        <v>2.0864591964482702</v>
      </c>
      <c r="BS67" s="55">
        <v>1.96783360454885</v>
      </c>
      <c r="BT67" s="55">
        <v>2.0444422722256701</v>
      </c>
      <c r="BU67" s="55">
        <v>1.02143038940922</v>
      </c>
      <c r="BV67" s="55">
        <v>1.1000000000000001</v>
      </c>
      <c r="BW67" s="55">
        <v>0</v>
      </c>
      <c r="BX67" s="55">
        <v>49.2</v>
      </c>
      <c r="BY67" s="55">
        <v>1.1000000000000001</v>
      </c>
      <c r="BZ67" s="55">
        <v>0.98</v>
      </c>
      <c r="CA67" s="55">
        <v>0.95</v>
      </c>
      <c r="CB67" s="55">
        <v>0.7</v>
      </c>
      <c r="CC67" s="55">
        <v>0.1</v>
      </c>
      <c r="CD67" s="55">
        <v>6</v>
      </c>
      <c r="CE67" s="55">
        <v>0.27</v>
      </c>
      <c r="CF67" s="55">
        <v>0.28000000000000003</v>
      </c>
      <c r="CG67" s="55">
        <v>0.31</v>
      </c>
      <c r="CH67" s="55">
        <v>1.4</v>
      </c>
      <c r="CI67" s="55">
        <v>0.9</v>
      </c>
      <c r="CJ67" s="55">
        <v>0.45400000000000001</v>
      </c>
      <c r="CK67" s="55">
        <v>0.38200000000000001</v>
      </c>
      <c r="CM67" s="55">
        <v>0.28999999999999998</v>
      </c>
      <c r="CN67" s="55">
        <v>0.62</v>
      </c>
      <c r="CO67" s="55">
        <v>0.3666666666666667</v>
      </c>
      <c r="CP67" s="55">
        <v>0.4</v>
      </c>
      <c r="CQ67" s="55">
        <v>0.4</v>
      </c>
      <c r="CR67" s="55">
        <v>0.7</v>
      </c>
      <c r="CS67" s="55">
        <v>0.8</v>
      </c>
      <c r="CT67" s="55">
        <v>1</v>
      </c>
      <c r="CU67" s="55">
        <v>1.1000000000000001</v>
      </c>
      <c r="CV67" s="55">
        <v>0</v>
      </c>
      <c r="CW67" s="55">
        <v>1.149</v>
      </c>
      <c r="CX67" s="55">
        <v>0.84299999999999997</v>
      </c>
      <c r="CY67" s="55">
        <v>0.2</v>
      </c>
      <c r="CZ67" s="55">
        <v>0.2</v>
      </c>
      <c r="DA67" s="55">
        <v>0.2</v>
      </c>
      <c r="DB67" s="55">
        <v>0.2</v>
      </c>
      <c r="DC67" s="55">
        <v>0.2</v>
      </c>
      <c r="DD67" s="55">
        <v>0.22574999999999998</v>
      </c>
      <c r="DE67" s="55">
        <v>0.26400000000000001</v>
      </c>
      <c r="DF67" s="55">
        <v>0</v>
      </c>
      <c r="DG67" s="55">
        <v>0</v>
      </c>
      <c r="DH67" s="55">
        <v>0</v>
      </c>
      <c r="DI67" s="55">
        <v>0</v>
      </c>
      <c r="DJ67" s="55">
        <v>1.3</v>
      </c>
      <c r="DK67" s="55">
        <v>1.3</v>
      </c>
      <c r="DL67" s="55">
        <v>1.6</v>
      </c>
      <c r="DM67" s="55">
        <v>1.3</v>
      </c>
      <c r="DN67" s="55">
        <v>1.3</v>
      </c>
      <c r="DO67" s="55">
        <v>1.3</v>
      </c>
      <c r="DP67" s="55">
        <v>0.3</v>
      </c>
      <c r="DQ67" s="55">
        <v>1.3</v>
      </c>
      <c r="DR67" s="55">
        <v>1.05</v>
      </c>
      <c r="DS67" s="55">
        <v>1.3</v>
      </c>
      <c r="DT67" s="55">
        <v>1.3</v>
      </c>
      <c r="DU67" s="55">
        <v>1.3</v>
      </c>
      <c r="DV67" s="55">
        <v>1.256</v>
      </c>
      <c r="DW67" s="55">
        <v>0.54200000000000004</v>
      </c>
      <c r="DX67" s="55">
        <v>1.45</v>
      </c>
      <c r="DY67" s="55">
        <v>0.629</v>
      </c>
      <c r="DZ67" s="55">
        <v>1.45</v>
      </c>
      <c r="EA67" s="55">
        <v>0.629</v>
      </c>
    </row>
    <row r="68" spans="3:131" x14ac:dyDescent="0.3">
      <c r="C68" s="3">
        <f t="shared" si="4"/>
        <v>3000</v>
      </c>
      <c r="D68" s="3"/>
      <c r="E68" s="4">
        <f t="shared" si="5"/>
        <v>4</v>
      </c>
      <c r="F68" s="55">
        <v>9.0327112311408602</v>
      </c>
      <c r="G68" s="55">
        <v>39.9630708035968</v>
      </c>
      <c r="H68" s="55">
        <v>2.47647113498404</v>
      </c>
      <c r="I68" s="55">
        <v>0.60447406623974498</v>
      </c>
      <c r="J68" s="55">
        <v>0</v>
      </c>
      <c r="K68" s="55">
        <v>0.20616596937179565</v>
      </c>
      <c r="L68" s="55">
        <v>0.77539926767349243</v>
      </c>
      <c r="M68" s="55">
        <v>0.77766025066375732</v>
      </c>
      <c r="N68" s="55">
        <v>0.77992123365402222</v>
      </c>
      <c r="O68" s="55">
        <v>0.28880962729454041</v>
      </c>
      <c r="P68" s="55">
        <v>-0.20230197906494141</v>
      </c>
      <c r="Q68" s="55">
        <v>0.65528267621994019</v>
      </c>
      <c r="R68" s="55">
        <v>0.78669154644012451</v>
      </c>
      <c r="S68" s="55">
        <v>0.91810041666030884</v>
      </c>
      <c r="T68" s="55">
        <v>1.0132724046707153</v>
      </c>
      <c r="U68" s="55">
        <v>0.80365568399999998</v>
      </c>
      <c r="V68" s="55">
        <v>0.91388297100000004</v>
      </c>
      <c r="W68" s="55">
        <v>0.89487802999999999</v>
      </c>
      <c r="X68" s="55">
        <v>0.89219957599999999</v>
      </c>
      <c r="Y68" s="55">
        <v>1.1552879810000001</v>
      </c>
      <c r="Z68" s="55">
        <v>0.86424815654754639</v>
      </c>
      <c r="AA68" s="55">
        <v>0.87645518779754639</v>
      </c>
      <c r="AB68" s="55">
        <v>0.88866221904754639</v>
      </c>
      <c r="AC68" s="55">
        <v>1.1534593105316162</v>
      </c>
      <c r="AD68" s="55">
        <v>1.2839829920000001</v>
      </c>
      <c r="AE68" s="55">
        <v>1.148860097</v>
      </c>
      <c r="AF68" s="55">
        <v>1.120376348</v>
      </c>
      <c r="AG68" s="55">
        <v>1.1270737648010254</v>
      </c>
      <c r="AH68" s="55">
        <v>1.0872888565063477</v>
      </c>
      <c r="AI68" s="55">
        <v>1.0475039482116699</v>
      </c>
      <c r="AJ68" s="55">
        <v>1.177724481</v>
      </c>
      <c r="AK68" s="55">
        <v>1.083000422</v>
      </c>
      <c r="AL68" s="55">
        <v>1.29434216</v>
      </c>
      <c r="AM68" s="55">
        <v>1.0692902799999999</v>
      </c>
      <c r="AN68" s="55">
        <v>2.4901597499847412</v>
      </c>
      <c r="AO68" s="55">
        <v>1.9910467863082886</v>
      </c>
      <c r="AP68" s="55">
        <v>1.4919338226318359</v>
      </c>
      <c r="AQ68" s="55">
        <v>1.0789084434509277</v>
      </c>
      <c r="AR68" s="55">
        <v>0.66588306427001953</v>
      </c>
      <c r="AS68" s="55">
        <v>2.0618841649999999</v>
      </c>
      <c r="AT68" s="55">
        <v>1.9490298029999999</v>
      </c>
      <c r="AU68" s="55">
        <v>1.200058222</v>
      </c>
      <c r="AV68" s="55">
        <v>2.0170114039999998</v>
      </c>
      <c r="AW68" s="55">
        <v>2.1366486549377441</v>
      </c>
      <c r="AX68" s="55">
        <v>2.1107380390167236</v>
      </c>
      <c r="AY68" s="55">
        <v>2.0848274230957031</v>
      </c>
      <c r="AZ68" s="55">
        <v>1.597833514213562</v>
      </c>
      <c r="BA68" s="55">
        <v>1.0872888565063477</v>
      </c>
      <c r="BB68" s="55">
        <v>0</v>
      </c>
      <c r="BC68" s="55">
        <v>0</v>
      </c>
      <c r="BD68" s="55">
        <v>1.8878940273132201</v>
      </c>
      <c r="BE68" s="55">
        <v>3.1421804228708301</v>
      </c>
      <c r="BF68" s="55">
        <v>0</v>
      </c>
      <c r="BG68" s="55">
        <v>4.5643742026506798E-2</v>
      </c>
      <c r="BH68" s="55">
        <v>0.14716343622151401</v>
      </c>
      <c r="BI68" s="55">
        <v>0</v>
      </c>
      <c r="BJ68" s="55">
        <v>0</v>
      </c>
      <c r="BK68" s="55">
        <v>0</v>
      </c>
      <c r="BL68" s="75"/>
      <c r="BM68" s="75"/>
      <c r="BN68" s="55">
        <v>0.68531182408332825</v>
      </c>
      <c r="BO68" s="55">
        <v>0.88355562090873718</v>
      </c>
      <c r="BP68" s="55">
        <v>0.70937880873680115</v>
      </c>
      <c r="BQ68" s="55">
        <v>0</v>
      </c>
      <c r="BR68" s="55">
        <v>2.0201369088118102</v>
      </c>
      <c r="BS68" s="55">
        <v>1.92937002684866</v>
      </c>
      <c r="BT68" s="55">
        <v>2.0319907580824901</v>
      </c>
      <c r="BU68" s="55">
        <v>0.72363605008448595</v>
      </c>
      <c r="BV68" s="55">
        <v>1</v>
      </c>
      <c r="BW68" s="55">
        <v>0</v>
      </c>
      <c r="BX68" s="55">
        <v>37.5</v>
      </c>
      <c r="BY68" s="55">
        <v>1</v>
      </c>
      <c r="BZ68" s="55">
        <v>1</v>
      </c>
      <c r="CA68" s="55">
        <v>1.17</v>
      </c>
      <c r="CB68" s="55">
        <v>0.4</v>
      </c>
      <c r="CC68" s="55">
        <v>0.4</v>
      </c>
      <c r="CD68" s="55">
        <v>5.9</v>
      </c>
      <c r="CE68" s="55">
        <v>0.33</v>
      </c>
      <c r="CF68" s="55">
        <v>0.33</v>
      </c>
      <c r="CG68" s="55">
        <v>0.38</v>
      </c>
      <c r="CH68" s="55">
        <v>1.1000000000000001</v>
      </c>
      <c r="CI68" s="55">
        <v>0.8</v>
      </c>
      <c r="CJ68" s="55">
        <v>0.47599999999999998</v>
      </c>
      <c r="CK68" s="55">
        <v>0.39800000000000002</v>
      </c>
      <c r="CM68" s="55">
        <v>0.32</v>
      </c>
      <c r="CN68" s="55">
        <v>0.34</v>
      </c>
      <c r="CO68" s="55">
        <v>0.43333333333333335</v>
      </c>
      <c r="CP68" s="55">
        <v>0.5</v>
      </c>
      <c r="CQ68" s="55">
        <v>0.5</v>
      </c>
      <c r="CR68" s="55">
        <v>0.5</v>
      </c>
      <c r="CS68" s="55">
        <v>0.5</v>
      </c>
      <c r="CT68" s="55">
        <v>0.8666666666666667</v>
      </c>
      <c r="CU68" s="55">
        <v>1</v>
      </c>
      <c r="CV68" s="55">
        <v>0</v>
      </c>
      <c r="CW68" s="55">
        <v>0.74399999999999999</v>
      </c>
      <c r="CX68" s="55">
        <v>0.68700000000000006</v>
      </c>
      <c r="CY68" s="55">
        <v>0.3</v>
      </c>
      <c r="CZ68" s="55">
        <v>0.3</v>
      </c>
      <c r="DA68" s="55">
        <v>0.2</v>
      </c>
      <c r="DB68" s="55">
        <v>0.3</v>
      </c>
      <c r="DC68" s="55">
        <v>0.2</v>
      </c>
      <c r="DD68" s="55">
        <v>0.28599999999999998</v>
      </c>
      <c r="DE68" s="55">
        <v>0.38</v>
      </c>
      <c r="DF68" s="55">
        <v>0</v>
      </c>
      <c r="DG68" s="55">
        <v>0</v>
      </c>
      <c r="DH68" s="55">
        <v>0</v>
      </c>
      <c r="DI68" s="55">
        <v>0</v>
      </c>
      <c r="DJ68" s="55">
        <v>1.1000000000000001</v>
      </c>
      <c r="DK68" s="55">
        <v>1.1000000000000001</v>
      </c>
      <c r="DL68" s="55">
        <v>1.2</v>
      </c>
      <c r="DM68" s="55">
        <v>1.1000000000000001</v>
      </c>
      <c r="DN68" s="55">
        <v>1.1000000000000001</v>
      </c>
      <c r="DO68" s="55">
        <v>1.1000000000000001</v>
      </c>
      <c r="DP68" s="55">
        <v>1.1000000000000001</v>
      </c>
      <c r="DQ68" s="55">
        <v>1.1000000000000001</v>
      </c>
      <c r="DR68" s="55">
        <v>0.85000000000000009</v>
      </c>
      <c r="DS68" s="55">
        <v>1.1000000000000001</v>
      </c>
      <c r="DT68" s="55">
        <v>1</v>
      </c>
      <c r="DU68" s="55">
        <v>1.1000000000000001</v>
      </c>
      <c r="DV68" s="55">
        <v>1.0589999999999999</v>
      </c>
      <c r="DW68" s="55">
        <v>0.90800000000000003</v>
      </c>
      <c r="DX68" s="55">
        <v>1.29</v>
      </c>
      <c r="DY68" s="55">
        <v>1.044</v>
      </c>
      <c r="DZ68" s="55">
        <v>1.29</v>
      </c>
      <c r="EA68" s="55">
        <v>1.044</v>
      </c>
    </row>
    <row r="69" spans="3:131" x14ac:dyDescent="0.3">
      <c r="C69" s="3">
        <f t="shared" si="4"/>
        <v>4000</v>
      </c>
      <c r="D69" s="3"/>
      <c r="E69" s="4">
        <f t="shared" si="5"/>
        <v>4</v>
      </c>
      <c r="F69" s="55">
        <v>1.74678896424316</v>
      </c>
      <c r="G69" s="55">
        <v>17.601091844694899</v>
      </c>
      <c r="H69" s="55">
        <v>0.94140778263608704</v>
      </c>
      <c r="I69" s="55">
        <v>0</v>
      </c>
      <c r="J69" s="55">
        <v>0</v>
      </c>
      <c r="K69" s="55">
        <v>0.17643159627914429</v>
      </c>
      <c r="L69" s="55">
        <v>0.39199885725975037</v>
      </c>
      <c r="M69" s="55">
        <v>0.35625836253166199</v>
      </c>
      <c r="N69" s="55">
        <v>0.32051786780357361</v>
      </c>
      <c r="O69" s="55">
        <v>0.39682060480117798</v>
      </c>
      <c r="P69" s="55">
        <v>0.47312334179878235</v>
      </c>
      <c r="Q69" s="55">
        <v>0.10461720824241638</v>
      </c>
      <c r="R69" s="55">
        <v>0.26013103127479553</v>
      </c>
      <c r="S69" s="55">
        <v>0.41564485430717468</v>
      </c>
      <c r="T69" s="55">
        <v>0.57603937387466431</v>
      </c>
      <c r="U69" s="55">
        <v>0.52531540399999999</v>
      </c>
      <c r="V69" s="55">
        <v>0.395318061</v>
      </c>
      <c r="W69" s="55">
        <v>0.92005497199999997</v>
      </c>
      <c r="X69" s="55">
        <v>0.45920407800000002</v>
      </c>
      <c r="Y69" s="55">
        <v>0.53356021600000003</v>
      </c>
      <c r="Z69" s="55">
        <v>0.97765660285949707</v>
      </c>
      <c r="AA69" s="55">
        <v>0.74317723512649536</v>
      </c>
      <c r="AB69" s="55">
        <v>0.50869786739349365</v>
      </c>
      <c r="AC69" s="55">
        <v>0.53002619743347168</v>
      </c>
      <c r="AD69" s="55">
        <v>0.61884951600000004</v>
      </c>
      <c r="AE69" s="55">
        <v>0.522964239</v>
      </c>
      <c r="AF69" s="55">
        <v>0.67507946500000005</v>
      </c>
      <c r="AG69" s="55">
        <v>1.1594498157501221</v>
      </c>
      <c r="AH69" s="55">
        <v>0.99423795938491821</v>
      </c>
      <c r="AI69" s="55">
        <v>0.82902610301971436</v>
      </c>
      <c r="AJ69" s="55">
        <v>1.1692762370000001</v>
      </c>
      <c r="AK69" s="55">
        <v>1.0397534369999999</v>
      </c>
      <c r="AL69" s="55">
        <v>1.106611609</v>
      </c>
      <c r="AM69" s="55">
        <v>1.170822263</v>
      </c>
      <c r="AN69" s="55">
        <v>0.74157404899597168</v>
      </c>
      <c r="AO69" s="55">
        <v>0.98541176319122314</v>
      </c>
      <c r="AP69" s="55">
        <v>1.2292494773864746</v>
      </c>
      <c r="AQ69" s="55">
        <v>1.1769518852233887</v>
      </c>
      <c r="AR69" s="55">
        <v>1.1246542930603027</v>
      </c>
      <c r="AS69" s="55">
        <v>1.5087770220000001</v>
      </c>
      <c r="AT69" s="55">
        <v>1.1965608599999999</v>
      </c>
      <c r="AU69" s="55">
        <v>1.2073819640000001</v>
      </c>
      <c r="AV69" s="55">
        <v>1.011641741</v>
      </c>
      <c r="AW69" s="55">
        <v>1.9660511016845703</v>
      </c>
      <c r="AX69" s="55">
        <v>1.6980559825897217</v>
      </c>
      <c r="AY69" s="55">
        <v>1.430060863494873</v>
      </c>
      <c r="AZ69" s="55">
        <v>1.3126124143600464</v>
      </c>
      <c r="BA69" s="55">
        <v>0.99423795938491821</v>
      </c>
      <c r="BB69" s="55">
        <v>0</v>
      </c>
      <c r="BC69" s="55">
        <v>0</v>
      </c>
      <c r="BD69" s="55">
        <v>2.0068785123436501</v>
      </c>
      <c r="BE69" s="55">
        <v>2.8796752860837498</v>
      </c>
      <c r="BF69" s="55">
        <v>0.52875973523898601</v>
      </c>
      <c r="BG69" s="55">
        <v>0</v>
      </c>
      <c r="BH69" s="55">
        <v>0</v>
      </c>
      <c r="BI69" s="55">
        <v>0</v>
      </c>
      <c r="BJ69" s="55">
        <v>0</v>
      </c>
      <c r="BK69" s="55">
        <v>0</v>
      </c>
      <c r="BL69" s="75"/>
      <c r="BM69" s="75"/>
      <c r="BN69" s="55">
        <v>0.17646262049674988</v>
      </c>
      <c r="BO69" s="55">
        <v>0.39186310768127441</v>
      </c>
      <c r="BP69" s="55">
        <v>0.55031036585569382</v>
      </c>
      <c r="BQ69" s="55">
        <v>0</v>
      </c>
      <c r="BR69" s="55">
        <v>2.1742957680024602</v>
      </c>
      <c r="BS69" s="55">
        <v>1.98657588606332</v>
      </c>
      <c r="BT69" s="55">
        <v>2.0915630145073099</v>
      </c>
      <c r="BU69" s="55">
        <v>0.84422345022860201</v>
      </c>
      <c r="BV69" s="55">
        <v>1</v>
      </c>
      <c r="BW69" s="55">
        <v>0</v>
      </c>
      <c r="BX69" s="55">
        <v>22.4</v>
      </c>
      <c r="BY69" s="55">
        <v>1</v>
      </c>
      <c r="BZ69" s="55">
        <v>1.19</v>
      </c>
      <c r="CA69" s="55">
        <v>1.23</v>
      </c>
      <c r="CB69" s="55">
        <v>0.3</v>
      </c>
      <c r="CC69" s="55">
        <v>0.3</v>
      </c>
      <c r="CD69" s="55">
        <v>5.9</v>
      </c>
      <c r="CE69" s="55">
        <v>0.43</v>
      </c>
      <c r="CF69" s="55">
        <v>0.44</v>
      </c>
      <c r="CG69" s="55">
        <v>0.31</v>
      </c>
      <c r="CH69" s="55">
        <v>0.8</v>
      </c>
      <c r="CI69" s="55">
        <v>0.5</v>
      </c>
      <c r="CJ69" s="55">
        <v>0.48299999999999998</v>
      </c>
      <c r="CK69" s="55">
        <v>0.38200000000000001</v>
      </c>
      <c r="CM69" s="55">
        <v>0.39</v>
      </c>
      <c r="CN69" s="55">
        <v>0.38</v>
      </c>
      <c r="CO69" s="55">
        <v>0.5</v>
      </c>
      <c r="CP69" s="55">
        <v>0.5</v>
      </c>
      <c r="CQ69" s="55">
        <v>0.5</v>
      </c>
      <c r="CR69" s="55">
        <v>0.4</v>
      </c>
      <c r="CS69" s="55">
        <v>0.35</v>
      </c>
      <c r="CT69" s="55">
        <v>0.9</v>
      </c>
      <c r="CU69" s="55">
        <v>0.6</v>
      </c>
      <c r="CV69" s="55">
        <v>0</v>
      </c>
      <c r="CW69" s="55">
        <v>0.71099999999999997</v>
      </c>
      <c r="CX69" s="55">
        <v>0.71099999999999997</v>
      </c>
      <c r="CY69" s="55">
        <v>0.3</v>
      </c>
      <c r="CZ69" s="55">
        <v>0.4</v>
      </c>
      <c r="DA69" s="55">
        <v>0.3</v>
      </c>
      <c r="DB69" s="55">
        <v>0.4</v>
      </c>
      <c r="DC69" s="55">
        <v>0.3</v>
      </c>
      <c r="DD69" s="55">
        <v>0.38300000000000001</v>
      </c>
      <c r="DE69" s="55">
        <v>0.35399999999999998</v>
      </c>
      <c r="DF69" s="55">
        <v>0</v>
      </c>
      <c r="DG69" s="55">
        <v>0</v>
      </c>
      <c r="DH69" s="55">
        <v>0</v>
      </c>
      <c r="DI69" s="55">
        <v>0</v>
      </c>
      <c r="DJ69" s="55">
        <v>0.9</v>
      </c>
      <c r="DK69" s="55">
        <v>0.9</v>
      </c>
      <c r="DL69" s="55">
        <v>1</v>
      </c>
      <c r="DM69" s="55">
        <v>0.9</v>
      </c>
      <c r="DN69" s="55">
        <v>0.9</v>
      </c>
      <c r="DO69" s="55">
        <v>0.9</v>
      </c>
      <c r="DP69" s="55">
        <v>0.9</v>
      </c>
      <c r="DQ69" s="55">
        <v>0.9</v>
      </c>
      <c r="DR69" s="55">
        <v>0.7</v>
      </c>
      <c r="DS69" s="55">
        <v>0.9</v>
      </c>
      <c r="DT69" s="55">
        <v>0.9</v>
      </c>
      <c r="DU69" s="55">
        <v>0.9</v>
      </c>
      <c r="DV69" s="55">
        <v>0.75900000000000001</v>
      </c>
      <c r="DW69" s="55">
        <v>0.63400000000000001</v>
      </c>
      <c r="DX69" s="55">
        <v>0.95399999999999996</v>
      </c>
      <c r="DY69" s="55">
        <v>0.73099999999999998</v>
      </c>
      <c r="DZ69" s="55">
        <v>0.95399999999999996</v>
      </c>
      <c r="EA69" s="55">
        <v>0.73099999999999998</v>
      </c>
    </row>
    <row r="70" spans="3:131" x14ac:dyDescent="0.3">
      <c r="C70" s="3">
        <f t="shared" si="4"/>
        <v>6000</v>
      </c>
      <c r="D70" s="3"/>
      <c r="E70" s="4">
        <f t="shared" si="5"/>
        <v>4</v>
      </c>
      <c r="F70" s="55">
        <v>1.21352008425054</v>
      </c>
      <c r="G70" s="55">
        <v>8.4970386187235505</v>
      </c>
      <c r="H70" s="55">
        <v>0</v>
      </c>
      <c r="I70" s="55">
        <v>0</v>
      </c>
      <c r="J70" s="55">
        <v>0</v>
      </c>
      <c r="K70" s="55">
        <v>0.21385881304740906</v>
      </c>
      <c r="L70" s="55">
        <v>0.3331153392791748</v>
      </c>
      <c r="M70" s="55">
        <v>0.34963428974151611</v>
      </c>
      <c r="N70" s="55">
        <v>0.36615324020385742</v>
      </c>
      <c r="O70" s="55">
        <v>0.49862241744995117</v>
      </c>
      <c r="P70" s="55">
        <v>0.63109159469604492</v>
      </c>
      <c r="Q70" s="55">
        <v>0.43578994274139404</v>
      </c>
      <c r="R70" s="55">
        <v>0.46575656533241272</v>
      </c>
      <c r="S70" s="55">
        <v>0.4957231879234314</v>
      </c>
      <c r="T70" s="55">
        <v>0.62550193071365356</v>
      </c>
      <c r="U70" s="55">
        <v>0.48453044899999997</v>
      </c>
      <c r="V70" s="55">
        <v>0.51897245599999997</v>
      </c>
      <c r="W70" s="55">
        <v>0.57709503200000001</v>
      </c>
      <c r="X70" s="55">
        <v>0.63108980699999995</v>
      </c>
      <c r="Y70" s="55">
        <v>0.76634752799999994</v>
      </c>
      <c r="Z70" s="55">
        <v>0.56819498538970947</v>
      </c>
      <c r="AA70" s="55">
        <v>0.60350322723388672</v>
      </c>
      <c r="AB70" s="55">
        <v>0.63881146907806396</v>
      </c>
      <c r="AC70" s="55">
        <v>0.78605085611343384</v>
      </c>
      <c r="AD70" s="55">
        <v>0.91291010399999994</v>
      </c>
      <c r="AE70" s="55">
        <v>0.80866068599999996</v>
      </c>
      <c r="AF70" s="55">
        <v>0.88369232399999997</v>
      </c>
      <c r="AG70" s="55">
        <v>0.8072088360786438</v>
      </c>
      <c r="AH70" s="55">
        <v>0.93895214796066284</v>
      </c>
      <c r="AI70" s="55">
        <v>1.0706954598426819</v>
      </c>
      <c r="AJ70" s="55">
        <v>0.80038809799999999</v>
      </c>
      <c r="AK70" s="55">
        <v>0.93453460899999996</v>
      </c>
      <c r="AL70" s="55">
        <v>1.073271155</v>
      </c>
      <c r="AM70" s="55">
        <v>0.96736735100000004</v>
      </c>
      <c r="AN70" s="55">
        <v>0.75563329458236694</v>
      </c>
      <c r="AO70" s="55">
        <v>0.81338179111480713</v>
      </c>
      <c r="AP70" s="55">
        <v>0.87113028764724731</v>
      </c>
      <c r="AQ70" s="55">
        <v>0.97556215524673462</v>
      </c>
      <c r="AR70" s="55">
        <v>1.0799940228462219</v>
      </c>
      <c r="AS70" s="55">
        <v>0.86569923199999999</v>
      </c>
      <c r="AT70" s="55">
        <v>0.90945923299999998</v>
      </c>
      <c r="AU70" s="55">
        <v>1.0209161040000001</v>
      </c>
      <c r="AV70" s="55">
        <v>0.94311726100000004</v>
      </c>
      <c r="AW70" s="55">
        <v>0.85938316583633423</v>
      </c>
      <c r="AX70" s="55">
        <v>0.91408884525299072</v>
      </c>
      <c r="AY70" s="55">
        <v>0.96879452466964722</v>
      </c>
      <c r="AZ70" s="55">
        <v>1.094901442527771</v>
      </c>
      <c r="BA70" s="55">
        <v>0.93895214796066284</v>
      </c>
      <c r="BB70" s="55">
        <v>0</v>
      </c>
      <c r="BC70" s="55">
        <v>0</v>
      </c>
      <c r="BD70" s="55">
        <v>0.75772648235999995</v>
      </c>
      <c r="BE70" s="55">
        <v>2.88200016989718</v>
      </c>
      <c r="BF70" s="55">
        <v>0</v>
      </c>
      <c r="BG70" s="55">
        <v>8.2395073024088702E-2</v>
      </c>
      <c r="BH70" s="55">
        <v>0</v>
      </c>
      <c r="BI70" s="55">
        <v>0</v>
      </c>
      <c r="BJ70" s="55">
        <v>0</v>
      </c>
      <c r="BK70" s="55">
        <v>0</v>
      </c>
      <c r="BL70" s="75"/>
      <c r="BM70" s="75"/>
      <c r="BN70" s="55">
        <v>0.41012129187583923</v>
      </c>
      <c r="BO70" s="55">
        <v>0.4633307009935379</v>
      </c>
      <c r="BP70" s="55">
        <v>0.6268993467092514</v>
      </c>
      <c r="BQ70" s="55">
        <v>0</v>
      </c>
      <c r="BR70" s="55">
        <v>2.1464886435131101</v>
      </c>
      <c r="BS70" s="55">
        <v>2.06623162005108</v>
      </c>
      <c r="BT70" s="55">
        <v>2.16882806813175</v>
      </c>
      <c r="BU70" s="55">
        <v>1.0220056203899099</v>
      </c>
      <c r="BV70" s="55">
        <v>0.5</v>
      </c>
      <c r="BW70" s="55">
        <v>0</v>
      </c>
      <c r="BX70" s="55">
        <v>10.199999999999999</v>
      </c>
      <c r="BY70" s="55">
        <v>0.5</v>
      </c>
      <c r="BZ70" s="55">
        <v>1.31</v>
      </c>
      <c r="CA70" s="55">
        <v>1.36</v>
      </c>
      <c r="CB70" s="55">
        <v>0.6</v>
      </c>
      <c r="CC70" s="55">
        <v>0.1</v>
      </c>
      <c r="CD70" s="55">
        <v>5.7</v>
      </c>
      <c r="CE70" s="55">
        <v>0.82</v>
      </c>
      <c r="CF70" s="55">
        <v>0.8</v>
      </c>
      <c r="CG70" s="55">
        <v>0.42</v>
      </c>
      <c r="CH70" s="55">
        <v>0.5</v>
      </c>
      <c r="CI70" s="55">
        <v>0.4</v>
      </c>
      <c r="CJ70" s="55">
        <v>0.40400000000000003</v>
      </c>
      <c r="CK70" s="55">
        <v>0.31</v>
      </c>
      <c r="CM70" s="55">
        <v>0.75</v>
      </c>
      <c r="CN70" s="55">
        <v>0.46</v>
      </c>
      <c r="CO70" s="55">
        <v>0.6</v>
      </c>
      <c r="CP70" s="55">
        <v>0.8</v>
      </c>
      <c r="CQ70" s="55">
        <v>0.77500000000000013</v>
      </c>
      <c r="CR70" s="55">
        <v>1.4</v>
      </c>
      <c r="CS70" s="55">
        <v>0.8</v>
      </c>
      <c r="CT70" s="55">
        <v>1.2333333333333334</v>
      </c>
      <c r="CU70" s="55">
        <v>0.6</v>
      </c>
      <c r="CV70" s="55">
        <v>0</v>
      </c>
      <c r="CW70" s="55">
        <v>0.76900000000000002</v>
      </c>
      <c r="CX70" s="55">
        <v>0.76900000000000002</v>
      </c>
      <c r="CY70" s="55">
        <v>0.4</v>
      </c>
      <c r="CZ70" s="55">
        <v>0.6</v>
      </c>
      <c r="DA70" s="55">
        <v>0.7</v>
      </c>
      <c r="DB70" s="55">
        <v>0.6</v>
      </c>
      <c r="DC70" s="55">
        <v>0.7</v>
      </c>
      <c r="DD70" s="55">
        <v>0.62624999999999997</v>
      </c>
      <c r="DE70" s="55">
        <v>0.40899999999999997</v>
      </c>
      <c r="DF70" s="55">
        <v>0</v>
      </c>
      <c r="DG70" s="55">
        <v>0</v>
      </c>
      <c r="DH70" s="55">
        <v>0</v>
      </c>
      <c r="DI70" s="55">
        <v>0</v>
      </c>
      <c r="DJ70" s="55">
        <v>0.6</v>
      </c>
      <c r="DK70" s="55">
        <v>0.6</v>
      </c>
      <c r="DL70" s="55">
        <v>0.8</v>
      </c>
      <c r="DM70" s="55">
        <v>0.6</v>
      </c>
      <c r="DN70" s="55">
        <v>0.6</v>
      </c>
      <c r="DO70" s="55">
        <v>0.6</v>
      </c>
      <c r="DP70" s="55">
        <v>0.6</v>
      </c>
      <c r="DQ70" s="55">
        <v>0.6</v>
      </c>
      <c r="DR70" s="55">
        <v>0.5</v>
      </c>
      <c r="DS70" s="55">
        <v>0.6</v>
      </c>
      <c r="DT70" s="55">
        <v>0.5</v>
      </c>
      <c r="DU70" s="55">
        <v>0.6</v>
      </c>
      <c r="DV70" s="55">
        <v>0.54400000000000004</v>
      </c>
      <c r="DW70" s="55">
        <v>0.435</v>
      </c>
      <c r="DX70" s="55">
        <v>0.95399999999999996</v>
      </c>
      <c r="DY70" s="55">
        <v>0.73099999999999998</v>
      </c>
      <c r="DZ70" s="55">
        <v>0.95399999999999996</v>
      </c>
      <c r="EA70" s="55">
        <v>0.73099999999999998</v>
      </c>
    </row>
    <row r="71" spans="3:131" x14ac:dyDescent="0.3">
      <c r="C71" s="3">
        <f t="shared" si="4"/>
        <v>8000</v>
      </c>
      <c r="D71" s="3"/>
      <c r="E71" s="4">
        <f t="shared" si="5"/>
        <v>4</v>
      </c>
      <c r="F71" s="55">
        <v>0.57844591445866</v>
      </c>
      <c r="G71" s="55">
        <v>4.0612707816419098</v>
      </c>
      <c r="H71" s="55">
        <v>0</v>
      </c>
      <c r="I71" s="55">
        <v>0</v>
      </c>
      <c r="J71" s="55">
        <v>0</v>
      </c>
      <c r="K71" s="55">
        <v>0.23110458254814148</v>
      </c>
      <c r="L71" s="55">
        <v>0.39162755012512207</v>
      </c>
      <c r="M71" s="55">
        <v>0.408407062292099</v>
      </c>
      <c r="N71" s="55">
        <v>0.42518657445907593</v>
      </c>
      <c r="O71" s="55">
        <v>0.55237400531768799</v>
      </c>
      <c r="P71" s="55">
        <v>0.67956143617630005</v>
      </c>
      <c r="Q71" s="55">
        <v>0.47667610645294189</v>
      </c>
      <c r="R71" s="55">
        <v>0.51920396089553833</v>
      </c>
      <c r="S71" s="55">
        <v>0.56173181533813477</v>
      </c>
      <c r="T71" s="55">
        <v>0.752288818359375</v>
      </c>
      <c r="U71" s="55">
        <v>0.51581871499999998</v>
      </c>
      <c r="V71" s="55">
        <v>0.59249180599999995</v>
      </c>
      <c r="W71" s="55">
        <v>0.62048196799999999</v>
      </c>
      <c r="X71" s="55">
        <v>0.71672689899999997</v>
      </c>
      <c r="Y71" s="55">
        <v>0.91020321800000004</v>
      </c>
      <c r="Z71" s="55">
        <v>0.60353010892868042</v>
      </c>
      <c r="AA71" s="55">
        <v>0.66825157403945923</v>
      </c>
      <c r="AB71" s="55">
        <v>0.73297303915023804</v>
      </c>
      <c r="AC71" s="55">
        <v>0.92491382360458374</v>
      </c>
      <c r="AD71" s="55">
        <v>1.092821598</v>
      </c>
      <c r="AE71" s="55">
        <v>0.95341539399999997</v>
      </c>
      <c r="AF71" s="55">
        <v>1.0412660840000001</v>
      </c>
      <c r="AG71" s="55">
        <v>0.86925947666168213</v>
      </c>
      <c r="AH71" s="55">
        <v>1.1260197162628174</v>
      </c>
      <c r="AI71" s="55">
        <v>1.3827799558639526</v>
      </c>
      <c r="AJ71" s="55">
        <v>0.87922781699999997</v>
      </c>
      <c r="AK71" s="55">
        <v>1.141190648</v>
      </c>
      <c r="AL71" s="55">
        <v>1.3277829889999999</v>
      </c>
      <c r="AM71" s="55">
        <v>1.194533348</v>
      </c>
      <c r="AN71" s="55">
        <v>0.74799877405166626</v>
      </c>
      <c r="AO71" s="55">
        <v>0.83210277557373047</v>
      </c>
      <c r="AP71" s="55">
        <v>0.91620677709579468</v>
      </c>
      <c r="AQ71" s="55">
        <v>1.2158737182617188</v>
      </c>
      <c r="AR71" s="55">
        <v>1.5155406594276428</v>
      </c>
      <c r="AS71" s="55">
        <v>0.81198203599999996</v>
      </c>
      <c r="AT71" s="55">
        <v>0.933803618</v>
      </c>
      <c r="AU71" s="55">
        <v>1.288679838</v>
      </c>
      <c r="AV71" s="55">
        <v>0.96706449999999999</v>
      </c>
      <c r="AW71" s="55">
        <v>0.8051413893699646</v>
      </c>
      <c r="AX71" s="55">
        <v>0.89803928136825562</v>
      </c>
      <c r="AY71" s="55">
        <v>0.99093717336654663</v>
      </c>
      <c r="AZ71" s="55">
        <v>1.3637007474899292</v>
      </c>
      <c r="BA71" s="55">
        <v>1.1260197162628174</v>
      </c>
      <c r="BB71" s="55">
        <v>0</v>
      </c>
      <c r="BC71" s="55">
        <v>0</v>
      </c>
      <c r="BD71" s="55">
        <v>0.277217369747639</v>
      </c>
      <c r="BE71" s="55">
        <v>1.23567777765572</v>
      </c>
      <c r="BF71" s="55">
        <v>0</v>
      </c>
      <c r="BG71" s="55">
        <v>1.33843266936739</v>
      </c>
      <c r="BH71" s="55">
        <v>0</v>
      </c>
      <c r="BI71" s="55">
        <v>0.67080154561246597</v>
      </c>
      <c r="BJ71" s="55">
        <v>0</v>
      </c>
      <c r="BK71" s="55">
        <v>0</v>
      </c>
      <c r="BL71" s="75"/>
      <c r="BM71" s="75"/>
      <c r="BN71" s="55">
        <v>0.45541396737098694</v>
      </c>
      <c r="BO71" s="55">
        <v>0.52759550511837006</v>
      </c>
      <c r="BP71" s="55">
        <v>0.73410697281360626</v>
      </c>
      <c r="BQ71" s="55">
        <v>0</v>
      </c>
      <c r="BR71" s="55">
        <v>0</v>
      </c>
      <c r="BS71" s="55">
        <v>0</v>
      </c>
      <c r="BT71" s="55">
        <v>0</v>
      </c>
      <c r="BU71" s="55">
        <v>0</v>
      </c>
      <c r="BV71" s="55">
        <v>0</v>
      </c>
      <c r="BW71" s="55">
        <v>0</v>
      </c>
      <c r="BX71" s="55">
        <v>7.2</v>
      </c>
      <c r="BY71" s="55">
        <v>0</v>
      </c>
      <c r="BZ71" s="55">
        <v>1.42</v>
      </c>
      <c r="CA71" s="55">
        <v>1.53</v>
      </c>
      <c r="CB71" s="55">
        <v>0.3</v>
      </c>
      <c r="CC71" s="55">
        <v>0.1</v>
      </c>
      <c r="CD71" s="55">
        <v>0</v>
      </c>
      <c r="CE71" s="55">
        <v>0.94</v>
      </c>
      <c r="CF71" s="55">
        <v>0.93</v>
      </c>
      <c r="CG71" s="55">
        <v>0.44</v>
      </c>
      <c r="CH71" s="55">
        <v>0.4</v>
      </c>
      <c r="CI71" s="55">
        <v>0.3</v>
      </c>
      <c r="CJ71" s="55">
        <v>0.41799999999999998</v>
      </c>
      <c r="CK71" s="55">
        <v>0.30599999999999999</v>
      </c>
      <c r="CM71" s="55">
        <v>1.23</v>
      </c>
      <c r="CN71" s="55">
        <v>1.1000000000000001</v>
      </c>
      <c r="CO71" s="55">
        <v>1.0999999999999999</v>
      </c>
      <c r="CP71" s="55">
        <v>1.3</v>
      </c>
      <c r="CQ71" s="55">
        <v>1.3</v>
      </c>
      <c r="CR71" s="55">
        <v>2.0499999999999998</v>
      </c>
      <c r="CS71" s="55">
        <v>1.25</v>
      </c>
      <c r="CT71" s="55">
        <v>1.7</v>
      </c>
      <c r="CU71" s="55">
        <v>1.2</v>
      </c>
      <c r="CV71" s="55">
        <v>0</v>
      </c>
      <c r="CW71" s="55">
        <v>0.79100000000000004</v>
      </c>
      <c r="CX71" s="55">
        <v>0.79300000000000004</v>
      </c>
      <c r="CY71" s="55">
        <v>0.5</v>
      </c>
      <c r="CZ71" s="55">
        <v>0.8</v>
      </c>
      <c r="DA71" s="55">
        <v>0.8</v>
      </c>
      <c r="DB71" s="55">
        <v>0.8</v>
      </c>
      <c r="DC71" s="55">
        <v>0.8</v>
      </c>
      <c r="DD71" s="55">
        <v>0.78900000000000003</v>
      </c>
      <c r="DE71" s="55">
        <v>0.46300000000000002</v>
      </c>
      <c r="DF71" s="55">
        <v>0</v>
      </c>
      <c r="DG71" s="55">
        <v>0</v>
      </c>
      <c r="DH71" s="55">
        <v>0</v>
      </c>
      <c r="DI71" s="55">
        <v>0</v>
      </c>
      <c r="DJ71" s="55">
        <v>0.6</v>
      </c>
      <c r="DK71" s="55">
        <v>0.6</v>
      </c>
      <c r="DL71" s="55">
        <v>0.8</v>
      </c>
      <c r="DM71" s="55">
        <v>0.5</v>
      </c>
      <c r="DN71" s="55">
        <v>0.6</v>
      </c>
      <c r="DO71" s="55">
        <v>0.6</v>
      </c>
      <c r="DP71" s="55">
        <v>0.6</v>
      </c>
      <c r="DQ71" s="55">
        <v>0.5</v>
      </c>
      <c r="DR71" s="55">
        <v>0.44999999999999996</v>
      </c>
      <c r="DS71" s="55">
        <v>0.5</v>
      </c>
      <c r="DT71" s="55">
        <v>0.5</v>
      </c>
      <c r="DU71" s="55">
        <v>0.5</v>
      </c>
      <c r="DV71" s="55">
        <v>0.45600000000000002</v>
      </c>
      <c r="DW71" s="55">
        <v>0.30299999999999999</v>
      </c>
      <c r="DX71" s="55">
        <v>0.95399999999999996</v>
      </c>
      <c r="DY71" s="55">
        <v>0.73099999999999998</v>
      </c>
      <c r="DZ71" s="55">
        <v>0.95399999999999996</v>
      </c>
      <c r="EA71" s="55">
        <v>0.73099999999999998</v>
      </c>
    </row>
    <row r="72" spans="3:131" x14ac:dyDescent="0.3">
      <c r="C72" s="3">
        <f t="shared" si="4"/>
        <v>10000</v>
      </c>
      <c r="D72" s="3"/>
      <c r="E72" s="4">
        <f t="shared" si="5"/>
        <v>4</v>
      </c>
      <c r="F72" s="55">
        <v>0.17749448437243701</v>
      </c>
      <c r="G72" s="55">
        <v>2.2303214910484499</v>
      </c>
      <c r="H72" s="55">
        <v>0</v>
      </c>
      <c r="I72" s="55">
        <v>0</v>
      </c>
      <c r="J72" s="55">
        <v>0</v>
      </c>
      <c r="K72" s="55">
        <v>0.26411652565002441</v>
      </c>
      <c r="L72" s="55">
        <v>0.36888182163238525</v>
      </c>
      <c r="M72" s="55">
        <v>0.408191978931427</v>
      </c>
      <c r="N72" s="55">
        <v>0.44750213623046875</v>
      </c>
      <c r="O72" s="55">
        <v>0.57188123464584351</v>
      </c>
      <c r="P72" s="55">
        <v>0.69626033306121826</v>
      </c>
      <c r="Q72" s="55">
        <v>0.48825764656066895</v>
      </c>
      <c r="R72" s="55">
        <v>0.56132835149765015</v>
      </c>
      <c r="S72" s="55">
        <v>0.63439905643463135</v>
      </c>
      <c r="T72" s="55">
        <v>0.85458469390869141</v>
      </c>
      <c r="U72" s="55">
        <v>0.549575865</v>
      </c>
      <c r="V72" s="55">
        <v>0.67686486199999996</v>
      </c>
      <c r="W72" s="55">
        <v>0.65523117799999997</v>
      </c>
      <c r="X72" s="55">
        <v>0.80138373399999996</v>
      </c>
      <c r="Y72" s="55">
        <v>1.0427561999999999</v>
      </c>
      <c r="Z72" s="55">
        <v>0.65366059541702271</v>
      </c>
      <c r="AA72" s="55">
        <v>0.73751473426818848</v>
      </c>
      <c r="AB72" s="55">
        <v>0.82136887311935425</v>
      </c>
      <c r="AC72" s="55">
        <v>1.0618700981140137</v>
      </c>
      <c r="AD72" s="55">
        <v>1.2315765620000001</v>
      </c>
      <c r="AE72" s="55">
        <v>1.0989929439999999</v>
      </c>
      <c r="AF72" s="55">
        <v>1.24360168</v>
      </c>
      <c r="AG72" s="55">
        <v>0.99520677328109741</v>
      </c>
      <c r="AH72" s="55">
        <v>1.3865997791290283</v>
      </c>
      <c r="AI72" s="55">
        <v>1.7779927849769592</v>
      </c>
      <c r="AJ72" s="55">
        <v>0.99866038599999996</v>
      </c>
      <c r="AK72" s="55">
        <v>1.402879596</v>
      </c>
      <c r="AL72" s="55">
        <v>1.64291513</v>
      </c>
      <c r="AM72" s="55">
        <v>1.470005512</v>
      </c>
      <c r="AN72" s="55">
        <v>0.74581468105316162</v>
      </c>
      <c r="AO72" s="55">
        <v>0.91149896383285522</v>
      </c>
      <c r="AP72" s="55">
        <v>1.0771832466125488</v>
      </c>
      <c r="AQ72" s="55">
        <v>1.4896657466888428</v>
      </c>
      <c r="AR72" s="55">
        <v>1.9021482467651367</v>
      </c>
      <c r="AS72" s="55">
        <v>0.83660888700000002</v>
      </c>
      <c r="AT72" s="55">
        <v>1.1449061629999999</v>
      </c>
      <c r="AU72" s="55">
        <v>1.5614173410000001</v>
      </c>
      <c r="AV72" s="55">
        <v>1.184032559</v>
      </c>
      <c r="AW72" s="55">
        <v>0.79566550254821777</v>
      </c>
      <c r="AX72" s="55">
        <v>1.001649022102356</v>
      </c>
      <c r="AY72" s="55">
        <v>1.2076325416564941</v>
      </c>
      <c r="AZ72" s="55">
        <v>1.6964575052261353</v>
      </c>
      <c r="BA72" s="55">
        <v>1.3865997791290283</v>
      </c>
      <c r="BB72" s="55">
        <v>0</v>
      </c>
      <c r="BC72" s="55">
        <v>0</v>
      </c>
      <c r="BD72" s="55">
        <v>5.6340105091358103E-2</v>
      </c>
      <c r="BE72" s="55">
        <v>0.50381116610582199</v>
      </c>
      <c r="BF72" s="55">
        <v>0</v>
      </c>
      <c r="BG72" s="55">
        <v>2.74404237222917</v>
      </c>
      <c r="BH72" s="55">
        <v>0</v>
      </c>
      <c r="BI72" s="55">
        <v>0</v>
      </c>
      <c r="BJ72" s="55">
        <v>0</v>
      </c>
      <c r="BK72" s="55">
        <v>0</v>
      </c>
      <c r="BL72" s="75"/>
      <c r="BM72" s="75"/>
      <c r="BN72" s="55">
        <v>0.45841369032859802</v>
      </c>
      <c r="BO72" s="55">
        <v>0.5876748263835907</v>
      </c>
      <c r="BP72" s="55">
        <v>0.81500360369682312</v>
      </c>
      <c r="BQ72" s="55">
        <v>0</v>
      </c>
      <c r="BR72" s="55">
        <v>0</v>
      </c>
      <c r="BS72" s="55">
        <v>0</v>
      </c>
      <c r="BT72" s="55">
        <v>0</v>
      </c>
      <c r="BU72" s="55">
        <v>0</v>
      </c>
      <c r="BV72" s="55">
        <v>0</v>
      </c>
      <c r="BW72" s="55">
        <v>0</v>
      </c>
      <c r="BX72" s="55">
        <v>5</v>
      </c>
      <c r="BY72" s="55">
        <v>0</v>
      </c>
      <c r="BZ72" s="55">
        <v>1.54</v>
      </c>
      <c r="CA72" s="55">
        <v>1.63</v>
      </c>
      <c r="CB72" s="55">
        <v>0.2</v>
      </c>
      <c r="CC72" s="55">
        <v>0.1</v>
      </c>
      <c r="CD72" s="55">
        <v>0</v>
      </c>
      <c r="CE72" s="55">
        <v>0.99</v>
      </c>
      <c r="CF72" s="55">
        <v>0.99</v>
      </c>
      <c r="CG72" s="55">
        <v>0.46</v>
      </c>
      <c r="CH72" s="55">
        <v>0.4</v>
      </c>
      <c r="CI72" s="55">
        <v>0.3</v>
      </c>
      <c r="CJ72" s="55">
        <v>0.47599999999999998</v>
      </c>
      <c r="CK72" s="55">
        <v>0.32200000000000001</v>
      </c>
      <c r="CM72" s="55">
        <v>1.42</v>
      </c>
      <c r="CN72" s="55">
        <v>1.32</v>
      </c>
      <c r="CO72" s="55">
        <v>1.3666666666666665</v>
      </c>
      <c r="CP72" s="55">
        <v>1.6</v>
      </c>
      <c r="CQ72" s="55">
        <v>1.6</v>
      </c>
      <c r="CR72" s="55">
        <v>2.6</v>
      </c>
      <c r="CS72" s="55">
        <v>1.45</v>
      </c>
      <c r="CT72" s="55">
        <v>1.8333333333333333</v>
      </c>
      <c r="CU72" s="55">
        <v>1.3</v>
      </c>
      <c r="CV72" s="55">
        <v>0</v>
      </c>
      <c r="CW72" s="55">
        <v>0.79800000000000004</v>
      </c>
      <c r="CX72" s="55">
        <v>0.80100000000000005</v>
      </c>
      <c r="CY72" s="55">
        <v>0.5</v>
      </c>
      <c r="CZ72" s="55">
        <v>0.9</v>
      </c>
      <c r="DA72" s="55">
        <v>0.8</v>
      </c>
      <c r="DB72" s="55">
        <v>0.9</v>
      </c>
      <c r="DC72" s="55">
        <v>0.8</v>
      </c>
      <c r="DD72" s="55">
        <v>0.85525000000000007</v>
      </c>
      <c r="DE72" s="55">
        <v>0.495</v>
      </c>
      <c r="DF72" s="55">
        <v>0</v>
      </c>
      <c r="DG72" s="55">
        <v>0</v>
      </c>
      <c r="DH72" s="55">
        <v>0</v>
      </c>
      <c r="DI72" s="55">
        <v>0</v>
      </c>
      <c r="DJ72" s="55">
        <v>0.6</v>
      </c>
      <c r="DK72" s="55">
        <v>0.5</v>
      </c>
      <c r="DL72" s="55">
        <v>0.8</v>
      </c>
      <c r="DM72" s="55">
        <v>0.5</v>
      </c>
      <c r="DN72" s="55">
        <v>0.5</v>
      </c>
      <c r="DO72" s="55">
        <v>6</v>
      </c>
      <c r="DP72" s="55">
        <v>0.6</v>
      </c>
      <c r="DQ72" s="55">
        <v>0.5</v>
      </c>
      <c r="DR72" s="55">
        <v>0.44999999999999996</v>
      </c>
      <c r="DS72" s="55">
        <v>0.5</v>
      </c>
      <c r="DT72" s="55">
        <v>0.4</v>
      </c>
      <c r="DU72" s="55">
        <v>0.5</v>
      </c>
      <c r="DV72" s="55">
        <v>0.41799999999999998</v>
      </c>
      <c r="DW72" s="55">
        <v>0.23599999999999999</v>
      </c>
      <c r="DX72" s="55">
        <v>0.95399999999999996</v>
      </c>
      <c r="DY72" s="55">
        <v>0.73099999999999998</v>
      </c>
      <c r="DZ72" s="55">
        <v>0.95399999999999996</v>
      </c>
      <c r="EA72" s="55">
        <v>0.73099999999999998</v>
      </c>
    </row>
    <row r="73" spans="3:131" x14ac:dyDescent="0.3">
      <c r="C73" s="3">
        <f t="shared" si="4"/>
        <v>200</v>
      </c>
      <c r="D73" s="3"/>
      <c r="E73" s="4">
        <f t="shared" si="5"/>
        <v>5</v>
      </c>
      <c r="F73" s="55">
        <v>0</v>
      </c>
      <c r="G73" s="55">
        <v>208.43457727428799</v>
      </c>
      <c r="H73" s="55">
        <v>253.948088103922</v>
      </c>
      <c r="I73" s="55">
        <v>73.264503669448402</v>
      </c>
      <c r="J73" s="55">
        <v>0</v>
      </c>
      <c r="K73" s="55">
        <v>0</v>
      </c>
      <c r="L73" s="55">
        <v>0</v>
      </c>
      <c r="M73" s="55">
        <v>0</v>
      </c>
      <c r="N73" s="55">
        <v>0</v>
      </c>
      <c r="O73" s="55">
        <v>0</v>
      </c>
      <c r="P73" s="55">
        <v>0</v>
      </c>
      <c r="Q73" s="55">
        <v>0</v>
      </c>
      <c r="R73" s="55">
        <v>0</v>
      </c>
      <c r="S73" s="55">
        <v>0</v>
      </c>
      <c r="T73" s="55">
        <v>0</v>
      </c>
      <c r="U73" s="55">
        <v>0</v>
      </c>
      <c r="V73" s="55">
        <v>0</v>
      </c>
      <c r="W73" s="55">
        <v>0</v>
      </c>
      <c r="X73" s="55">
        <v>0</v>
      </c>
      <c r="Y73" s="55">
        <v>0</v>
      </c>
      <c r="Z73" s="55">
        <v>0</v>
      </c>
      <c r="AA73" s="55">
        <v>0</v>
      </c>
      <c r="AB73" s="55">
        <v>0</v>
      </c>
      <c r="AC73" s="55">
        <v>0</v>
      </c>
      <c r="AD73" s="55">
        <v>0</v>
      </c>
      <c r="AE73" s="55">
        <v>0</v>
      </c>
      <c r="AF73" s="55">
        <v>0</v>
      </c>
      <c r="AG73" s="55">
        <v>0</v>
      </c>
      <c r="AH73" s="55">
        <v>0</v>
      </c>
      <c r="AI73" s="55">
        <v>0</v>
      </c>
      <c r="AJ73" s="55">
        <v>0</v>
      </c>
      <c r="AK73" s="55">
        <v>0</v>
      </c>
      <c r="AL73" s="55">
        <v>0</v>
      </c>
      <c r="AM73" s="55">
        <v>0</v>
      </c>
      <c r="AN73" s="55">
        <v>0</v>
      </c>
      <c r="AO73" s="55">
        <v>0</v>
      </c>
      <c r="AP73" s="55">
        <v>0</v>
      </c>
      <c r="AQ73" s="55">
        <v>0</v>
      </c>
      <c r="AR73" s="55">
        <v>0</v>
      </c>
      <c r="AS73" s="55">
        <v>0</v>
      </c>
      <c r="AT73" s="55">
        <v>0</v>
      </c>
      <c r="AU73" s="55">
        <v>0</v>
      </c>
      <c r="AV73" s="55">
        <v>0</v>
      </c>
      <c r="AW73" s="55">
        <v>0</v>
      </c>
      <c r="AX73" s="55">
        <v>0</v>
      </c>
      <c r="AY73" s="55">
        <v>0</v>
      </c>
      <c r="AZ73" s="55">
        <v>0</v>
      </c>
      <c r="BA73" s="55">
        <v>0</v>
      </c>
      <c r="BB73" s="55">
        <v>0</v>
      </c>
      <c r="BC73" s="55">
        <v>0</v>
      </c>
      <c r="BD73" s="55">
        <v>0</v>
      </c>
      <c r="BE73" s="55">
        <v>0</v>
      </c>
      <c r="BF73" s="55">
        <v>0</v>
      </c>
      <c r="BG73" s="55">
        <v>0</v>
      </c>
      <c r="BH73" s="55">
        <v>0</v>
      </c>
      <c r="BI73" s="55">
        <v>0</v>
      </c>
      <c r="BJ73" s="55">
        <v>0</v>
      </c>
      <c r="BK73" s="55">
        <v>0</v>
      </c>
      <c r="BL73" s="55">
        <v>0</v>
      </c>
      <c r="BM73" s="55">
        <v>0</v>
      </c>
      <c r="BN73" s="55">
        <v>0</v>
      </c>
      <c r="BO73" s="55">
        <v>0</v>
      </c>
      <c r="BP73" s="55">
        <v>0</v>
      </c>
      <c r="BQ73" s="55">
        <v>0</v>
      </c>
      <c r="BR73" s="55">
        <v>0</v>
      </c>
      <c r="BS73" s="55">
        <v>0</v>
      </c>
      <c r="BT73" s="55">
        <v>0</v>
      </c>
      <c r="BU73" s="55">
        <v>0</v>
      </c>
      <c r="BV73" s="55">
        <v>0</v>
      </c>
      <c r="BW73" s="55">
        <v>0</v>
      </c>
      <c r="BX73" s="55">
        <v>81.8</v>
      </c>
      <c r="BY73" s="55">
        <v>0</v>
      </c>
      <c r="BZ73" s="55">
        <v>0</v>
      </c>
      <c r="CA73" s="55">
        <v>0</v>
      </c>
      <c r="CB73" s="55">
        <v>0</v>
      </c>
      <c r="CC73" s="55">
        <v>0</v>
      </c>
      <c r="CD73" s="55">
        <v>0</v>
      </c>
      <c r="CE73" s="55">
        <v>0</v>
      </c>
      <c r="CF73" s="55">
        <v>0</v>
      </c>
      <c r="CG73" s="55">
        <v>0</v>
      </c>
      <c r="CH73" s="55">
        <v>0</v>
      </c>
      <c r="CI73" s="55">
        <v>0</v>
      </c>
      <c r="CJ73" s="55">
        <v>0</v>
      </c>
      <c r="CK73" s="55">
        <v>0</v>
      </c>
      <c r="CM73" s="55">
        <v>0</v>
      </c>
      <c r="CN73" s="55">
        <v>0</v>
      </c>
      <c r="CO73" s="55">
        <v>0</v>
      </c>
      <c r="CP73" s="55">
        <v>0</v>
      </c>
      <c r="CQ73" s="55">
        <v>0</v>
      </c>
      <c r="CR73" s="55">
        <v>0</v>
      </c>
      <c r="CS73" s="55">
        <v>0</v>
      </c>
      <c r="CT73" s="55">
        <v>0</v>
      </c>
      <c r="CU73" s="55">
        <v>0</v>
      </c>
      <c r="CV73" s="55">
        <v>0</v>
      </c>
      <c r="CW73" s="55">
        <v>0</v>
      </c>
      <c r="CX73" s="55">
        <v>0</v>
      </c>
      <c r="CY73" s="55">
        <v>0</v>
      </c>
      <c r="CZ73" s="55">
        <v>0</v>
      </c>
      <c r="DA73" s="55">
        <v>0</v>
      </c>
      <c r="DB73" s="55">
        <v>0</v>
      </c>
      <c r="DC73" s="55">
        <v>0</v>
      </c>
      <c r="DD73" s="55">
        <v>0</v>
      </c>
      <c r="DE73" s="55">
        <v>0</v>
      </c>
      <c r="DF73" s="55">
        <v>0</v>
      </c>
      <c r="DG73" s="55">
        <v>0</v>
      </c>
      <c r="DH73" s="55">
        <v>0</v>
      </c>
      <c r="DI73" s="55">
        <v>0</v>
      </c>
      <c r="DJ73" s="55">
        <v>0</v>
      </c>
      <c r="DK73" s="55">
        <v>0</v>
      </c>
      <c r="DL73" s="55">
        <v>0</v>
      </c>
      <c r="DM73" s="55">
        <v>0</v>
      </c>
      <c r="DN73" s="55">
        <v>0</v>
      </c>
      <c r="DO73" s="55">
        <v>0</v>
      </c>
      <c r="DP73" s="55">
        <v>0</v>
      </c>
      <c r="DQ73" s="55">
        <v>0</v>
      </c>
      <c r="DR73" s="55">
        <v>0</v>
      </c>
      <c r="DS73" s="55">
        <v>0</v>
      </c>
      <c r="DT73" s="55">
        <v>0</v>
      </c>
      <c r="DU73" s="55">
        <v>0</v>
      </c>
      <c r="DV73" s="55">
        <v>0</v>
      </c>
      <c r="DW73" s="55">
        <v>0</v>
      </c>
      <c r="DX73" s="55">
        <v>0</v>
      </c>
      <c r="DY73" s="55">
        <v>0</v>
      </c>
      <c r="DZ73" s="55">
        <v>0</v>
      </c>
      <c r="EA73" s="55">
        <v>0</v>
      </c>
    </row>
    <row r="74" spans="3:131" x14ac:dyDescent="0.3">
      <c r="C74" s="3">
        <f t="shared" si="4"/>
        <v>400</v>
      </c>
      <c r="D74" s="3"/>
      <c r="E74" s="4">
        <f t="shared" si="5"/>
        <v>5</v>
      </c>
      <c r="F74" s="55">
        <v>0</v>
      </c>
      <c r="G74" s="55">
        <v>129.38235264640201</v>
      </c>
      <c r="H74" s="55">
        <v>84.819345809096106</v>
      </c>
      <c r="I74" s="55">
        <v>9.9434484959469405</v>
      </c>
      <c r="J74" s="55">
        <v>0</v>
      </c>
      <c r="K74" s="55">
        <v>0</v>
      </c>
      <c r="L74" s="55">
        <v>0</v>
      </c>
      <c r="M74" s="55">
        <v>0</v>
      </c>
      <c r="N74" s="55">
        <v>0</v>
      </c>
      <c r="O74" s="55">
        <v>0</v>
      </c>
      <c r="P74" s="55">
        <v>0</v>
      </c>
      <c r="Q74" s="55">
        <v>0</v>
      </c>
      <c r="R74" s="55">
        <v>0</v>
      </c>
      <c r="S74" s="55">
        <v>0</v>
      </c>
      <c r="T74" s="55">
        <v>0</v>
      </c>
      <c r="U74" s="55">
        <v>0</v>
      </c>
      <c r="V74" s="55">
        <v>0</v>
      </c>
      <c r="W74" s="55">
        <v>0</v>
      </c>
      <c r="X74" s="55">
        <v>0</v>
      </c>
      <c r="Y74" s="55">
        <v>0</v>
      </c>
      <c r="Z74" s="55">
        <v>0</v>
      </c>
      <c r="AA74" s="55">
        <v>0</v>
      </c>
      <c r="AB74" s="55">
        <v>0</v>
      </c>
      <c r="AC74" s="55">
        <v>0</v>
      </c>
      <c r="AD74" s="55">
        <v>0</v>
      </c>
      <c r="AE74" s="55">
        <v>0</v>
      </c>
      <c r="AF74" s="55">
        <v>0</v>
      </c>
      <c r="AG74" s="55">
        <v>0</v>
      </c>
      <c r="AH74" s="55">
        <v>0</v>
      </c>
      <c r="AI74" s="55">
        <v>0</v>
      </c>
      <c r="AJ74" s="55">
        <v>0</v>
      </c>
      <c r="AK74" s="55">
        <v>0</v>
      </c>
      <c r="AL74" s="55">
        <v>0</v>
      </c>
      <c r="AM74" s="55">
        <v>0</v>
      </c>
      <c r="AN74" s="55">
        <v>0</v>
      </c>
      <c r="AO74" s="55">
        <v>0</v>
      </c>
      <c r="AP74" s="55">
        <v>0</v>
      </c>
      <c r="AQ74" s="55">
        <v>0</v>
      </c>
      <c r="AR74" s="55">
        <v>0</v>
      </c>
      <c r="AS74" s="55">
        <v>0</v>
      </c>
      <c r="AT74" s="55">
        <v>0</v>
      </c>
      <c r="AU74" s="55">
        <v>0</v>
      </c>
      <c r="AV74" s="55">
        <v>0</v>
      </c>
      <c r="AW74" s="55">
        <v>0</v>
      </c>
      <c r="AX74" s="55">
        <v>0</v>
      </c>
      <c r="AY74" s="55">
        <v>0</v>
      </c>
      <c r="AZ74" s="55">
        <v>0</v>
      </c>
      <c r="BA74" s="55">
        <v>0</v>
      </c>
      <c r="BB74" s="55">
        <v>0</v>
      </c>
      <c r="BC74" s="55">
        <v>0</v>
      </c>
      <c r="BD74" s="55">
        <v>0</v>
      </c>
      <c r="BE74" s="55">
        <v>0</v>
      </c>
      <c r="BF74" s="55">
        <v>0</v>
      </c>
      <c r="BG74" s="55">
        <v>0</v>
      </c>
      <c r="BH74" s="55">
        <v>0</v>
      </c>
      <c r="BI74" s="55">
        <v>0</v>
      </c>
      <c r="BJ74" s="55">
        <v>0</v>
      </c>
      <c r="BK74" s="55">
        <v>0</v>
      </c>
      <c r="BL74" s="55">
        <v>0</v>
      </c>
      <c r="BM74" s="55">
        <v>0</v>
      </c>
      <c r="BN74" s="55">
        <v>0</v>
      </c>
      <c r="BO74" s="55">
        <v>0</v>
      </c>
      <c r="BP74" s="55">
        <v>0</v>
      </c>
      <c r="BQ74" s="55">
        <v>0</v>
      </c>
      <c r="BR74" s="55">
        <v>0</v>
      </c>
      <c r="BS74" s="55">
        <v>0</v>
      </c>
      <c r="BT74" s="55">
        <v>0</v>
      </c>
      <c r="BU74" s="55">
        <v>0</v>
      </c>
      <c r="BV74" s="55">
        <v>0</v>
      </c>
      <c r="BW74" s="55">
        <v>0</v>
      </c>
      <c r="BX74" s="55">
        <v>86.9</v>
      </c>
      <c r="BY74" s="55">
        <v>0</v>
      </c>
      <c r="BZ74" s="55">
        <v>0</v>
      </c>
      <c r="CA74" s="55">
        <v>0</v>
      </c>
      <c r="CB74" s="55">
        <v>0</v>
      </c>
      <c r="CC74" s="55">
        <v>0</v>
      </c>
      <c r="CD74" s="55">
        <v>0</v>
      </c>
      <c r="CE74" s="55">
        <v>0</v>
      </c>
      <c r="CF74" s="55">
        <v>0</v>
      </c>
      <c r="CG74" s="55">
        <v>0</v>
      </c>
      <c r="CH74" s="55">
        <v>0</v>
      </c>
      <c r="CI74" s="55">
        <v>0</v>
      </c>
      <c r="CJ74" s="55">
        <v>0</v>
      </c>
      <c r="CK74" s="55">
        <v>0</v>
      </c>
      <c r="CM74" s="55">
        <v>0</v>
      </c>
      <c r="CN74" s="55">
        <v>0</v>
      </c>
      <c r="CO74" s="55">
        <v>0</v>
      </c>
      <c r="CP74" s="55">
        <v>0</v>
      </c>
      <c r="CQ74" s="55">
        <v>0</v>
      </c>
      <c r="CR74" s="55">
        <v>0</v>
      </c>
      <c r="CS74" s="55">
        <v>0</v>
      </c>
      <c r="CT74" s="55">
        <v>0</v>
      </c>
      <c r="CU74" s="55">
        <v>0</v>
      </c>
      <c r="CV74" s="55">
        <v>0</v>
      </c>
      <c r="CW74" s="55">
        <v>0</v>
      </c>
      <c r="CX74" s="55">
        <v>0</v>
      </c>
      <c r="CY74" s="55">
        <v>0</v>
      </c>
      <c r="CZ74" s="55">
        <v>0</v>
      </c>
      <c r="DA74" s="55">
        <v>0</v>
      </c>
      <c r="DB74" s="55">
        <v>0</v>
      </c>
      <c r="DC74" s="55">
        <v>0</v>
      </c>
      <c r="DD74" s="55">
        <v>0</v>
      </c>
      <c r="DE74" s="55">
        <v>0</v>
      </c>
      <c r="DF74" s="55">
        <v>0</v>
      </c>
      <c r="DG74" s="55">
        <v>0</v>
      </c>
      <c r="DH74" s="55">
        <v>0</v>
      </c>
      <c r="DI74" s="55">
        <v>0</v>
      </c>
      <c r="DJ74" s="55">
        <v>0</v>
      </c>
      <c r="DK74" s="55">
        <v>0</v>
      </c>
      <c r="DL74" s="55">
        <v>0</v>
      </c>
      <c r="DM74" s="55">
        <v>0</v>
      </c>
      <c r="DN74" s="55">
        <v>0</v>
      </c>
      <c r="DO74" s="55">
        <v>0</v>
      </c>
      <c r="DP74" s="55">
        <v>0</v>
      </c>
      <c r="DQ74" s="55">
        <v>0</v>
      </c>
      <c r="DR74" s="55">
        <v>0</v>
      </c>
      <c r="DS74" s="55">
        <v>0</v>
      </c>
      <c r="DT74" s="55">
        <v>0</v>
      </c>
      <c r="DU74" s="55">
        <v>0</v>
      </c>
      <c r="DV74" s="55">
        <v>0</v>
      </c>
      <c r="DW74" s="55">
        <v>0</v>
      </c>
      <c r="DX74" s="55">
        <v>0</v>
      </c>
      <c r="DY74" s="55">
        <v>0</v>
      </c>
      <c r="DZ74" s="55">
        <v>0</v>
      </c>
      <c r="EA74" s="55">
        <v>0</v>
      </c>
    </row>
    <row r="75" spans="3:131" x14ac:dyDescent="0.3">
      <c r="C75" s="3">
        <f t="shared" si="4"/>
        <v>600</v>
      </c>
      <c r="D75" s="3"/>
      <c r="E75" s="4">
        <f t="shared" si="5"/>
        <v>5</v>
      </c>
      <c r="F75" s="55">
        <v>0</v>
      </c>
      <c r="G75" s="55">
        <v>57.0317695008466</v>
      </c>
      <c r="H75" s="55">
        <v>26.157564670695301</v>
      </c>
      <c r="I75" s="55">
        <v>5.3439204522003196</v>
      </c>
      <c r="J75" s="55">
        <v>0</v>
      </c>
      <c r="K75" s="55">
        <v>0</v>
      </c>
      <c r="L75" s="55">
        <v>0</v>
      </c>
      <c r="M75" s="55">
        <v>0</v>
      </c>
      <c r="N75" s="55">
        <v>0</v>
      </c>
      <c r="O75" s="55">
        <v>0</v>
      </c>
      <c r="P75" s="55">
        <v>0</v>
      </c>
      <c r="Q75" s="55">
        <v>0</v>
      </c>
      <c r="R75" s="55">
        <v>0</v>
      </c>
      <c r="S75" s="55">
        <v>0</v>
      </c>
      <c r="T75" s="55">
        <v>0</v>
      </c>
      <c r="U75" s="55">
        <v>0</v>
      </c>
      <c r="V75" s="55">
        <v>0</v>
      </c>
      <c r="W75" s="55">
        <v>0</v>
      </c>
      <c r="X75" s="55">
        <v>0</v>
      </c>
      <c r="Y75" s="55">
        <v>0</v>
      </c>
      <c r="Z75" s="55">
        <v>0</v>
      </c>
      <c r="AA75" s="55">
        <v>0</v>
      </c>
      <c r="AB75" s="55">
        <v>0</v>
      </c>
      <c r="AC75" s="55">
        <v>0</v>
      </c>
      <c r="AD75" s="55">
        <v>0</v>
      </c>
      <c r="AE75" s="55">
        <v>0</v>
      </c>
      <c r="AF75" s="55">
        <v>0</v>
      </c>
      <c r="AG75" s="55">
        <v>0</v>
      </c>
      <c r="AH75" s="55">
        <v>0</v>
      </c>
      <c r="AI75" s="55">
        <v>0</v>
      </c>
      <c r="AJ75" s="55">
        <v>0</v>
      </c>
      <c r="AK75" s="55">
        <v>0</v>
      </c>
      <c r="AL75" s="55">
        <v>0</v>
      </c>
      <c r="AM75" s="55">
        <v>0</v>
      </c>
      <c r="AN75" s="55">
        <v>0</v>
      </c>
      <c r="AO75" s="55">
        <v>0</v>
      </c>
      <c r="AP75" s="55">
        <v>0</v>
      </c>
      <c r="AQ75" s="55">
        <v>0</v>
      </c>
      <c r="AR75" s="55">
        <v>0</v>
      </c>
      <c r="AS75" s="55">
        <v>0</v>
      </c>
      <c r="AT75" s="55">
        <v>0</v>
      </c>
      <c r="AU75" s="55">
        <v>0</v>
      </c>
      <c r="AV75" s="55">
        <v>0</v>
      </c>
      <c r="AW75" s="55">
        <v>0</v>
      </c>
      <c r="AX75" s="55">
        <v>0</v>
      </c>
      <c r="AY75" s="55">
        <v>0</v>
      </c>
      <c r="AZ75" s="55">
        <v>0</v>
      </c>
      <c r="BA75" s="55">
        <v>0</v>
      </c>
      <c r="BB75" s="55">
        <v>0</v>
      </c>
      <c r="BC75" s="55">
        <v>0</v>
      </c>
      <c r="BD75" s="55">
        <v>0</v>
      </c>
      <c r="BE75" s="55">
        <v>0</v>
      </c>
      <c r="BF75" s="55">
        <v>0</v>
      </c>
      <c r="BG75" s="55">
        <v>0</v>
      </c>
      <c r="BH75" s="55">
        <v>0</v>
      </c>
      <c r="BI75" s="55">
        <v>0</v>
      </c>
      <c r="BJ75" s="55">
        <v>0</v>
      </c>
      <c r="BK75" s="55">
        <v>0</v>
      </c>
      <c r="BL75" s="55">
        <v>0</v>
      </c>
      <c r="BM75" s="55">
        <v>0</v>
      </c>
      <c r="BN75" s="55">
        <v>0</v>
      </c>
      <c r="BO75" s="55">
        <v>0</v>
      </c>
      <c r="BP75" s="55">
        <v>0</v>
      </c>
      <c r="BQ75" s="55">
        <v>0</v>
      </c>
      <c r="BR75" s="55">
        <v>0</v>
      </c>
      <c r="BS75" s="55">
        <v>0</v>
      </c>
      <c r="BT75" s="55">
        <v>0</v>
      </c>
      <c r="BU75" s="55">
        <v>0</v>
      </c>
      <c r="BV75" s="55">
        <v>0</v>
      </c>
      <c r="BW75" s="55">
        <v>0</v>
      </c>
      <c r="BX75" s="55">
        <v>75</v>
      </c>
      <c r="BY75" s="55">
        <v>0</v>
      </c>
      <c r="BZ75" s="55">
        <v>0</v>
      </c>
      <c r="CA75" s="55">
        <v>0</v>
      </c>
      <c r="CB75" s="55">
        <v>0</v>
      </c>
      <c r="CC75" s="55">
        <v>0</v>
      </c>
      <c r="CD75" s="55">
        <v>0</v>
      </c>
      <c r="CE75" s="55">
        <v>0</v>
      </c>
      <c r="CF75" s="55">
        <v>0</v>
      </c>
      <c r="CG75" s="55">
        <v>0</v>
      </c>
      <c r="CH75" s="55">
        <v>0</v>
      </c>
      <c r="CI75" s="55">
        <v>0</v>
      </c>
      <c r="CJ75" s="55">
        <v>0</v>
      </c>
      <c r="CK75" s="55">
        <v>0</v>
      </c>
      <c r="CM75" s="55">
        <v>0</v>
      </c>
      <c r="CN75" s="55">
        <v>0</v>
      </c>
      <c r="CO75" s="55">
        <v>0</v>
      </c>
      <c r="CP75" s="55">
        <v>0</v>
      </c>
      <c r="CQ75" s="55">
        <v>0</v>
      </c>
      <c r="CR75" s="55">
        <v>0</v>
      </c>
      <c r="CS75" s="55">
        <v>0</v>
      </c>
      <c r="CT75" s="55">
        <v>0</v>
      </c>
      <c r="CU75" s="55">
        <v>0</v>
      </c>
      <c r="CV75" s="55">
        <v>0</v>
      </c>
      <c r="CW75" s="55">
        <v>0</v>
      </c>
      <c r="CX75" s="55">
        <v>0</v>
      </c>
      <c r="CY75" s="55">
        <v>0</v>
      </c>
      <c r="CZ75" s="55">
        <v>0</v>
      </c>
      <c r="DA75" s="55">
        <v>0</v>
      </c>
      <c r="DB75" s="55">
        <v>0</v>
      </c>
      <c r="DC75" s="55">
        <v>0</v>
      </c>
      <c r="DD75" s="55">
        <v>0</v>
      </c>
      <c r="DE75" s="55">
        <v>0</v>
      </c>
      <c r="DF75" s="55">
        <v>0</v>
      </c>
      <c r="DG75" s="55">
        <v>0</v>
      </c>
      <c r="DH75" s="55">
        <v>0</v>
      </c>
      <c r="DI75" s="55">
        <v>0</v>
      </c>
      <c r="DJ75" s="55">
        <v>0</v>
      </c>
      <c r="DK75" s="55">
        <v>0</v>
      </c>
      <c r="DL75" s="55">
        <v>0</v>
      </c>
      <c r="DM75" s="55">
        <v>0</v>
      </c>
      <c r="DN75" s="55">
        <v>0</v>
      </c>
      <c r="DO75" s="55">
        <v>0</v>
      </c>
      <c r="DP75" s="55">
        <v>0</v>
      </c>
      <c r="DQ75" s="55">
        <v>0</v>
      </c>
      <c r="DR75" s="55">
        <v>0</v>
      </c>
      <c r="DS75" s="55">
        <v>0</v>
      </c>
      <c r="DT75" s="55">
        <v>0</v>
      </c>
      <c r="DU75" s="55">
        <v>0</v>
      </c>
      <c r="DV75" s="55">
        <v>0</v>
      </c>
      <c r="DW75" s="55">
        <v>0</v>
      </c>
      <c r="DX75" s="55">
        <v>0</v>
      </c>
      <c r="DY75" s="55">
        <v>0</v>
      </c>
      <c r="DZ75" s="55">
        <v>0</v>
      </c>
      <c r="EA75" s="55">
        <v>0</v>
      </c>
    </row>
    <row r="76" spans="3:131" x14ac:dyDescent="0.3">
      <c r="C76" s="3">
        <f t="shared" si="4"/>
        <v>800</v>
      </c>
      <c r="D76" s="3"/>
      <c r="E76" s="4">
        <f t="shared" si="5"/>
        <v>5</v>
      </c>
      <c r="F76" s="55">
        <v>0</v>
      </c>
      <c r="G76" s="55">
        <v>39.020275580102002</v>
      </c>
      <c r="H76" s="55">
        <v>13.4501468991623</v>
      </c>
      <c r="I76" s="55">
        <v>4.0342124945059501</v>
      </c>
      <c r="J76" s="55">
        <v>0</v>
      </c>
      <c r="K76" s="55">
        <v>0</v>
      </c>
      <c r="L76" s="55">
        <v>0</v>
      </c>
      <c r="M76" s="55">
        <v>0</v>
      </c>
      <c r="N76" s="55">
        <v>0</v>
      </c>
      <c r="O76" s="55">
        <v>0</v>
      </c>
      <c r="P76" s="55">
        <v>0</v>
      </c>
      <c r="Q76" s="55">
        <v>0</v>
      </c>
      <c r="R76" s="55">
        <v>0</v>
      </c>
      <c r="S76" s="55">
        <v>0</v>
      </c>
      <c r="T76" s="55">
        <v>0</v>
      </c>
      <c r="U76" s="55">
        <v>0</v>
      </c>
      <c r="V76" s="55">
        <v>0</v>
      </c>
      <c r="W76" s="55">
        <v>0</v>
      </c>
      <c r="X76" s="55">
        <v>0</v>
      </c>
      <c r="Y76" s="55">
        <v>0</v>
      </c>
      <c r="Z76" s="55">
        <v>0</v>
      </c>
      <c r="AA76" s="55">
        <v>0</v>
      </c>
      <c r="AB76" s="55">
        <v>0</v>
      </c>
      <c r="AC76" s="55">
        <v>0</v>
      </c>
      <c r="AD76" s="55">
        <v>0</v>
      </c>
      <c r="AE76" s="55">
        <v>0</v>
      </c>
      <c r="AF76" s="55">
        <v>0</v>
      </c>
      <c r="AG76" s="55">
        <v>0</v>
      </c>
      <c r="AH76" s="55">
        <v>0</v>
      </c>
      <c r="AI76" s="55">
        <v>0</v>
      </c>
      <c r="AJ76" s="55">
        <v>0</v>
      </c>
      <c r="AK76" s="55">
        <v>0</v>
      </c>
      <c r="AL76" s="55">
        <v>0</v>
      </c>
      <c r="AM76" s="55">
        <v>0</v>
      </c>
      <c r="AN76" s="55">
        <v>0</v>
      </c>
      <c r="AO76" s="55">
        <v>0</v>
      </c>
      <c r="AP76" s="55">
        <v>0</v>
      </c>
      <c r="AQ76" s="55">
        <v>0</v>
      </c>
      <c r="AR76" s="55">
        <v>0</v>
      </c>
      <c r="AS76" s="55">
        <v>0</v>
      </c>
      <c r="AT76" s="55">
        <v>0</v>
      </c>
      <c r="AU76" s="55">
        <v>0</v>
      </c>
      <c r="AV76" s="55">
        <v>0</v>
      </c>
      <c r="AW76" s="55">
        <v>0</v>
      </c>
      <c r="AX76" s="55">
        <v>0</v>
      </c>
      <c r="AY76" s="55">
        <v>0</v>
      </c>
      <c r="AZ76" s="55">
        <v>0</v>
      </c>
      <c r="BA76" s="55">
        <v>0</v>
      </c>
      <c r="BB76" s="55">
        <v>0</v>
      </c>
      <c r="BC76" s="55">
        <v>0</v>
      </c>
      <c r="BD76" s="55">
        <v>0</v>
      </c>
      <c r="BE76" s="55">
        <v>0</v>
      </c>
      <c r="BF76" s="55">
        <v>0</v>
      </c>
      <c r="BG76" s="55">
        <v>0</v>
      </c>
      <c r="BH76" s="55">
        <v>0</v>
      </c>
      <c r="BI76" s="55">
        <v>0</v>
      </c>
      <c r="BJ76" s="55">
        <v>0</v>
      </c>
      <c r="BK76" s="55">
        <v>0</v>
      </c>
      <c r="BL76" s="55">
        <v>0</v>
      </c>
      <c r="BM76" s="55">
        <v>0</v>
      </c>
      <c r="BN76" s="55">
        <v>0</v>
      </c>
      <c r="BO76" s="55">
        <v>0</v>
      </c>
      <c r="BP76" s="55">
        <v>0</v>
      </c>
      <c r="BQ76" s="55">
        <v>0</v>
      </c>
      <c r="BR76" s="55">
        <v>0</v>
      </c>
      <c r="BS76" s="55">
        <v>0</v>
      </c>
      <c r="BT76" s="55">
        <v>0</v>
      </c>
      <c r="BU76" s="55">
        <v>0</v>
      </c>
      <c r="BV76" s="55">
        <v>0</v>
      </c>
      <c r="BW76" s="55">
        <v>0</v>
      </c>
      <c r="BX76" s="55">
        <v>77.2</v>
      </c>
      <c r="BY76" s="55">
        <v>0</v>
      </c>
      <c r="BZ76" s="55">
        <v>0</v>
      </c>
      <c r="CA76" s="55">
        <v>0</v>
      </c>
      <c r="CB76" s="55">
        <v>0</v>
      </c>
      <c r="CC76" s="55">
        <v>0</v>
      </c>
      <c r="CD76" s="55">
        <v>0</v>
      </c>
      <c r="CE76" s="55">
        <v>0</v>
      </c>
      <c r="CF76" s="55">
        <v>0</v>
      </c>
      <c r="CG76" s="55">
        <v>0</v>
      </c>
      <c r="CH76" s="55">
        <v>0</v>
      </c>
      <c r="CI76" s="55">
        <v>0</v>
      </c>
      <c r="CJ76" s="55">
        <v>0</v>
      </c>
      <c r="CK76" s="55">
        <v>0</v>
      </c>
      <c r="CM76" s="55">
        <v>0</v>
      </c>
      <c r="CN76" s="55">
        <v>0</v>
      </c>
      <c r="CO76" s="55">
        <v>0</v>
      </c>
      <c r="CP76" s="55">
        <v>0</v>
      </c>
      <c r="CQ76" s="55">
        <v>0</v>
      </c>
      <c r="CR76" s="55">
        <v>0</v>
      </c>
      <c r="CS76" s="55">
        <v>0</v>
      </c>
      <c r="CT76" s="55">
        <v>0</v>
      </c>
      <c r="CU76" s="55">
        <v>0</v>
      </c>
      <c r="CV76" s="55">
        <v>0</v>
      </c>
      <c r="CW76" s="55">
        <v>0</v>
      </c>
      <c r="CX76" s="55">
        <v>0</v>
      </c>
      <c r="CY76" s="55">
        <v>0</v>
      </c>
      <c r="CZ76" s="55">
        <v>0</v>
      </c>
      <c r="DA76" s="55">
        <v>0</v>
      </c>
      <c r="DB76" s="55">
        <v>0</v>
      </c>
      <c r="DC76" s="55">
        <v>0</v>
      </c>
      <c r="DD76" s="55">
        <v>0</v>
      </c>
      <c r="DE76" s="55">
        <v>0</v>
      </c>
      <c r="DF76" s="55">
        <v>0</v>
      </c>
      <c r="DG76" s="55">
        <v>0</v>
      </c>
      <c r="DH76" s="55">
        <v>0</v>
      </c>
      <c r="DI76" s="55">
        <v>0</v>
      </c>
      <c r="DJ76" s="55">
        <v>0</v>
      </c>
      <c r="DK76" s="55">
        <v>0</v>
      </c>
      <c r="DL76" s="55">
        <v>0</v>
      </c>
      <c r="DM76" s="55">
        <v>0</v>
      </c>
      <c r="DN76" s="55">
        <v>0</v>
      </c>
      <c r="DO76" s="55">
        <v>0</v>
      </c>
      <c r="DP76" s="55">
        <v>0</v>
      </c>
      <c r="DQ76" s="55">
        <v>0</v>
      </c>
      <c r="DR76" s="55">
        <v>0</v>
      </c>
      <c r="DS76" s="55">
        <v>0</v>
      </c>
      <c r="DT76" s="55">
        <v>0</v>
      </c>
      <c r="DU76" s="55">
        <v>0</v>
      </c>
      <c r="DV76" s="55">
        <v>0</v>
      </c>
      <c r="DW76" s="55">
        <v>0</v>
      </c>
      <c r="DX76" s="55">
        <v>0</v>
      </c>
      <c r="DY76" s="55">
        <v>0</v>
      </c>
      <c r="DZ76" s="55">
        <v>0</v>
      </c>
      <c r="EA76" s="55">
        <v>0</v>
      </c>
    </row>
    <row r="77" spans="3:131" x14ac:dyDescent="0.3">
      <c r="C77" s="3">
        <f t="shared" si="4"/>
        <v>1000</v>
      </c>
      <c r="D77" s="3"/>
      <c r="E77" s="4">
        <f t="shared" si="5"/>
        <v>5</v>
      </c>
      <c r="F77" s="55">
        <v>0</v>
      </c>
      <c r="G77" s="55">
        <v>6.8765550960193904</v>
      </c>
      <c r="H77" s="55">
        <v>3.4481068455443</v>
      </c>
      <c r="I77" s="55">
        <v>2.6663551619263699</v>
      </c>
      <c r="J77" s="55">
        <v>0</v>
      </c>
      <c r="K77" s="55">
        <v>0</v>
      </c>
      <c r="L77" s="55">
        <v>0</v>
      </c>
      <c r="M77" s="55">
        <v>0</v>
      </c>
      <c r="N77" s="55">
        <v>0</v>
      </c>
      <c r="O77" s="55">
        <v>0</v>
      </c>
      <c r="P77" s="55">
        <v>0</v>
      </c>
      <c r="Q77" s="55">
        <v>0</v>
      </c>
      <c r="R77" s="55">
        <v>0</v>
      </c>
      <c r="S77" s="55">
        <v>0</v>
      </c>
      <c r="T77" s="55">
        <v>0</v>
      </c>
      <c r="U77" s="55">
        <v>0</v>
      </c>
      <c r="V77" s="55">
        <v>0</v>
      </c>
      <c r="W77" s="55">
        <v>0</v>
      </c>
      <c r="X77" s="55">
        <v>0</v>
      </c>
      <c r="Y77" s="55">
        <v>0</v>
      </c>
      <c r="Z77" s="55">
        <v>0</v>
      </c>
      <c r="AA77" s="55">
        <v>0</v>
      </c>
      <c r="AB77" s="55">
        <v>0</v>
      </c>
      <c r="AC77" s="55">
        <v>0</v>
      </c>
      <c r="AD77" s="55">
        <v>0</v>
      </c>
      <c r="AE77" s="55">
        <v>0</v>
      </c>
      <c r="AF77" s="55">
        <v>0</v>
      </c>
      <c r="AG77" s="55">
        <v>0</v>
      </c>
      <c r="AH77" s="55">
        <v>0</v>
      </c>
      <c r="AI77" s="55">
        <v>0</v>
      </c>
      <c r="AJ77" s="55">
        <v>0</v>
      </c>
      <c r="AK77" s="55">
        <v>0</v>
      </c>
      <c r="AL77" s="55">
        <v>0</v>
      </c>
      <c r="AM77" s="55">
        <v>0</v>
      </c>
      <c r="AN77" s="55">
        <v>0</v>
      </c>
      <c r="AO77" s="55">
        <v>0</v>
      </c>
      <c r="AP77" s="55">
        <v>0</v>
      </c>
      <c r="AQ77" s="55">
        <v>0</v>
      </c>
      <c r="AR77" s="55">
        <v>0</v>
      </c>
      <c r="AS77" s="55">
        <v>0</v>
      </c>
      <c r="AT77" s="55">
        <v>0</v>
      </c>
      <c r="AU77" s="55">
        <v>0</v>
      </c>
      <c r="AV77" s="55">
        <v>0</v>
      </c>
      <c r="AW77" s="55">
        <v>0</v>
      </c>
      <c r="AX77" s="55">
        <v>0</v>
      </c>
      <c r="AY77" s="55">
        <v>0</v>
      </c>
      <c r="AZ77" s="55">
        <v>0</v>
      </c>
      <c r="BA77" s="55">
        <v>0</v>
      </c>
      <c r="BB77" s="55">
        <v>0</v>
      </c>
      <c r="BC77" s="55">
        <v>0</v>
      </c>
      <c r="BD77" s="55">
        <v>0</v>
      </c>
      <c r="BE77" s="55">
        <v>0</v>
      </c>
      <c r="BF77" s="55">
        <v>0</v>
      </c>
      <c r="BG77" s="55">
        <v>0</v>
      </c>
      <c r="BH77" s="55">
        <v>0</v>
      </c>
      <c r="BI77" s="55">
        <v>0</v>
      </c>
      <c r="BJ77" s="55">
        <v>0</v>
      </c>
      <c r="BK77" s="55">
        <v>0</v>
      </c>
      <c r="BL77" s="55">
        <v>0</v>
      </c>
      <c r="BM77" s="55">
        <v>0</v>
      </c>
      <c r="BN77" s="55">
        <v>0</v>
      </c>
      <c r="BO77" s="55">
        <v>0</v>
      </c>
      <c r="BP77" s="55">
        <v>0</v>
      </c>
      <c r="BQ77" s="55">
        <v>0</v>
      </c>
      <c r="BR77" s="55">
        <v>0</v>
      </c>
      <c r="BS77" s="55">
        <v>0</v>
      </c>
      <c r="BT77" s="55">
        <v>0</v>
      </c>
      <c r="BU77" s="55">
        <v>0</v>
      </c>
      <c r="BV77" s="55">
        <v>0</v>
      </c>
      <c r="BW77" s="55">
        <v>0</v>
      </c>
      <c r="BX77" s="55">
        <v>67.3</v>
      </c>
      <c r="BY77" s="55">
        <v>0</v>
      </c>
      <c r="BZ77" s="55">
        <v>0</v>
      </c>
      <c r="CA77" s="55">
        <v>0</v>
      </c>
      <c r="CB77" s="55">
        <v>0</v>
      </c>
      <c r="CC77" s="55">
        <v>0</v>
      </c>
      <c r="CD77" s="55">
        <v>0</v>
      </c>
      <c r="CE77" s="55">
        <v>0</v>
      </c>
      <c r="CF77" s="55">
        <v>0</v>
      </c>
      <c r="CG77" s="55">
        <v>0</v>
      </c>
      <c r="CH77" s="55">
        <v>0</v>
      </c>
      <c r="CI77" s="55">
        <v>0</v>
      </c>
      <c r="CJ77" s="55">
        <v>0</v>
      </c>
      <c r="CK77" s="55">
        <v>0</v>
      </c>
      <c r="CM77" s="55">
        <v>0</v>
      </c>
      <c r="CN77" s="55">
        <v>0</v>
      </c>
      <c r="CO77" s="55">
        <v>0</v>
      </c>
      <c r="CP77" s="55">
        <v>0</v>
      </c>
      <c r="CQ77" s="55">
        <v>0</v>
      </c>
      <c r="CR77" s="55">
        <v>0</v>
      </c>
      <c r="CS77" s="55">
        <v>0</v>
      </c>
      <c r="CT77" s="55">
        <v>0</v>
      </c>
      <c r="CU77" s="55">
        <v>0</v>
      </c>
      <c r="CV77" s="55">
        <v>0</v>
      </c>
      <c r="CW77" s="55">
        <v>0</v>
      </c>
      <c r="CX77" s="55">
        <v>0</v>
      </c>
      <c r="CY77" s="55">
        <v>0</v>
      </c>
      <c r="CZ77" s="55">
        <v>0</v>
      </c>
      <c r="DA77" s="55">
        <v>0</v>
      </c>
      <c r="DB77" s="55">
        <v>0</v>
      </c>
      <c r="DC77" s="55">
        <v>0</v>
      </c>
      <c r="DD77" s="55">
        <v>0</v>
      </c>
      <c r="DE77" s="55">
        <v>0</v>
      </c>
      <c r="DF77" s="55">
        <v>0</v>
      </c>
      <c r="DG77" s="55">
        <v>0</v>
      </c>
      <c r="DH77" s="55">
        <v>0</v>
      </c>
      <c r="DI77" s="55">
        <v>0</v>
      </c>
      <c r="DJ77" s="55">
        <v>0</v>
      </c>
      <c r="DK77" s="55">
        <v>0</v>
      </c>
      <c r="DL77" s="55">
        <v>0</v>
      </c>
      <c r="DM77" s="55">
        <v>0</v>
      </c>
      <c r="DN77" s="55">
        <v>0</v>
      </c>
      <c r="DO77" s="55">
        <v>0</v>
      </c>
      <c r="DP77" s="55">
        <v>0</v>
      </c>
      <c r="DQ77" s="55">
        <v>0</v>
      </c>
      <c r="DR77" s="55">
        <v>0</v>
      </c>
      <c r="DS77" s="55">
        <v>0</v>
      </c>
      <c r="DT77" s="55">
        <v>0</v>
      </c>
      <c r="DU77" s="55">
        <v>0</v>
      </c>
      <c r="DV77" s="55">
        <v>0</v>
      </c>
      <c r="DW77" s="55">
        <v>0</v>
      </c>
      <c r="DX77" s="55">
        <v>0</v>
      </c>
      <c r="DY77" s="55">
        <v>0</v>
      </c>
      <c r="DZ77" s="55">
        <v>0</v>
      </c>
      <c r="EA77" s="55">
        <v>0</v>
      </c>
    </row>
    <row r="78" spans="3:131" x14ac:dyDescent="0.3">
      <c r="C78" s="3">
        <f t="shared" si="4"/>
        <v>1200</v>
      </c>
      <c r="D78" s="3"/>
      <c r="E78" s="4">
        <f t="shared" si="5"/>
        <v>5</v>
      </c>
      <c r="F78" s="55">
        <v>0</v>
      </c>
      <c r="G78" s="55">
        <v>0.96517828711336395</v>
      </c>
      <c r="H78" s="55">
        <v>0.91595777006469603</v>
      </c>
      <c r="I78" s="55">
        <v>1.9111020629792801</v>
      </c>
      <c r="J78" s="55">
        <v>0</v>
      </c>
      <c r="K78" s="55">
        <v>0</v>
      </c>
      <c r="L78" s="55">
        <v>0</v>
      </c>
      <c r="M78" s="55">
        <v>0</v>
      </c>
      <c r="N78" s="55">
        <v>0</v>
      </c>
      <c r="O78" s="55">
        <v>0</v>
      </c>
      <c r="P78" s="55">
        <v>0</v>
      </c>
      <c r="Q78" s="55">
        <v>0</v>
      </c>
      <c r="R78" s="55">
        <v>0</v>
      </c>
      <c r="S78" s="55">
        <v>0</v>
      </c>
      <c r="T78" s="55">
        <v>0</v>
      </c>
      <c r="U78" s="55">
        <v>0</v>
      </c>
      <c r="V78" s="55">
        <v>0</v>
      </c>
      <c r="W78" s="55">
        <v>0</v>
      </c>
      <c r="X78" s="55">
        <v>0</v>
      </c>
      <c r="Y78" s="55">
        <v>0</v>
      </c>
      <c r="Z78" s="55">
        <v>0</v>
      </c>
      <c r="AA78" s="55">
        <v>0</v>
      </c>
      <c r="AB78" s="55">
        <v>0</v>
      </c>
      <c r="AC78" s="55">
        <v>0</v>
      </c>
      <c r="AD78" s="55">
        <v>0</v>
      </c>
      <c r="AE78" s="55">
        <v>0</v>
      </c>
      <c r="AF78" s="55">
        <v>0</v>
      </c>
      <c r="AG78" s="55">
        <v>0</v>
      </c>
      <c r="AH78" s="55">
        <v>0</v>
      </c>
      <c r="AI78" s="55">
        <v>0</v>
      </c>
      <c r="AJ78" s="55">
        <v>0</v>
      </c>
      <c r="AK78" s="55">
        <v>0</v>
      </c>
      <c r="AL78" s="55">
        <v>0</v>
      </c>
      <c r="AM78" s="55">
        <v>0</v>
      </c>
      <c r="AN78" s="55">
        <v>0</v>
      </c>
      <c r="AO78" s="55">
        <v>0</v>
      </c>
      <c r="AP78" s="55">
        <v>0</v>
      </c>
      <c r="AQ78" s="55">
        <v>0</v>
      </c>
      <c r="AR78" s="55">
        <v>0</v>
      </c>
      <c r="AS78" s="55">
        <v>0</v>
      </c>
      <c r="AT78" s="55">
        <v>0</v>
      </c>
      <c r="AU78" s="55">
        <v>0</v>
      </c>
      <c r="AV78" s="55">
        <v>0</v>
      </c>
      <c r="AW78" s="55">
        <v>0</v>
      </c>
      <c r="AX78" s="55">
        <v>0</v>
      </c>
      <c r="AY78" s="55">
        <v>0</v>
      </c>
      <c r="AZ78" s="55">
        <v>0</v>
      </c>
      <c r="BA78" s="55">
        <v>0</v>
      </c>
      <c r="BB78" s="55">
        <v>0</v>
      </c>
      <c r="BC78" s="55">
        <v>0</v>
      </c>
      <c r="BD78" s="55">
        <v>0</v>
      </c>
      <c r="BE78" s="55">
        <v>0</v>
      </c>
      <c r="BF78" s="55">
        <v>0</v>
      </c>
      <c r="BG78" s="55">
        <v>0</v>
      </c>
      <c r="BH78" s="55">
        <v>0</v>
      </c>
      <c r="BI78" s="55">
        <v>0</v>
      </c>
      <c r="BJ78" s="55">
        <v>0</v>
      </c>
      <c r="BK78" s="55">
        <v>0</v>
      </c>
      <c r="BL78" s="55">
        <v>0</v>
      </c>
      <c r="BM78" s="55">
        <v>0</v>
      </c>
      <c r="BN78" s="55">
        <v>0</v>
      </c>
      <c r="BO78" s="55">
        <v>0</v>
      </c>
      <c r="BP78" s="55">
        <v>0</v>
      </c>
      <c r="BQ78" s="55">
        <v>0</v>
      </c>
      <c r="BR78" s="55">
        <v>0</v>
      </c>
      <c r="BS78" s="55">
        <v>0</v>
      </c>
      <c r="BT78" s="55">
        <v>0</v>
      </c>
      <c r="BU78" s="55">
        <v>0</v>
      </c>
      <c r="BV78" s="55">
        <v>0</v>
      </c>
      <c r="BW78" s="55">
        <v>0</v>
      </c>
      <c r="BX78" s="55">
        <v>54.8</v>
      </c>
      <c r="BY78" s="55">
        <v>0</v>
      </c>
      <c r="BZ78" s="55">
        <v>0</v>
      </c>
      <c r="CA78" s="55">
        <v>0</v>
      </c>
      <c r="CB78" s="55">
        <v>0</v>
      </c>
      <c r="CC78" s="55">
        <v>0</v>
      </c>
      <c r="CD78" s="55">
        <v>0</v>
      </c>
      <c r="CE78" s="55">
        <v>0</v>
      </c>
      <c r="CF78" s="55">
        <v>0</v>
      </c>
      <c r="CG78" s="55">
        <v>0</v>
      </c>
      <c r="CH78" s="55">
        <v>0</v>
      </c>
      <c r="CI78" s="55">
        <v>0</v>
      </c>
      <c r="CJ78" s="55">
        <v>0</v>
      </c>
      <c r="CK78" s="55">
        <v>0</v>
      </c>
      <c r="CM78" s="55">
        <v>0</v>
      </c>
      <c r="CN78" s="55">
        <v>0</v>
      </c>
      <c r="CO78" s="55">
        <v>0</v>
      </c>
      <c r="CP78" s="55">
        <v>0</v>
      </c>
      <c r="CQ78" s="55">
        <v>0</v>
      </c>
      <c r="CR78" s="55">
        <v>0</v>
      </c>
      <c r="CS78" s="55">
        <v>0</v>
      </c>
      <c r="CT78" s="55">
        <v>0</v>
      </c>
      <c r="CU78" s="55">
        <v>0</v>
      </c>
      <c r="CV78" s="55">
        <v>0</v>
      </c>
      <c r="CW78" s="55">
        <v>0</v>
      </c>
      <c r="CX78" s="55">
        <v>0</v>
      </c>
      <c r="CY78" s="55">
        <v>0</v>
      </c>
      <c r="CZ78" s="55">
        <v>0</v>
      </c>
      <c r="DA78" s="55">
        <v>0</v>
      </c>
      <c r="DB78" s="55">
        <v>0</v>
      </c>
      <c r="DC78" s="55">
        <v>0</v>
      </c>
      <c r="DD78" s="55">
        <v>0</v>
      </c>
      <c r="DE78" s="55">
        <v>0</v>
      </c>
      <c r="DF78" s="55">
        <v>0</v>
      </c>
      <c r="DG78" s="55">
        <v>0</v>
      </c>
      <c r="DH78" s="55">
        <v>0</v>
      </c>
      <c r="DI78" s="55">
        <v>0</v>
      </c>
      <c r="DJ78" s="55">
        <v>0</v>
      </c>
      <c r="DK78" s="55">
        <v>0</v>
      </c>
      <c r="DL78" s="55">
        <v>0</v>
      </c>
      <c r="DM78" s="55">
        <v>0</v>
      </c>
      <c r="DN78" s="55">
        <v>0</v>
      </c>
      <c r="DO78" s="55">
        <v>0</v>
      </c>
      <c r="DP78" s="55">
        <v>0</v>
      </c>
      <c r="DQ78" s="55">
        <v>0</v>
      </c>
      <c r="DR78" s="55">
        <v>0</v>
      </c>
      <c r="DS78" s="55">
        <v>0</v>
      </c>
      <c r="DT78" s="55">
        <v>0</v>
      </c>
      <c r="DU78" s="55">
        <v>0</v>
      </c>
      <c r="DV78" s="55">
        <v>0</v>
      </c>
      <c r="DW78" s="55">
        <v>0</v>
      </c>
      <c r="DX78" s="55">
        <v>0</v>
      </c>
      <c r="DY78" s="55">
        <v>0</v>
      </c>
      <c r="DZ78" s="55">
        <v>0</v>
      </c>
      <c r="EA78" s="55">
        <v>0</v>
      </c>
    </row>
    <row r="79" spans="3:131" x14ac:dyDescent="0.3">
      <c r="C79" s="3">
        <f t="shared" si="4"/>
        <v>1400</v>
      </c>
      <c r="D79" s="3"/>
      <c r="E79" s="4">
        <f t="shared" si="5"/>
        <v>5</v>
      </c>
      <c r="F79" s="55">
        <v>0</v>
      </c>
      <c r="G79" s="55">
        <v>0</v>
      </c>
      <c r="H79" s="55">
        <v>0.36049111614574902</v>
      </c>
      <c r="I79" s="55">
        <v>1.3927609470591</v>
      </c>
      <c r="J79" s="55">
        <v>0</v>
      </c>
      <c r="K79" s="55">
        <v>0</v>
      </c>
      <c r="L79" s="55">
        <v>0</v>
      </c>
      <c r="M79" s="55">
        <v>0</v>
      </c>
      <c r="N79" s="55">
        <v>0</v>
      </c>
      <c r="O79" s="55">
        <v>0</v>
      </c>
      <c r="P79" s="55">
        <v>0</v>
      </c>
      <c r="Q79" s="55">
        <v>0</v>
      </c>
      <c r="R79" s="55">
        <v>0</v>
      </c>
      <c r="S79" s="55">
        <v>0</v>
      </c>
      <c r="T79" s="55">
        <v>0</v>
      </c>
      <c r="U79" s="55">
        <v>0</v>
      </c>
      <c r="V79" s="55">
        <v>0</v>
      </c>
      <c r="W79" s="55">
        <v>0</v>
      </c>
      <c r="X79" s="55">
        <v>0</v>
      </c>
      <c r="Y79" s="55">
        <v>0</v>
      </c>
      <c r="Z79" s="55">
        <v>0</v>
      </c>
      <c r="AA79" s="55">
        <v>0</v>
      </c>
      <c r="AB79" s="55">
        <v>0</v>
      </c>
      <c r="AC79" s="55">
        <v>0</v>
      </c>
      <c r="AD79" s="55">
        <v>0</v>
      </c>
      <c r="AE79" s="55">
        <v>0</v>
      </c>
      <c r="AF79" s="55">
        <v>0</v>
      </c>
      <c r="AG79" s="55">
        <v>0</v>
      </c>
      <c r="AH79" s="55">
        <v>0</v>
      </c>
      <c r="AI79" s="55">
        <v>0</v>
      </c>
      <c r="AJ79" s="55">
        <v>0</v>
      </c>
      <c r="AK79" s="55">
        <v>0</v>
      </c>
      <c r="AL79" s="55">
        <v>0</v>
      </c>
      <c r="AM79" s="55">
        <v>0</v>
      </c>
      <c r="AN79" s="55">
        <v>0</v>
      </c>
      <c r="AO79" s="55">
        <v>0</v>
      </c>
      <c r="AP79" s="55">
        <v>0</v>
      </c>
      <c r="AQ79" s="55">
        <v>0</v>
      </c>
      <c r="AR79" s="55">
        <v>0</v>
      </c>
      <c r="AS79" s="55">
        <v>0</v>
      </c>
      <c r="AT79" s="55">
        <v>0</v>
      </c>
      <c r="AU79" s="55">
        <v>0</v>
      </c>
      <c r="AV79" s="55">
        <v>0</v>
      </c>
      <c r="AW79" s="55">
        <v>0</v>
      </c>
      <c r="AX79" s="55">
        <v>0</v>
      </c>
      <c r="AY79" s="55">
        <v>0</v>
      </c>
      <c r="AZ79" s="55">
        <v>0</v>
      </c>
      <c r="BA79" s="55">
        <v>0</v>
      </c>
      <c r="BB79" s="55">
        <v>0</v>
      </c>
      <c r="BC79" s="55">
        <v>0</v>
      </c>
      <c r="BD79" s="55">
        <v>0</v>
      </c>
      <c r="BE79" s="55">
        <v>0</v>
      </c>
      <c r="BF79" s="55">
        <v>0</v>
      </c>
      <c r="BG79" s="55">
        <v>0</v>
      </c>
      <c r="BH79" s="55">
        <v>0</v>
      </c>
      <c r="BI79" s="55">
        <v>0</v>
      </c>
      <c r="BJ79" s="55">
        <v>0</v>
      </c>
      <c r="BK79" s="55">
        <v>0</v>
      </c>
      <c r="BL79" s="55">
        <v>0</v>
      </c>
      <c r="BM79" s="55">
        <v>0</v>
      </c>
      <c r="BN79" s="55">
        <v>0</v>
      </c>
      <c r="BO79" s="55">
        <v>0</v>
      </c>
      <c r="BP79" s="55">
        <v>0</v>
      </c>
      <c r="BQ79" s="55">
        <v>0</v>
      </c>
      <c r="BR79" s="55">
        <v>0</v>
      </c>
      <c r="BS79" s="55">
        <v>0</v>
      </c>
      <c r="BT79" s="55">
        <v>0</v>
      </c>
      <c r="BU79" s="55">
        <v>0</v>
      </c>
      <c r="BV79" s="55">
        <v>0</v>
      </c>
      <c r="BW79" s="55">
        <v>0</v>
      </c>
      <c r="BX79" s="55">
        <v>39.799999999999997</v>
      </c>
      <c r="BY79" s="55">
        <v>0</v>
      </c>
      <c r="BZ79" s="55">
        <v>0</v>
      </c>
      <c r="CA79" s="55">
        <v>0</v>
      </c>
      <c r="CB79" s="55">
        <v>0</v>
      </c>
      <c r="CC79" s="55">
        <v>0</v>
      </c>
      <c r="CD79" s="55">
        <v>0</v>
      </c>
      <c r="CE79" s="55">
        <v>0</v>
      </c>
      <c r="CF79" s="55">
        <v>0</v>
      </c>
      <c r="CG79" s="55">
        <v>0</v>
      </c>
      <c r="CH79" s="55">
        <v>0</v>
      </c>
      <c r="CI79" s="55">
        <v>0</v>
      </c>
      <c r="CJ79" s="55">
        <v>0</v>
      </c>
      <c r="CK79" s="55">
        <v>0</v>
      </c>
      <c r="CM79" s="55">
        <v>0</v>
      </c>
      <c r="CN79" s="55">
        <v>0</v>
      </c>
      <c r="CO79" s="55">
        <v>0</v>
      </c>
      <c r="CP79" s="55">
        <v>0</v>
      </c>
      <c r="CQ79" s="55">
        <v>0</v>
      </c>
      <c r="CR79" s="55">
        <v>0</v>
      </c>
      <c r="CS79" s="55">
        <v>0</v>
      </c>
      <c r="CT79" s="55">
        <v>0</v>
      </c>
      <c r="CU79" s="55">
        <v>0</v>
      </c>
      <c r="CV79" s="55">
        <v>0</v>
      </c>
      <c r="CW79" s="55">
        <v>0</v>
      </c>
      <c r="CX79" s="55">
        <v>0</v>
      </c>
      <c r="CY79" s="55">
        <v>0</v>
      </c>
      <c r="CZ79" s="55">
        <v>0</v>
      </c>
      <c r="DA79" s="55">
        <v>0</v>
      </c>
      <c r="DB79" s="55">
        <v>0</v>
      </c>
      <c r="DC79" s="55">
        <v>0</v>
      </c>
      <c r="DD79" s="55">
        <v>0</v>
      </c>
      <c r="DE79" s="55">
        <v>0</v>
      </c>
      <c r="DF79" s="55">
        <v>0</v>
      </c>
      <c r="DG79" s="55">
        <v>0</v>
      </c>
      <c r="DH79" s="55">
        <v>0</v>
      </c>
      <c r="DI79" s="55">
        <v>0</v>
      </c>
      <c r="DJ79" s="55">
        <v>0</v>
      </c>
      <c r="DK79" s="55">
        <v>0</v>
      </c>
      <c r="DL79" s="55">
        <v>0</v>
      </c>
      <c r="DM79" s="55">
        <v>0</v>
      </c>
      <c r="DN79" s="55">
        <v>0</v>
      </c>
      <c r="DO79" s="55">
        <v>0</v>
      </c>
      <c r="DP79" s="55">
        <v>0</v>
      </c>
      <c r="DQ79" s="55">
        <v>0</v>
      </c>
      <c r="DR79" s="55">
        <v>0</v>
      </c>
      <c r="DS79" s="55">
        <v>0</v>
      </c>
      <c r="DT79" s="55">
        <v>0</v>
      </c>
      <c r="DU79" s="55">
        <v>0</v>
      </c>
      <c r="DV79" s="55">
        <v>0</v>
      </c>
      <c r="DW79" s="55">
        <v>0</v>
      </c>
      <c r="DX79" s="55">
        <v>0</v>
      </c>
      <c r="DY79" s="55">
        <v>0</v>
      </c>
      <c r="DZ79" s="55">
        <v>0</v>
      </c>
      <c r="EA79" s="55">
        <v>0</v>
      </c>
    </row>
    <row r="80" spans="3:131" x14ac:dyDescent="0.3">
      <c r="C80" s="3">
        <f t="shared" si="4"/>
        <v>1800</v>
      </c>
      <c r="D80" s="3"/>
      <c r="E80" s="4">
        <f t="shared" si="5"/>
        <v>5</v>
      </c>
      <c r="F80" s="55">
        <v>0</v>
      </c>
      <c r="G80" s="55">
        <v>4.0888132555199199</v>
      </c>
      <c r="H80" s="55">
        <v>0.97157607609412699</v>
      </c>
      <c r="I80" s="55">
        <v>0.95129408550483996</v>
      </c>
      <c r="J80" s="55">
        <v>0</v>
      </c>
      <c r="K80" s="55">
        <v>0</v>
      </c>
      <c r="L80" s="55">
        <v>0</v>
      </c>
      <c r="M80" s="55">
        <v>0</v>
      </c>
      <c r="N80" s="55">
        <v>0</v>
      </c>
      <c r="O80" s="55">
        <v>0</v>
      </c>
      <c r="P80" s="55">
        <v>0</v>
      </c>
      <c r="Q80" s="55">
        <v>0</v>
      </c>
      <c r="R80" s="55">
        <v>0</v>
      </c>
      <c r="S80" s="55">
        <v>0</v>
      </c>
      <c r="T80" s="55">
        <v>0</v>
      </c>
      <c r="U80" s="55">
        <v>0</v>
      </c>
      <c r="V80" s="55">
        <v>0</v>
      </c>
      <c r="W80" s="55">
        <v>0</v>
      </c>
      <c r="X80" s="55">
        <v>0</v>
      </c>
      <c r="Y80" s="55">
        <v>0</v>
      </c>
      <c r="Z80" s="55">
        <v>0</v>
      </c>
      <c r="AA80" s="55">
        <v>0</v>
      </c>
      <c r="AB80" s="55">
        <v>0</v>
      </c>
      <c r="AC80" s="55">
        <v>0</v>
      </c>
      <c r="AD80" s="55">
        <v>0</v>
      </c>
      <c r="AE80" s="55">
        <v>0</v>
      </c>
      <c r="AF80" s="55">
        <v>0</v>
      </c>
      <c r="AG80" s="55">
        <v>0</v>
      </c>
      <c r="AH80" s="55">
        <v>0</v>
      </c>
      <c r="AI80" s="55">
        <v>0</v>
      </c>
      <c r="AJ80" s="55">
        <v>0</v>
      </c>
      <c r="AK80" s="55">
        <v>0</v>
      </c>
      <c r="AL80" s="55">
        <v>0</v>
      </c>
      <c r="AM80" s="55">
        <v>0</v>
      </c>
      <c r="AN80" s="55">
        <v>0</v>
      </c>
      <c r="AO80" s="55">
        <v>0</v>
      </c>
      <c r="AP80" s="55">
        <v>0</v>
      </c>
      <c r="AQ80" s="55">
        <v>0</v>
      </c>
      <c r="AR80" s="55">
        <v>0</v>
      </c>
      <c r="AS80" s="55">
        <v>0</v>
      </c>
      <c r="AT80" s="55">
        <v>0</v>
      </c>
      <c r="AU80" s="55">
        <v>0</v>
      </c>
      <c r="AV80" s="55">
        <v>0</v>
      </c>
      <c r="AW80" s="55">
        <v>0</v>
      </c>
      <c r="AX80" s="55">
        <v>0</v>
      </c>
      <c r="AY80" s="55">
        <v>0</v>
      </c>
      <c r="AZ80" s="55">
        <v>0</v>
      </c>
      <c r="BA80" s="55">
        <v>0</v>
      </c>
      <c r="BB80" s="55">
        <v>0</v>
      </c>
      <c r="BC80" s="55">
        <v>0</v>
      </c>
      <c r="BD80" s="55">
        <v>0</v>
      </c>
      <c r="BE80" s="55">
        <v>0</v>
      </c>
      <c r="BF80" s="55">
        <v>0</v>
      </c>
      <c r="BG80" s="55">
        <v>0</v>
      </c>
      <c r="BH80" s="55">
        <v>0</v>
      </c>
      <c r="BI80" s="55">
        <v>0</v>
      </c>
      <c r="BJ80" s="55">
        <v>0</v>
      </c>
      <c r="BK80" s="55">
        <v>0</v>
      </c>
      <c r="BL80" s="55">
        <v>0</v>
      </c>
      <c r="BM80" s="55">
        <v>0</v>
      </c>
      <c r="BN80" s="55">
        <v>0</v>
      </c>
      <c r="BO80" s="55">
        <v>0</v>
      </c>
      <c r="BP80" s="55">
        <v>0</v>
      </c>
      <c r="BQ80" s="55">
        <v>0</v>
      </c>
      <c r="BR80" s="55">
        <v>0</v>
      </c>
      <c r="BS80" s="55">
        <v>0</v>
      </c>
      <c r="BT80" s="55">
        <v>0</v>
      </c>
      <c r="BU80" s="55">
        <v>0</v>
      </c>
      <c r="BV80" s="55">
        <v>0</v>
      </c>
      <c r="BW80" s="55">
        <v>0</v>
      </c>
      <c r="BX80" s="55">
        <v>25.7</v>
      </c>
      <c r="BY80" s="55">
        <v>0</v>
      </c>
      <c r="BZ80" s="55">
        <v>0</v>
      </c>
      <c r="CA80" s="55">
        <v>0</v>
      </c>
      <c r="CB80" s="55">
        <v>0</v>
      </c>
      <c r="CC80" s="55">
        <v>0</v>
      </c>
      <c r="CD80" s="55">
        <v>0</v>
      </c>
      <c r="CE80" s="55">
        <v>0</v>
      </c>
      <c r="CF80" s="55">
        <v>0</v>
      </c>
      <c r="CG80" s="55">
        <v>0</v>
      </c>
      <c r="CH80" s="55">
        <v>0</v>
      </c>
      <c r="CI80" s="55">
        <v>0</v>
      </c>
      <c r="CJ80" s="55">
        <v>0</v>
      </c>
      <c r="CK80" s="55">
        <v>0</v>
      </c>
      <c r="CM80" s="55">
        <v>0</v>
      </c>
      <c r="CN80" s="55">
        <v>0</v>
      </c>
      <c r="CO80" s="55">
        <v>0</v>
      </c>
      <c r="CP80" s="55">
        <v>0</v>
      </c>
      <c r="CQ80" s="55">
        <v>0</v>
      </c>
      <c r="CR80" s="55">
        <v>0</v>
      </c>
      <c r="CS80" s="55">
        <v>0</v>
      </c>
      <c r="CT80" s="55">
        <v>0</v>
      </c>
      <c r="CU80" s="55">
        <v>0</v>
      </c>
      <c r="CV80" s="55">
        <v>0</v>
      </c>
      <c r="CW80" s="55">
        <v>0</v>
      </c>
      <c r="CX80" s="55">
        <v>0</v>
      </c>
      <c r="CY80" s="55">
        <v>0</v>
      </c>
      <c r="CZ80" s="55">
        <v>0</v>
      </c>
      <c r="DA80" s="55">
        <v>0</v>
      </c>
      <c r="DB80" s="55">
        <v>0</v>
      </c>
      <c r="DC80" s="55">
        <v>0</v>
      </c>
      <c r="DD80" s="55">
        <v>0</v>
      </c>
      <c r="DE80" s="55">
        <v>0</v>
      </c>
      <c r="DF80" s="55">
        <v>0</v>
      </c>
      <c r="DG80" s="55">
        <v>0</v>
      </c>
      <c r="DH80" s="55">
        <v>0</v>
      </c>
      <c r="DI80" s="55">
        <v>0</v>
      </c>
      <c r="DJ80" s="55">
        <v>0</v>
      </c>
      <c r="DK80" s="55">
        <v>0</v>
      </c>
      <c r="DL80" s="55">
        <v>0</v>
      </c>
      <c r="DM80" s="55">
        <v>0</v>
      </c>
      <c r="DN80" s="55">
        <v>0</v>
      </c>
      <c r="DO80" s="55">
        <v>0</v>
      </c>
      <c r="DP80" s="55">
        <v>0</v>
      </c>
      <c r="DQ80" s="55">
        <v>0</v>
      </c>
      <c r="DR80" s="55">
        <v>0</v>
      </c>
      <c r="DS80" s="55">
        <v>0</v>
      </c>
      <c r="DT80" s="55">
        <v>0</v>
      </c>
      <c r="DU80" s="55">
        <v>0</v>
      </c>
      <c r="DV80" s="55">
        <v>0</v>
      </c>
      <c r="DW80" s="55">
        <v>0</v>
      </c>
      <c r="DX80" s="55">
        <v>0</v>
      </c>
      <c r="DY80" s="55">
        <v>0</v>
      </c>
      <c r="DZ80" s="55">
        <v>0</v>
      </c>
      <c r="EA80" s="55">
        <v>0</v>
      </c>
    </row>
    <row r="81" spans="3:131" x14ac:dyDescent="0.3">
      <c r="C81" s="3">
        <f t="shared" si="4"/>
        <v>2200</v>
      </c>
      <c r="D81" s="3"/>
      <c r="E81" s="4">
        <f t="shared" si="5"/>
        <v>5</v>
      </c>
      <c r="F81" s="55">
        <v>0</v>
      </c>
      <c r="G81" s="55">
        <v>1.5674303848119</v>
      </c>
      <c r="H81" s="55">
        <v>0.16691398292545601</v>
      </c>
      <c r="I81" s="55">
        <v>0.72518003574593104</v>
      </c>
      <c r="J81" s="55">
        <v>0</v>
      </c>
      <c r="K81" s="55">
        <v>0</v>
      </c>
      <c r="L81" s="55">
        <v>0</v>
      </c>
      <c r="M81" s="55">
        <v>0</v>
      </c>
      <c r="N81" s="55">
        <v>0</v>
      </c>
      <c r="O81" s="55">
        <v>0</v>
      </c>
      <c r="P81" s="55">
        <v>0</v>
      </c>
      <c r="Q81" s="55">
        <v>0</v>
      </c>
      <c r="R81" s="55">
        <v>0</v>
      </c>
      <c r="S81" s="55">
        <v>0</v>
      </c>
      <c r="T81" s="55">
        <v>0</v>
      </c>
      <c r="U81" s="55">
        <v>0</v>
      </c>
      <c r="V81" s="55">
        <v>0</v>
      </c>
      <c r="W81" s="55">
        <v>0</v>
      </c>
      <c r="X81" s="55">
        <v>0</v>
      </c>
      <c r="Y81" s="55">
        <v>0</v>
      </c>
      <c r="Z81" s="55">
        <v>0</v>
      </c>
      <c r="AA81" s="55">
        <v>0</v>
      </c>
      <c r="AB81" s="55">
        <v>0</v>
      </c>
      <c r="AC81" s="55">
        <v>0</v>
      </c>
      <c r="AD81" s="55">
        <v>0</v>
      </c>
      <c r="AE81" s="55">
        <v>0</v>
      </c>
      <c r="AF81" s="55">
        <v>0</v>
      </c>
      <c r="AG81" s="55">
        <v>0</v>
      </c>
      <c r="AH81" s="55">
        <v>0</v>
      </c>
      <c r="AI81" s="55">
        <v>0</v>
      </c>
      <c r="AJ81" s="55">
        <v>0</v>
      </c>
      <c r="AK81" s="55">
        <v>0</v>
      </c>
      <c r="AL81" s="55">
        <v>0</v>
      </c>
      <c r="AM81" s="55">
        <v>0</v>
      </c>
      <c r="AN81" s="55">
        <v>0</v>
      </c>
      <c r="AO81" s="55">
        <v>0</v>
      </c>
      <c r="AP81" s="55">
        <v>0</v>
      </c>
      <c r="AQ81" s="55">
        <v>0</v>
      </c>
      <c r="AR81" s="55">
        <v>0</v>
      </c>
      <c r="AS81" s="55">
        <v>0</v>
      </c>
      <c r="AT81" s="55">
        <v>0</v>
      </c>
      <c r="AU81" s="55">
        <v>0</v>
      </c>
      <c r="AV81" s="55">
        <v>0</v>
      </c>
      <c r="AW81" s="55">
        <v>0</v>
      </c>
      <c r="AX81" s="55">
        <v>0</v>
      </c>
      <c r="AY81" s="55">
        <v>0</v>
      </c>
      <c r="AZ81" s="55">
        <v>0</v>
      </c>
      <c r="BA81" s="55">
        <v>0</v>
      </c>
      <c r="BB81" s="55">
        <v>0</v>
      </c>
      <c r="BC81" s="55">
        <v>0</v>
      </c>
      <c r="BD81" s="55">
        <v>0</v>
      </c>
      <c r="BE81" s="55">
        <v>0</v>
      </c>
      <c r="BF81" s="55">
        <v>0</v>
      </c>
      <c r="BG81" s="55">
        <v>0</v>
      </c>
      <c r="BH81" s="55">
        <v>0</v>
      </c>
      <c r="BI81" s="55">
        <v>0</v>
      </c>
      <c r="BJ81" s="55">
        <v>0</v>
      </c>
      <c r="BK81" s="55">
        <v>0</v>
      </c>
      <c r="BL81" s="55">
        <v>0</v>
      </c>
      <c r="BM81" s="55">
        <v>0</v>
      </c>
      <c r="BN81" s="55">
        <v>0</v>
      </c>
      <c r="BO81" s="55">
        <v>0</v>
      </c>
      <c r="BP81" s="55">
        <v>0</v>
      </c>
      <c r="BQ81" s="55">
        <v>0</v>
      </c>
      <c r="BR81" s="55">
        <v>0</v>
      </c>
      <c r="BS81" s="55">
        <v>0</v>
      </c>
      <c r="BT81" s="55">
        <v>0</v>
      </c>
      <c r="BU81" s="55">
        <v>0</v>
      </c>
      <c r="BV81" s="55">
        <v>0</v>
      </c>
      <c r="BW81" s="55">
        <v>0</v>
      </c>
      <c r="BX81" s="55">
        <v>17.100000000000001</v>
      </c>
      <c r="BY81" s="55">
        <v>0</v>
      </c>
      <c r="BZ81" s="55">
        <v>0</v>
      </c>
      <c r="CA81" s="55">
        <v>0</v>
      </c>
      <c r="CB81" s="55">
        <v>0</v>
      </c>
      <c r="CC81" s="55">
        <v>0</v>
      </c>
      <c r="CD81" s="55">
        <v>0</v>
      </c>
      <c r="CE81" s="55">
        <v>0</v>
      </c>
      <c r="CF81" s="55">
        <v>0</v>
      </c>
      <c r="CG81" s="55">
        <v>0</v>
      </c>
      <c r="CH81" s="55">
        <v>0</v>
      </c>
      <c r="CI81" s="55">
        <v>0</v>
      </c>
      <c r="CJ81" s="55">
        <v>0</v>
      </c>
      <c r="CK81" s="55">
        <v>0</v>
      </c>
      <c r="CM81" s="55">
        <v>0</v>
      </c>
      <c r="CN81" s="55">
        <v>0</v>
      </c>
      <c r="CO81" s="55">
        <v>0</v>
      </c>
      <c r="CP81" s="55">
        <v>0</v>
      </c>
      <c r="CQ81" s="55">
        <v>0</v>
      </c>
      <c r="CR81" s="55">
        <v>0</v>
      </c>
      <c r="CS81" s="55">
        <v>0</v>
      </c>
      <c r="CT81" s="55">
        <v>0</v>
      </c>
      <c r="CU81" s="55">
        <v>0</v>
      </c>
      <c r="CV81" s="55">
        <v>0</v>
      </c>
      <c r="CW81" s="55">
        <v>0</v>
      </c>
      <c r="CX81" s="55">
        <v>0</v>
      </c>
      <c r="CY81" s="55">
        <v>0</v>
      </c>
      <c r="CZ81" s="55">
        <v>0</v>
      </c>
      <c r="DA81" s="55">
        <v>0</v>
      </c>
      <c r="DB81" s="55">
        <v>0</v>
      </c>
      <c r="DC81" s="55">
        <v>0</v>
      </c>
      <c r="DD81" s="55">
        <v>0</v>
      </c>
      <c r="DE81" s="55">
        <v>0</v>
      </c>
      <c r="DF81" s="55">
        <v>0</v>
      </c>
      <c r="DG81" s="55">
        <v>0</v>
      </c>
      <c r="DH81" s="55">
        <v>0</v>
      </c>
      <c r="DI81" s="55">
        <v>0</v>
      </c>
      <c r="DJ81" s="55">
        <v>0</v>
      </c>
      <c r="DK81" s="55">
        <v>0</v>
      </c>
      <c r="DL81" s="55">
        <v>0</v>
      </c>
      <c r="DM81" s="55">
        <v>0</v>
      </c>
      <c r="DN81" s="55">
        <v>0</v>
      </c>
      <c r="DO81" s="55">
        <v>0</v>
      </c>
      <c r="DP81" s="55">
        <v>0</v>
      </c>
      <c r="DQ81" s="55">
        <v>0</v>
      </c>
      <c r="DR81" s="55">
        <v>0</v>
      </c>
      <c r="DS81" s="55">
        <v>0</v>
      </c>
      <c r="DT81" s="55">
        <v>0</v>
      </c>
      <c r="DU81" s="55">
        <v>0</v>
      </c>
      <c r="DV81" s="55">
        <v>0</v>
      </c>
      <c r="DW81" s="55">
        <v>0</v>
      </c>
      <c r="DX81" s="55">
        <v>0</v>
      </c>
      <c r="DY81" s="55">
        <v>0</v>
      </c>
      <c r="DZ81" s="55">
        <v>0</v>
      </c>
      <c r="EA81" s="55">
        <v>0</v>
      </c>
    </row>
    <row r="82" spans="3:131" x14ac:dyDescent="0.3">
      <c r="C82" s="3">
        <f t="shared" si="4"/>
        <v>2600</v>
      </c>
      <c r="D82" s="3"/>
      <c r="E82" s="4">
        <f t="shared" si="5"/>
        <v>5</v>
      </c>
      <c r="F82" s="55">
        <v>0</v>
      </c>
      <c r="G82" s="55">
        <v>1.32225625401451</v>
      </c>
      <c r="H82" s="55">
        <v>0.13536166996966301</v>
      </c>
      <c r="I82" s="55">
        <v>0.57614872539373496</v>
      </c>
      <c r="J82" s="55">
        <v>0</v>
      </c>
      <c r="K82" s="55">
        <v>0</v>
      </c>
      <c r="L82" s="55">
        <v>0</v>
      </c>
      <c r="M82" s="55">
        <v>0</v>
      </c>
      <c r="N82" s="55">
        <v>0</v>
      </c>
      <c r="O82" s="55">
        <v>0</v>
      </c>
      <c r="P82" s="55">
        <v>0</v>
      </c>
      <c r="Q82" s="55">
        <v>0</v>
      </c>
      <c r="R82" s="55">
        <v>0</v>
      </c>
      <c r="S82" s="55">
        <v>0</v>
      </c>
      <c r="T82" s="55">
        <v>0</v>
      </c>
      <c r="U82" s="55">
        <v>0</v>
      </c>
      <c r="V82" s="55">
        <v>0</v>
      </c>
      <c r="W82" s="55">
        <v>0</v>
      </c>
      <c r="X82" s="55">
        <v>0</v>
      </c>
      <c r="Y82" s="55">
        <v>0</v>
      </c>
      <c r="Z82" s="55">
        <v>0</v>
      </c>
      <c r="AA82" s="55">
        <v>0</v>
      </c>
      <c r="AB82" s="55">
        <v>0</v>
      </c>
      <c r="AC82" s="55">
        <v>0</v>
      </c>
      <c r="AD82" s="55">
        <v>0</v>
      </c>
      <c r="AE82" s="55">
        <v>0</v>
      </c>
      <c r="AF82" s="55">
        <v>0</v>
      </c>
      <c r="AG82" s="55">
        <v>0</v>
      </c>
      <c r="AH82" s="55">
        <v>0</v>
      </c>
      <c r="AI82" s="55">
        <v>0</v>
      </c>
      <c r="AJ82" s="55">
        <v>0</v>
      </c>
      <c r="AK82" s="55">
        <v>0</v>
      </c>
      <c r="AL82" s="55">
        <v>0</v>
      </c>
      <c r="AM82" s="55">
        <v>0</v>
      </c>
      <c r="AN82" s="55">
        <v>0</v>
      </c>
      <c r="AO82" s="55">
        <v>0</v>
      </c>
      <c r="AP82" s="55">
        <v>0</v>
      </c>
      <c r="AQ82" s="55">
        <v>0</v>
      </c>
      <c r="AR82" s="55">
        <v>0</v>
      </c>
      <c r="AS82" s="55">
        <v>0</v>
      </c>
      <c r="AT82" s="55">
        <v>0</v>
      </c>
      <c r="AU82" s="55">
        <v>0</v>
      </c>
      <c r="AV82" s="55">
        <v>0</v>
      </c>
      <c r="AW82" s="55">
        <v>0</v>
      </c>
      <c r="AX82" s="55">
        <v>0</v>
      </c>
      <c r="AY82" s="55">
        <v>0</v>
      </c>
      <c r="AZ82" s="55">
        <v>0</v>
      </c>
      <c r="BA82" s="55">
        <v>0</v>
      </c>
      <c r="BB82" s="55">
        <v>0</v>
      </c>
      <c r="BC82" s="55">
        <v>0</v>
      </c>
      <c r="BD82" s="55">
        <v>0</v>
      </c>
      <c r="BE82" s="55">
        <v>0</v>
      </c>
      <c r="BF82" s="55">
        <v>0</v>
      </c>
      <c r="BG82" s="55">
        <v>0</v>
      </c>
      <c r="BH82" s="55">
        <v>0</v>
      </c>
      <c r="BI82" s="55">
        <v>0</v>
      </c>
      <c r="BJ82" s="55">
        <v>0</v>
      </c>
      <c r="BK82" s="55">
        <v>0</v>
      </c>
      <c r="BL82" s="55">
        <v>0</v>
      </c>
      <c r="BM82" s="55">
        <v>0</v>
      </c>
      <c r="BN82" s="55">
        <v>0</v>
      </c>
      <c r="BO82" s="55">
        <v>0</v>
      </c>
      <c r="BP82" s="55">
        <v>0</v>
      </c>
      <c r="BQ82" s="55">
        <v>0</v>
      </c>
      <c r="BR82" s="55">
        <v>0</v>
      </c>
      <c r="BS82" s="55">
        <v>0</v>
      </c>
      <c r="BT82" s="55">
        <v>0</v>
      </c>
      <c r="BU82" s="55">
        <v>0</v>
      </c>
      <c r="BV82" s="55">
        <v>0</v>
      </c>
      <c r="BW82" s="55">
        <v>0</v>
      </c>
      <c r="BX82" s="55">
        <v>11.4</v>
      </c>
      <c r="BY82" s="55">
        <v>0</v>
      </c>
      <c r="BZ82" s="55">
        <v>0</v>
      </c>
      <c r="CA82" s="55">
        <v>0</v>
      </c>
      <c r="CB82" s="55">
        <v>0</v>
      </c>
      <c r="CC82" s="55">
        <v>0</v>
      </c>
      <c r="CD82" s="55">
        <v>0</v>
      </c>
      <c r="CE82" s="55">
        <v>0</v>
      </c>
      <c r="CF82" s="55">
        <v>0</v>
      </c>
      <c r="CG82" s="55">
        <v>0</v>
      </c>
      <c r="CH82" s="55">
        <v>0</v>
      </c>
      <c r="CI82" s="55">
        <v>0</v>
      </c>
      <c r="CJ82" s="55">
        <v>0</v>
      </c>
      <c r="CK82" s="55">
        <v>0</v>
      </c>
      <c r="CM82" s="55">
        <v>0</v>
      </c>
      <c r="CN82" s="55">
        <v>0</v>
      </c>
      <c r="CO82" s="55">
        <v>0</v>
      </c>
      <c r="CP82" s="55">
        <v>0</v>
      </c>
      <c r="CQ82" s="55">
        <v>0</v>
      </c>
      <c r="CR82" s="55">
        <v>0</v>
      </c>
      <c r="CS82" s="55">
        <v>0</v>
      </c>
      <c r="CT82" s="55">
        <v>0</v>
      </c>
      <c r="CU82" s="55">
        <v>0</v>
      </c>
      <c r="CV82" s="55">
        <v>0</v>
      </c>
      <c r="CW82" s="55">
        <v>0</v>
      </c>
      <c r="CX82" s="55">
        <v>0</v>
      </c>
      <c r="CY82" s="55">
        <v>0</v>
      </c>
      <c r="CZ82" s="55">
        <v>0</v>
      </c>
      <c r="DA82" s="55">
        <v>0</v>
      </c>
      <c r="DB82" s="55">
        <v>0</v>
      </c>
      <c r="DC82" s="55">
        <v>0</v>
      </c>
      <c r="DD82" s="55">
        <v>0</v>
      </c>
      <c r="DE82" s="55">
        <v>0</v>
      </c>
      <c r="DF82" s="55">
        <v>0</v>
      </c>
      <c r="DG82" s="55">
        <v>0</v>
      </c>
      <c r="DH82" s="55">
        <v>0</v>
      </c>
      <c r="DI82" s="55">
        <v>0</v>
      </c>
      <c r="DJ82" s="55">
        <v>0</v>
      </c>
      <c r="DK82" s="55">
        <v>0</v>
      </c>
      <c r="DL82" s="55">
        <v>0</v>
      </c>
      <c r="DM82" s="55">
        <v>0</v>
      </c>
      <c r="DN82" s="55">
        <v>0</v>
      </c>
      <c r="DO82" s="55">
        <v>0</v>
      </c>
      <c r="DP82" s="55">
        <v>0</v>
      </c>
      <c r="DQ82" s="55">
        <v>0</v>
      </c>
      <c r="DR82" s="55">
        <v>0</v>
      </c>
      <c r="DS82" s="55">
        <v>0</v>
      </c>
      <c r="DT82" s="55">
        <v>0</v>
      </c>
      <c r="DU82" s="55">
        <v>0</v>
      </c>
      <c r="DV82" s="55">
        <v>0</v>
      </c>
      <c r="DW82" s="55">
        <v>0</v>
      </c>
      <c r="DX82" s="55">
        <v>0</v>
      </c>
      <c r="DY82" s="55">
        <v>0</v>
      </c>
      <c r="DZ82" s="55">
        <v>0</v>
      </c>
      <c r="EA82" s="55">
        <v>0</v>
      </c>
    </row>
    <row r="83" spans="3:131" x14ac:dyDescent="0.3">
      <c r="C83" s="3">
        <f t="shared" si="4"/>
        <v>3000</v>
      </c>
      <c r="D83" s="3"/>
      <c r="E83" s="4">
        <f t="shared" si="5"/>
        <v>5</v>
      </c>
      <c r="F83" s="55">
        <v>0</v>
      </c>
      <c r="G83" s="55">
        <v>1.2378061989943101</v>
      </c>
      <c r="H83" s="55">
        <v>9.0635436745343606E-2</v>
      </c>
      <c r="I83" s="55">
        <v>0.50620335918378301</v>
      </c>
      <c r="J83" s="55">
        <v>0</v>
      </c>
      <c r="K83" s="55">
        <v>0</v>
      </c>
      <c r="L83" s="55">
        <v>0</v>
      </c>
      <c r="M83" s="55">
        <v>0</v>
      </c>
      <c r="N83" s="55">
        <v>0</v>
      </c>
      <c r="O83" s="55">
        <v>0</v>
      </c>
      <c r="P83" s="55">
        <v>0</v>
      </c>
      <c r="Q83" s="55">
        <v>0</v>
      </c>
      <c r="R83" s="55">
        <v>0</v>
      </c>
      <c r="S83" s="55">
        <v>0</v>
      </c>
      <c r="T83" s="55">
        <v>0</v>
      </c>
      <c r="U83" s="55">
        <v>0</v>
      </c>
      <c r="V83" s="55">
        <v>0</v>
      </c>
      <c r="W83" s="55">
        <v>0</v>
      </c>
      <c r="X83" s="55">
        <v>0</v>
      </c>
      <c r="Y83" s="55">
        <v>0</v>
      </c>
      <c r="Z83" s="55">
        <v>0</v>
      </c>
      <c r="AA83" s="55">
        <v>0</v>
      </c>
      <c r="AB83" s="55">
        <v>0</v>
      </c>
      <c r="AC83" s="55">
        <v>0</v>
      </c>
      <c r="AD83" s="55">
        <v>0</v>
      </c>
      <c r="AE83" s="55">
        <v>0</v>
      </c>
      <c r="AF83" s="55">
        <v>0</v>
      </c>
      <c r="AG83" s="55">
        <v>0</v>
      </c>
      <c r="AH83" s="55">
        <v>0</v>
      </c>
      <c r="AI83" s="55">
        <v>0</v>
      </c>
      <c r="AJ83" s="55">
        <v>0</v>
      </c>
      <c r="AK83" s="55">
        <v>0</v>
      </c>
      <c r="AL83" s="55">
        <v>0</v>
      </c>
      <c r="AM83" s="55">
        <v>0</v>
      </c>
      <c r="AN83" s="55">
        <v>0</v>
      </c>
      <c r="AO83" s="55">
        <v>0</v>
      </c>
      <c r="AP83" s="55">
        <v>0</v>
      </c>
      <c r="AQ83" s="55">
        <v>0</v>
      </c>
      <c r="AR83" s="55">
        <v>0</v>
      </c>
      <c r="AS83" s="55">
        <v>0</v>
      </c>
      <c r="AT83" s="55">
        <v>0</v>
      </c>
      <c r="AU83" s="55">
        <v>0</v>
      </c>
      <c r="AV83" s="55">
        <v>0</v>
      </c>
      <c r="AW83" s="55">
        <v>0</v>
      </c>
      <c r="AX83" s="55">
        <v>0</v>
      </c>
      <c r="AY83" s="55">
        <v>0</v>
      </c>
      <c r="AZ83" s="55">
        <v>0</v>
      </c>
      <c r="BA83" s="55">
        <v>0</v>
      </c>
      <c r="BB83" s="55">
        <v>0</v>
      </c>
      <c r="BC83" s="55">
        <v>0</v>
      </c>
      <c r="BD83" s="55">
        <v>0</v>
      </c>
      <c r="BE83" s="55">
        <v>0</v>
      </c>
      <c r="BF83" s="55">
        <v>0</v>
      </c>
      <c r="BG83" s="55">
        <v>0</v>
      </c>
      <c r="BH83" s="55">
        <v>0</v>
      </c>
      <c r="BI83" s="55">
        <v>0</v>
      </c>
      <c r="BJ83" s="55">
        <v>0</v>
      </c>
      <c r="BK83" s="55">
        <v>0</v>
      </c>
      <c r="BL83" s="55">
        <v>0</v>
      </c>
      <c r="BM83" s="55">
        <v>0</v>
      </c>
      <c r="BN83" s="55">
        <v>0</v>
      </c>
      <c r="BO83" s="55">
        <v>0</v>
      </c>
      <c r="BP83" s="55">
        <v>0</v>
      </c>
      <c r="BQ83" s="55">
        <v>0</v>
      </c>
      <c r="BR83" s="55">
        <v>0</v>
      </c>
      <c r="BS83" s="55">
        <v>0</v>
      </c>
      <c r="BT83" s="55">
        <v>0</v>
      </c>
      <c r="BU83" s="55">
        <v>0</v>
      </c>
      <c r="BV83" s="55">
        <v>0</v>
      </c>
      <c r="BW83" s="55">
        <v>0</v>
      </c>
      <c r="BX83" s="55">
        <v>8.6999999999999993</v>
      </c>
      <c r="BY83" s="55">
        <v>0</v>
      </c>
      <c r="BZ83" s="55">
        <v>0</v>
      </c>
      <c r="CA83" s="55">
        <v>0</v>
      </c>
      <c r="CB83" s="55">
        <v>0</v>
      </c>
      <c r="CC83" s="55">
        <v>0</v>
      </c>
      <c r="CD83" s="55">
        <v>0</v>
      </c>
      <c r="CE83" s="55">
        <v>0</v>
      </c>
      <c r="CF83" s="55">
        <v>0</v>
      </c>
      <c r="CG83" s="55">
        <v>0</v>
      </c>
      <c r="CH83" s="55">
        <v>0</v>
      </c>
      <c r="CI83" s="55">
        <v>0</v>
      </c>
      <c r="CJ83" s="55">
        <v>0</v>
      </c>
      <c r="CK83" s="55">
        <v>0</v>
      </c>
      <c r="CM83" s="55">
        <v>0</v>
      </c>
      <c r="CN83" s="55">
        <v>0</v>
      </c>
      <c r="CO83" s="55">
        <v>0</v>
      </c>
      <c r="CP83" s="55">
        <v>0</v>
      </c>
      <c r="CQ83" s="55">
        <v>0</v>
      </c>
      <c r="CR83" s="55">
        <v>0</v>
      </c>
      <c r="CS83" s="55">
        <v>0</v>
      </c>
      <c r="CT83" s="55">
        <v>0</v>
      </c>
      <c r="CU83" s="55">
        <v>0</v>
      </c>
      <c r="CV83" s="55">
        <v>0</v>
      </c>
      <c r="CW83" s="55">
        <v>0</v>
      </c>
      <c r="CX83" s="55">
        <v>0</v>
      </c>
      <c r="CY83" s="55">
        <v>0</v>
      </c>
      <c r="CZ83" s="55">
        <v>0</v>
      </c>
      <c r="DA83" s="55">
        <v>0</v>
      </c>
      <c r="DB83" s="55">
        <v>0</v>
      </c>
      <c r="DC83" s="55">
        <v>0</v>
      </c>
      <c r="DD83" s="55">
        <v>0</v>
      </c>
      <c r="DE83" s="55">
        <v>0</v>
      </c>
      <c r="DF83" s="55">
        <v>0</v>
      </c>
      <c r="DG83" s="55">
        <v>0</v>
      </c>
      <c r="DH83" s="55">
        <v>0</v>
      </c>
      <c r="DI83" s="55">
        <v>0</v>
      </c>
      <c r="DJ83" s="55">
        <v>0</v>
      </c>
      <c r="DK83" s="55">
        <v>0</v>
      </c>
      <c r="DL83" s="55">
        <v>0</v>
      </c>
      <c r="DM83" s="55">
        <v>0</v>
      </c>
      <c r="DN83" s="55">
        <v>0</v>
      </c>
      <c r="DO83" s="55">
        <v>0</v>
      </c>
      <c r="DP83" s="55">
        <v>0</v>
      </c>
      <c r="DQ83" s="55">
        <v>0</v>
      </c>
      <c r="DR83" s="55">
        <v>0</v>
      </c>
      <c r="DS83" s="55">
        <v>0</v>
      </c>
      <c r="DT83" s="55">
        <v>0</v>
      </c>
      <c r="DU83" s="55">
        <v>0</v>
      </c>
      <c r="DV83" s="55">
        <v>0</v>
      </c>
      <c r="DW83" s="55">
        <v>0</v>
      </c>
      <c r="DX83" s="55">
        <v>0</v>
      </c>
      <c r="DY83" s="55">
        <v>0</v>
      </c>
      <c r="DZ83" s="55">
        <v>0</v>
      </c>
      <c r="EA83" s="55">
        <v>0</v>
      </c>
    </row>
    <row r="84" spans="3:131" x14ac:dyDescent="0.3">
      <c r="C84" s="3">
        <f t="shared" si="4"/>
        <v>4000</v>
      </c>
      <c r="D84" s="3"/>
      <c r="E84" s="4">
        <f t="shared" si="5"/>
        <v>5</v>
      </c>
      <c r="F84" s="55">
        <v>0</v>
      </c>
      <c r="G84" s="55">
        <v>0</v>
      </c>
      <c r="H84" s="55">
        <v>0</v>
      </c>
      <c r="I84" s="55">
        <v>1.20106366185603E-2</v>
      </c>
      <c r="J84" s="55">
        <v>0</v>
      </c>
      <c r="K84" s="55">
        <v>0</v>
      </c>
      <c r="L84" s="55">
        <v>0</v>
      </c>
      <c r="M84" s="55">
        <v>0</v>
      </c>
      <c r="N84" s="55">
        <v>0</v>
      </c>
      <c r="O84" s="55">
        <v>0</v>
      </c>
      <c r="P84" s="55">
        <v>0</v>
      </c>
      <c r="Q84" s="55">
        <v>0</v>
      </c>
      <c r="R84" s="55">
        <v>0</v>
      </c>
      <c r="S84" s="55">
        <v>0</v>
      </c>
      <c r="T84" s="55">
        <v>0</v>
      </c>
      <c r="U84" s="55">
        <v>0</v>
      </c>
      <c r="V84" s="55">
        <v>0</v>
      </c>
      <c r="W84" s="55">
        <v>0</v>
      </c>
      <c r="X84" s="55">
        <v>0</v>
      </c>
      <c r="Y84" s="55">
        <v>0</v>
      </c>
      <c r="Z84" s="55">
        <v>0</v>
      </c>
      <c r="AA84" s="55">
        <v>0</v>
      </c>
      <c r="AB84" s="55">
        <v>0</v>
      </c>
      <c r="AC84" s="55">
        <v>0</v>
      </c>
      <c r="AD84" s="55">
        <v>0</v>
      </c>
      <c r="AE84" s="55">
        <v>0</v>
      </c>
      <c r="AF84" s="55">
        <v>0</v>
      </c>
      <c r="AG84" s="55">
        <v>0</v>
      </c>
      <c r="AH84" s="55">
        <v>0</v>
      </c>
      <c r="AI84" s="55">
        <v>0</v>
      </c>
      <c r="AJ84" s="55">
        <v>0</v>
      </c>
      <c r="AK84" s="55">
        <v>0</v>
      </c>
      <c r="AL84" s="55">
        <v>0</v>
      </c>
      <c r="AM84" s="55">
        <v>0</v>
      </c>
      <c r="AN84" s="55">
        <v>0</v>
      </c>
      <c r="AO84" s="55">
        <v>0</v>
      </c>
      <c r="AP84" s="55">
        <v>0</v>
      </c>
      <c r="AQ84" s="55">
        <v>0</v>
      </c>
      <c r="AR84" s="55">
        <v>0</v>
      </c>
      <c r="AS84" s="55">
        <v>0</v>
      </c>
      <c r="AT84" s="55">
        <v>0</v>
      </c>
      <c r="AU84" s="55">
        <v>0</v>
      </c>
      <c r="AV84" s="55">
        <v>0</v>
      </c>
      <c r="AW84" s="55">
        <v>0</v>
      </c>
      <c r="AX84" s="55">
        <v>0</v>
      </c>
      <c r="AY84" s="55">
        <v>0</v>
      </c>
      <c r="AZ84" s="55">
        <v>0</v>
      </c>
      <c r="BA84" s="55">
        <v>0</v>
      </c>
      <c r="BB84" s="55">
        <v>0</v>
      </c>
      <c r="BC84" s="55">
        <v>0</v>
      </c>
      <c r="BD84" s="55">
        <v>0</v>
      </c>
      <c r="BE84" s="55">
        <v>0</v>
      </c>
      <c r="BF84" s="55">
        <v>0</v>
      </c>
      <c r="BG84" s="55">
        <v>0</v>
      </c>
      <c r="BH84" s="55">
        <v>0</v>
      </c>
      <c r="BI84" s="55">
        <v>0</v>
      </c>
      <c r="BJ84" s="55">
        <v>0</v>
      </c>
      <c r="BK84" s="55">
        <v>0</v>
      </c>
      <c r="BL84" s="55">
        <v>0</v>
      </c>
      <c r="BM84" s="55">
        <v>0</v>
      </c>
      <c r="BN84" s="55">
        <v>0</v>
      </c>
      <c r="BO84" s="55">
        <v>0</v>
      </c>
      <c r="BP84" s="55">
        <v>0</v>
      </c>
      <c r="BQ84" s="55">
        <v>0</v>
      </c>
      <c r="BR84" s="55">
        <v>0</v>
      </c>
      <c r="BS84" s="55">
        <v>0</v>
      </c>
      <c r="BT84" s="55">
        <v>0</v>
      </c>
      <c r="BU84" s="55">
        <v>0</v>
      </c>
      <c r="BV84" s="55">
        <v>0</v>
      </c>
      <c r="BW84" s="55">
        <v>0</v>
      </c>
      <c r="BX84" s="55">
        <v>4.7</v>
      </c>
      <c r="BY84" s="55">
        <v>0</v>
      </c>
      <c r="BZ84" s="55">
        <v>0</v>
      </c>
      <c r="CA84" s="55">
        <v>0</v>
      </c>
      <c r="CB84" s="55">
        <v>0</v>
      </c>
      <c r="CC84" s="55">
        <v>0</v>
      </c>
      <c r="CD84" s="55">
        <v>0</v>
      </c>
      <c r="CE84" s="55">
        <v>0</v>
      </c>
      <c r="CF84" s="55">
        <v>0</v>
      </c>
      <c r="CG84" s="55">
        <v>0</v>
      </c>
      <c r="CH84" s="55">
        <v>0</v>
      </c>
      <c r="CI84" s="55">
        <v>0</v>
      </c>
      <c r="CJ84" s="55">
        <v>0</v>
      </c>
      <c r="CK84" s="55">
        <v>0</v>
      </c>
      <c r="CM84" s="55">
        <v>0</v>
      </c>
      <c r="CN84" s="55">
        <v>0</v>
      </c>
      <c r="CO84" s="55">
        <v>0</v>
      </c>
      <c r="CP84" s="55">
        <v>0</v>
      </c>
      <c r="CQ84" s="55">
        <v>0</v>
      </c>
      <c r="CR84" s="55">
        <v>0</v>
      </c>
      <c r="CS84" s="55">
        <v>0</v>
      </c>
      <c r="CT84" s="55">
        <v>0</v>
      </c>
      <c r="CU84" s="55">
        <v>0</v>
      </c>
      <c r="CV84" s="55">
        <v>0</v>
      </c>
      <c r="CW84" s="55">
        <v>0</v>
      </c>
      <c r="CX84" s="55">
        <v>0</v>
      </c>
      <c r="CY84" s="55">
        <v>0</v>
      </c>
      <c r="CZ84" s="55">
        <v>0</v>
      </c>
      <c r="DA84" s="55">
        <v>0</v>
      </c>
      <c r="DB84" s="55">
        <v>0</v>
      </c>
      <c r="DC84" s="55">
        <v>0</v>
      </c>
      <c r="DD84" s="55">
        <v>0</v>
      </c>
      <c r="DE84" s="55">
        <v>0</v>
      </c>
      <c r="DF84" s="55">
        <v>0</v>
      </c>
      <c r="DG84" s="55">
        <v>0</v>
      </c>
      <c r="DH84" s="55">
        <v>0</v>
      </c>
      <c r="DI84" s="55">
        <v>0</v>
      </c>
      <c r="DJ84" s="55">
        <v>0</v>
      </c>
      <c r="DK84" s="55">
        <v>0</v>
      </c>
      <c r="DL84" s="55">
        <v>0</v>
      </c>
      <c r="DM84" s="55">
        <v>0</v>
      </c>
      <c r="DN84" s="55">
        <v>0</v>
      </c>
      <c r="DO84" s="55">
        <v>0</v>
      </c>
      <c r="DP84" s="55">
        <v>0</v>
      </c>
      <c r="DQ84" s="55">
        <v>0</v>
      </c>
      <c r="DR84" s="55">
        <v>0</v>
      </c>
      <c r="DS84" s="55">
        <v>0</v>
      </c>
      <c r="DT84" s="55">
        <v>0</v>
      </c>
      <c r="DU84" s="55">
        <v>0</v>
      </c>
      <c r="DV84" s="55">
        <v>0</v>
      </c>
      <c r="DW84" s="55">
        <v>0</v>
      </c>
      <c r="DX84" s="55">
        <v>0</v>
      </c>
      <c r="DY84" s="55">
        <v>0</v>
      </c>
      <c r="DZ84" s="55">
        <v>0</v>
      </c>
      <c r="EA84" s="55">
        <v>0</v>
      </c>
    </row>
    <row r="85" spans="3:131" x14ac:dyDescent="0.3">
      <c r="C85" s="3">
        <f t="shared" si="4"/>
        <v>6000</v>
      </c>
      <c r="D85" s="3"/>
      <c r="E85" s="4">
        <f t="shared" si="5"/>
        <v>5</v>
      </c>
      <c r="F85" s="55">
        <v>0</v>
      </c>
      <c r="G85" s="55">
        <v>0</v>
      </c>
      <c r="H85" s="55">
        <v>0</v>
      </c>
      <c r="I85" s="55">
        <v>0</v>
      </c>
      <c r="J85" s="55">
        <v>0</v>
      </c>
      <c r="K85" s="55">
        <v>0</v>
      </c>
      <c r="L85" s="55">
        <v>0</v>
      </c>
      <c r="M85" s="55">
        <v>0</v>
      </c>
      <c r="N85" s="55">
        <v>0</v>
      </c>
      <c r="O85" s="55">
        <v>0</v>
      </c>
      <c r="P85" s="55">
        <v>0</v>
      </c>
      <c r="Q85" s="55">
        <v>0</v>
      </c>
      <c r="R85" s="55">
        <v>0</v>
      </c>
      <c r="S85" s="55">
        <v>0</v>
      </c>
      <c r="T85" s="55">
        <v>0</v>
      </c>
      <c r="U85" s="55">
        <v>0</v>
      </c>
      <c r="V85" s="55">
        <v>0</v>
      </c>
      <c r="W85" s="55">
        <v>0</v>
      </c>
      <c r="X85" s="55">
        <v>0</v>
      </c>
      <c r="Y85" s="55">
        <v>0</v>
      </c>
      <c r="Z85" s="55">
        <v>0</v>
      </c>
      <c r="AA85" s="55">
        <v>0</v>
      </c>
      <c r="AB85" s="55">
        <v>0</v>
      </c>
      <c r="AC85" s="55">
        <v>0</v>
      </c>
      <c r="AD85" s="55">
        <v>0</v>
      </c>
      <c r="AE85" s="55">
        <v>0</v>
      </c>
      <c r="AF85" s="55">
        <v>0</v>
      </c>
      <c r="AG85" s="55">
        <v>0</v>
      </c>
      <c r="AH85" s="55">
        <v>0</v>
      </c>
      <c r="AI85" s="55">
        <v>0</v>
      </c>
      <c r="AJ85" s="55">
        <v>0</v>
      </c>
      <c r="AK85" s="55">
        <v>0</v>
      </c>
      <c r="AL85" s="55">
        <v>0</v>
      </c>
      <c r="AM85" s="55">
        <v>0</v>
      </c>
      <c r="AN85" s="55">
        <v>0</v>
      </c>
      <c r="AO85" s="55">
        <v>0</v>
      </c>
      <c r="AP85" s="55">
        <v>0</v>
      </c>
      <c r="AQ85" s="55">
        <v>0</v>
      </c>
      <c r="AR85" s="55">
        <v>0</v>
      </c>
      <c r="AS85" s="55">
        <v>0</v>
      </c>
      <c r="AT85" s="55">
        <v>0</v>
      </c>
      <c r="AU85" s="55">
        <v>0</v>
      </c>
      <c r="AV85" s="55">
        <v>0</v>
      </c>
      <c r="AW85" s="55">
        <v>0</v>
      </c>
      <c r="AX85" s="55">
        <v>0</v>
      </c>
      <c r="AY85" s="55">
        <v>0</v>
      </c>
      <c r="AZ85" s="55">
        <v>0</v>
      </c>
      <c r="BA85" s="55">
        <v>0</v>
      </c>
      <c r="BB85" s="55">
        <v>0</v>
      </c>
      <c r="BC85" s="55">
        <v>0</v>
      </c>
      <c r="BD85" s="55">
        <v>0</v>
      </c>
      <c r="BE85" s="55">
        <v>0</v>
      </c>
      <c r="BF85" s="55">
        <v>0</v>
      </c>
      <c r="BG85" s="55">
        <v>0</v>
      </c>
      <c r="BH85" s="55">
        <v>0</v>
      </c>
      <c r="BI85" s="55">
        <v>0</v>
      </c>
      <c r="BJ85" s="55">
        <v>0</v>
      </c>
      <c r="BK85" s="55">
        <v>0</v>
      </c>
      <c r="BL85" s="55">
        <v>0</v>
      </c>
      <c r="BM85" s="55">
        <v>0</v>
      </c>
      <c r="BN85" s="55">
        <v>0</v>
      </c>
      <c r="BO85" s="55">
        <v>0</v>
      </c>
      <c r="BP85" s="55">
        <v>0</v>
      </c>
      <c r="BQ85" s="55">
        <v>0</v>
      </c>
      <c r="BR85" s="55">
        <v>0</v>
      </c>
      <c r="BS85" s="55">
        <v>0</v>
      </c>
      <c r="BT85" s="55">
        <v>0</v>
      </c>
      <c r="BU85" s="55">
        <v>0</v>
      </c>
      <c r="BV85" s="55">
        <v>0</v>
      </c>
      <c r="BW85" s="55">
        <v>0</v>
      </c>
      <c r="BX85" s="55">
        <v>3.1</v>
      </c>
      <c r="BY85" s="55">
        <v>0</v>
      </c>
      <c r="BZ85" s="55">
        <v>0</v>
      </c>
      <c r="CA85" s="55">
        <v>0</v>
      </c>
      <c r="CB85" s="55">
        <v>0</v>
      </c>
      <c r="CC85" s="55">
        <v>0</v>
      </c>
      <c r="CD85" s="55">
        <v>0</v>
      </c>
      <c r="CE85" s="55">
        <v>0</v>
      </c>
      <c r="CF85" s="55">
        <v>0</v>
      </c>
      <c r="CG85" s="55">
        <v>0</v>
      </c>
      <c r="CH85" s="55">
        <v>0</v>
      </c>
      <c r="CI85" s="55">
        <v>0</v>
      </c>
      <c r="CJ85" s="55">
        <v>0</v>
      </c>
      <c r="CK85" s="55">
        <v>0</v>
      </c>
      <c r="CM85" s="55">
        <v>0</v>
      </c>
      <c r="CN85" s="55">
        <v>0</v>
      </c>
      <c r="CO85" s="55">
        <v>0</v>
      </c>
      <c r="CP85" s="55">
        <v>0</v>
      </c>
      <c r="CQ85" s="55">
        <v>0</v>
      </c>
      <c r="CR85" s="55">
        <v>0</v>
      </c>
      <c r="CS85" s="55">
        <v>0</v>
      </c>
      <c r="CT85" s="55">
        <v>0</v>
      </c>
      <c r="CU85" s="55">
        <v>0</v>
      </c>
      <c r="CV85" s="55">
        <v>0</v>
      </c>
      <c r="CW85" s="55">
        <v>0</v>
      </c>
      <c r="CX85" s="55">
        <v>0</v>
      </c>
      <c r="CY85" s="55">
        <v>0</v>
      </c>
      <c r="CZ85" s="55">
        <v>0</v>
      </c>
      <c r="DA85" s="55">
        <v>0</v>
      </c>
      <c r="DB85" s="55">
        <v>0</v>
      </c>
      <c r="DC85" s="55">
        <v>0</v>
      </c>
      <c r="DD85" s="55">
        <v>0</v>
      </c>
      <c r="DE85" s="55">
        <v>0</v>
      </c>
      <c r="DF85" s="55">
        <v>0</v>
      </c>
      <c r="DG85" s="55">
        <v>0</v>
      </c>
      <c r="DH85" s="55">
        <v>0</v>
      </c>
      <c r="DI85" s="55">
        <v>0</v>
      </c>
      <c r="DJ85" s="55">
        <v>0</v>
      </c>
      <c r="DK85" s="55">
        <v>0</v>
      </c>
      <c r="DL85" s="55">
        <v>0</v>
      </c>
      <c r="DM85" s="55">
        <v>0</v>
      </c>
      <c r="DN85" s="55">
        <v>0</v>
      </c>
      <c r="DO85" s="55">
        <v>0</v>
      </c>
      <c r="DP85" s="55">
        <v>0</v>
      </c>
      <c r="DQ85" s="55">
        <v>0</v>
      </c>
      <c r="DR85" s="55">
        <v>0</v>
      </c>
      <c r="DS85" s="55">
        <v>0</v>
      </c>
      <c r="DT85" s="55">
        <v>0</v>
      </c>
      <c r="DU85" s="55">
        <v>0</v>
      </c>
      <c r="DV85" s="55">
        <v>0</v>
      </c>
      <c r="DW85" s="55">
        <v>0</v>
      </c>
      <c r="DX85" s="55">
        <v>0</v>
      </c>
      <c r="DY85" s="55">
        <v>0</v>
      </c>
      <c r="DZ85" s="55">
        <v>0</v>
      </c>
      <c r="EA85" s="55">
        <v>0</v>
      </c>
    </row>
    <row r="86" spans="3:131" x14ac:dyDescent="0.3">
      <c r="C86" s="3">
        <f t="shared" si="4"/>
        <v>8000</v>
      </c>
      <c r="D86" s="3"/>
      <c r="E86" s="4">
        <f t="shared" si="5"/>
        <v>5</v>
      </c>
      <c r="F86" s="55">
        <v>0</v>
      </c>
      <c r="G86" s="55">
        <v>0</v>
      </c>
      <c r="H86" s="55">
        <v>0</v>
      </c>
      <c r="I86" s="55">
        <v>0</v>
      </c>
      <c r="J86" s="55">
        <v>0</v>
      </c>
      <c r="K86" s="55">
        <v>0</v>
      </c>
      <c r="L86" s="55">
        <v>0</v>
      </c>
      <c r="M86" s="55">
        <v>0</v>
      </c>
      <c r="N86" s="55">
        <v>0</v>
      </c>
      <c r="O86" s="55">
        <v>0</v>
      </c>
      <c r="P86" s="55">
        <v>0</v>
      </c>
      <c r="Q86" s="55">
        <v>0</v>
      </c>
      <c r="R86" s="55">
        <v>0</v>
      </c>
      <c r="S86" s="55">
        <v>0</v>
      </c>
      <c r="T86" s="55">
        <v>0</v>
      </c>
      <c r="U86" s="55">
        <v>0</v>
      </c>
      <c r="V86" s="55">
        <v>0</v>
      </c>
      <c r="W86" s="55">
        <v>0</v>
      </c>
      <c r="X86" s="55">
        <v>0</v>
      </c>
      <c r="Y86" s="55">
        <v>0</v>
      </c>
      <c r="Z86" s="55">
        <v>0</v>
      </c>
      <c r="AA86" s="55">
        <v>0</v>
      </c>
      <c r="AB86" s="55">
        <v>0</v>
      </c>
      <c r="AC86" s="55">
        <v>0</v>
      </c>
      <c r="AD86" s="55">
        <v>0</v>
      </c>
      <c r="AE86" s="55">
        <v>0</v>
      </c>
      <c r="AF86" s="55">
        <v>0</v>
      </c>
      <c r="AG86" s="55">
        <v>0</v>
      </c>
      <c r="AH86" s="55">
        <v>0</v>
      </c>
      <c r="AI86" s="55">
        <v>0</v>
      </c>
      <c r="AJ86" s="55">
        <v>0</v>
      </c>
      <c r="AK86" s="55">
        <v>0</v>
      </c>
      <c r="AL86" s="55">
        <v>0</v>
      </c>
      <c r="AM86" s="55">
        <v>0</v>
      </c>
      <c r="AN86" s="55">
        <v>0</v>
      </c>
      <c r="AO86" s="55">
        <v>0</v>
      </c>
      <c r="AP86" s="55">
        <v>0</v>
      </c>
      <c r="AQ86" s="55">
        <v>0</v>
      </c>
      <c r="AR86" s="55">
        <v>0</v>
      </c>
      <c r="AS86" s="55">
        <v>0</v>
      </c>
      <c r="AT86" s="55">
        <v>0</v>
      </c>
      <c r="AU86" s="55">
        <v>0</v>
      </c>
      <c r="AV86" s="55">
        <v>0</v>
      </c>
      <c r="AW86" s="55">
        <v>0</v>
      </c>
      <c r="AX86" s="55">
        <v>0</v>
      </c>
      <c r="AY86" s="55">
        <v>0</v>
      </c>
      <c r="AZ86" s="55">
        <v>0</v>
      </c>
      <c r="BA86" s="55">
        <v>0</v>
      </c>
      <c r="BB86" s="55">
        <v>0</v>
      </c>
      <c r="BC86" s="55">
        <v>0</v>
      </c>
      <c r="BD86" s="55">
        <v>0</v>
      </c>
      <c r="BE86" s="55">
        <v>0</v>
      </c>
      <c r="BF86" s="55">
        <v>0</v>
      </c>
      <c r="BG86" s="55">
        <v>0</v>
      </c>
      <c r="BH86" s="55">
        <v>0</v>
      </c>
      <c r="BI86" s="55">
        <v>0</v>
      </c>
      <c r="BJ86" s="55">
        <v>0</v>
      </c>
      <c r="BK86" s="55">
        <v>0</v>
      </c>
      <c r="BL86" s="55">
        <v>0</v>
      </c>
      <c r="BM86" s="55">
        <v>0</v>
      </c>
      <c r="BN86" s="55">
        <v>0</v>
      </c>
      <c r="BO86" s="55">
        <v>0</v>
      </c>
      <c r="BP86" s="55">
        <v>0</v>
      </c>
      <c r="BQ86" s="55">
        <v>0</v>
      </c>
      <c r="BR86" s="55">
        <v>0</v>
      </c>
      <c r="BS86" s="55">
        <v>0</v>
      </c>
      <c r="BT86" s="55">
        <v>0</v>
      </c>
      <c r="BU86" s="55">
        <v>0</v>
      </c>
      <c r="BV86" s="55">
        <v>0</v>
      </c>
      <c r="BW86" s="55">
        <v>0</v>
      </c>
      <c r="BX86" s="55">
        <v>1.4</v>
      </c>
      <c r="BY86" s="55">
        <v>0</v>
      </c>
      <c r="BZ86" s="55">
        <v>0</v>
      </c>
      <c r="CA86" s="55">
        <v>0</v>
      </c>
      <c r="CB86" s="55">
        <v>0</v>
      </c>
      <c r="CC86" s="55">
        <v>0</v>
      </c>
      <c r="CD86" s="55">
        <v>0</v>
      </c>
      <c r="CE86" s="55">
        <v>0</v>
      </c>
      <c r="CF86" s="55">
        <v>0</v>
      </c>
      <c r="CG86" s="55">
        <v>0</v>
      </c>
      <c r="CH86" s="55">
        <v>0</v>
      </c>
      <c r="CI86" s="55">
        <v>0</v>
      </c>
      <c r="CJ86" s="55">
        <v>0</v>
      </c>
      <c r="CK86" s="55">
        <v>0</v>
      </c>
      <c r="CM86" s="55">
        <v>0</v>
      </c>
      <c r="CN86" s="55">
        <v>0</v>
      </c>
      <c r="CO86" s="55">
        <v>0</v>
      </c>
      <c r="CP86" s="55">
        <v>0</v>
      </c>
      <c r="CQ86" s="55">
        <v>0</v>
      </c>
      <c r="CR86" s="55">
        <v>0</v>
      </c>
      <c r="CS86" s="55">
        <v>0</v>
      </c>
      <c r="CT86" s="55">
        <v>0</v>
      </c>
      <c r="CU86" s="55">
        <v>0</v>
      </c>
      <c r="CV86" s="55">
        <v>0</v>
      </c>
      <c r="CW86" s="55">
        <v>0</v>
      </c>
      <c r="CX86" s="55">
        <v>0</v>
      </c>
      <c r="CY86" s="55">
        <v>0</v>
      </c>
      <c r="CZ86" s="55">
        <v>0</v>
      </c>
      <c r="DA86" s="55">
        <v>0</v>
      </c>
      <c r="DB86" s="55">
        <v>0</v>
      </c>
      <c r="DC86" s="55">
        <v>0</v>
      </c>
      <c r="DD86" s="55">
        <v>0</v>
      </c>
      <c r="DE86" s="55">
        <v>0</v>
      </c>
      <c r="DF86" s="55">
        <v>0</v>
      </c>
      <c r="DG86" s="55">
        <v>0</v>
      </c>
      <c r="DH86" s="55">
        <v>0</v>
      </c>
      <c r="DI86" s="55">
        <v>0</v>
      </c>
      <c r="DJ86" s="55">
        <v>0</v>
      </c>
      <c r="DK86" s="55">
        <v>0</v>
      </c>
      <c r="DL86" s="55">
        <v>0</v>
      </c>
      <c r="DM86" s="55">
        <v>0</v>
      </c>
      <c r="DN86" s="55">
        <v>0</v>
      </c>
      <c r="DO86" s="55">
        <v>0</v>
      </c>
      <c r="DP86" s="55">
        <v>0</v>
      </c>
      <c r="DQ86" s="55">
        <v>0</v>
      </c>
      <c r="DR86" s="55">
        <v>0</v>
      </c>
      <c r="DS86" s="55">
        <v>0</v>
      </c>
      <c r="DT86" s="55">
        <v>0</v>
      </c>
      <c r="DU86" s="55">
        <v>0</v>
      </c>
      <c r="DV86" s="55">
        <v>0</v>
      </c>
      <c r="DW86" s="55">
        <v>0</v>
      </c>
      <c r="DX86" s="55">
        <v>0</v>
      </c>
      <c r="DY86" s="55">
        <v>0</v>
      </c>
      <c r="DZ86" s="55">
        <v>0</v>
      </c>
      <c r="EA86" s="55">
        <v>0</v>
      </c>
    </row>
    <row r="87" spans="3:131" x14ac:dyDescent="0.3">
      <c r="C87" s="3">
        <f t="shared" si="4"/>
        <v>10000</v>
      </c>
      <c r="D87" s="3"/>
      <c r="E87" s="4">
        <f t="shared" si="5"/>
        <v>5</v>
      </c>
      <c r="F87" s="55">
        <v>0</v>
      </c>
      <c r="G87" s="55">
        <v>0</v>
      </c>
      <c r="H87" s="55">
        <v>0</v>
      </c>
      <c r="I87" s="55">
        <v>0</v>
      </c>
      <c r="J87" s="55">
        <v>0</v>
      </c>
      <c r="K87" s="55">
        <v>0</v>
      </c>
      <c r="L87" s="55">
        <v>0</v>
      </c>
      <c r="M87" s="55">
        <v>0</v>
      </c>
      <c r="N87" s="55">
        <v>0</v>
      </c>
      <c r="O87" s="55">
        <v>0</v>
      </c>
      <c r="P87" s="55">
        <v>0</v>
      </c>
      <c r="Q87" s="55">
        <v>0</v>
      </c>
      <c r="R87" s="55">
        <v>0</v>
      </c>
      <c r="S87" s="55">
        <v>0</v>
      </c>
      <c r="T87" s="55">
        <v>0</v>
      </c>
      <c r="U87" s="55">
        <v>0</v>
      </c>
      <c r="V87" s="55">
        <v>0</v>
      </c>
      <c r="W87" s="55">
        <v>0</v>
      </c>
      <c r="X87" s="55">
        <v>0</v>
      </c>
      <c r="Y87" s="55">
        <v>0</v>
      </c>
      <c r="Z87" s="55">
        <v>0</v>
      </c>
      <c r="AA87" s="55">
        <v>0</v>
      </c>
      <c r="AB87" s="55">
        <v>0</v>
      </c>
      <c r="AC87" s="55">
        <v>0</v>
      </c>
      <c r="AD87" s="55">
        <v>0</v>
      </c>
      <c r="AE87" s="55">
        <v>0</v>
      </c>
      <c r="AF87" s="55">
        <v>0</v>
      </c>
      <c r="AG87" s="55">
        <v>0</v>
      </c>
      <c r="AH87" s="55">
        <v>0</v>
      </c>
      <c r="AI87" s="55">
        <v>0</v>
      </c>
      <c r="AJ87" s="55">
        <v>0</v>
      </c>
      <c r="AK87" s="55">
        <v>0</v>
      </c>
      <c r="AL87" s="55">
        <v>0</v>
      </c>
      <c r="AM87" s="55">
        <v>0</v>
      </c>
      <c r="AN87" s="55">
        <v>0</v>
      </c>
      <c r="AO87" s="55">
        <v>0</v>
      </c>
      <c r="AP87" s="55">
        <v>0</v>
      </c>
      <c r="AQ87" s="55">
        <v>0</v>
      </c>
      <c r="AR87" s="55">
        <v>0</v>
      </c>
      <c r="AS87" s="55">
        <v>0</v>
      </c>
      <c r="AT87" s="55">
        <v>0</v>
      </c>
      <c r="AU87" s="55">
        <v>0</v>
      </c>
      <c r="AV87" s="55">
        <v>0</v>
      </c>
      <c r="AW87" s="55">
        <v>0</v>
      </c>
      <c r="AX87" s="55">
        <v>0</v>
      </c>
      <c r="AY87" s="55">
        <v>0</v>
      </c>
      <c r="AZ87" s="55">
        <v>0</v>
      </c>
      <c r="BA87" s="55">
        <v>0</v>
      </c>
      <c r="BB87" s="55">
        <v>0</v>
      </c>
      <c r="BC87" s="55">
        <v>0</v>
      </c>
      <c r="BD87" s="55">
        <v>0</v>
      </c>
      <c r="BE87" s="55">
        <v>0</v>
      </c>
      <c r="BF87" s="55">
        <v>0</v>
      </c>
      <c r="BG87" s="55">
        <v>0</v>
      </c>
      <c r="BH87" s="55">
        <v>0</v>
      </c>
      <c r="BI87" s="55">
        <v>0</v>
      </c>
      <c r="BJ87" s="55">
        <v>0</v>
      </c>
      <c r="BK87" s="55">
        <v>0</v>
      </c>
      <c r="BL87" s="55">
        <v>0</v>
      </c>
      <c r="BM87" s="55">
        <v>0</v>
      </c>
      <c r="BN87" s="55">
        <v>0</v>
      </c>
      <c r="BO87" s="55">
        <v>0</v>
      </c>
      <c r="BP87" s="55">
        <v>0</v>
      </c>
      <c r="BQ87" s="55">
        <v>0</v>
      </c>
      <c r="BR87" s="55">
        <v>0</v>
      </c>
      <c r="BS87" s="55">
        <v>0</v>
      </c>
      <c r="BT87" s="55">
        <v>0</v>
      </c>
      <c r="BU87" s="55">
        <v>0</v>
      </c>
      <c r="BV87" s="55">
        <v>0</v>
      </c>
      <c r="BW87" s="55">
        <v>0</v>
      </c>
      <c r="BX87" s="55">
        <v>0.8</v>
      </c>
      <c r="BY87" s="55">
        <v>0</v>
      </c>
      <c r="BZ87" s="55">
        <v>0</v>
      </c>
      <c r="CA87" s="55">
        <v>0</v>
      </c>
      <c r="CB87" s="55">
        <v>0</v>
      </c>
      <c r="CC87" s="55">
        <v>0</v>
      </c>
      <c r="CD87" s="55">
        <v>0</v>
      </c>
      <c r="CE87" s="55">
        <v>0</v>
      </c>
      <c r="CF87" s="55">
        <v>0</v>
      </c>
      <c r="CG87" s="55">
        <v>0</v>
      </c>
      <c r="CH87" s="55">
        <v>0</v>
      </c>
      <c r="CI87" s="55">
        <v>0</v>
      </c>
      <c r="CJ87" s="55">
        <v>0</v>
      </c>
      <c r="CK87" s="55">
        <v>0</v>
      </c>
      <c r="CM87" s="55">
        <v>0</v>
      </c>
      <c r="CN87" s="55">
        <v>0</v>
      </c>
      <c r="CO87" s="55">
        <v>0</v>
      </c>
      <c r="CP87" s="55">
        <v>0</v>
      </c>
      <c r="CQ87" s="55">
        <v>0</v>
      </c>
      <c r="CR87" s="55">
        <v>0</v>
      </c>
      <c r="CS87" s="55">
        <v>0</v>
      </c>
      <c r="CT87" s="55">
        <v>0</v>
      </c>
      <c r="CU87" s="55">
        <v>0</v>
      </c>
      <c r="CV87" s="55">
        <v>0</v>
      </c>
      <c r="CW87" s="55">
        <v>0</v>
      </c>
      <c r="CX87" s="55">
        <v>0</v>
      </c>
      <c r="CY87" s="55">
        <v>0</v>
      </c>
      <c r="CZ87" s="55">
        <v>0</v>
      </c>
      <c r="DA87" s="55">
        <v>0</v>
      </c>
      <c r="DB87" s="55">
        <v>0</v>
      </c>
      <c r="DC87" s="55">
        <v>0</v>
      </c>
      <c r="DD87" s="55">
        <v>0</v>
      </c>
      <c r="DE87" s="55">
        <v>0</v>
      </c>
      <c r="DF87" s="55">
        <v>0</v>
      </c>
      <c r="DG87" s="55">
        <v>0</v>
      </c>
      <c r="DH87" s="55">
        <v>0</v>
      </c>
      <c r="DI87" s="55">
        <v>0</v>
      </c>
      <c r="DJ87" s="55">
        <v>0</v>
      </c>
      <c r="DK87" s="55">
        <v>0</v>
      </c>
      <c r="DL87" s="55">
        <v>0</v>
      </c>
      <c r="DM87" s="55">
        <v>0</v>
      </c>
      <c r="DN87" s="55">
        <v>0</v>
      </c>
      <c r="DO87" s="55">
        <v>0</v>
      </c>
      <c r="DP87" s="55">
        <v>0</v>
      </c>
      <c r="DQ87" s="55">
        <v>0</v>
      </c>
      <c r="DR87" s="55">
        <v>0</v>
      </c>
      <c r="DS87" s="55">
        <v>0</v>
      </c>
      <c r="DT87" s="55">
        <v>0</v>
      </c>
      <c r="DU87" s="55">
        <v>0</v>
      </c>
      <c r="DV87" s="55">
        <v>0</v>
      </c>
      <c r="DW87" s="55">
        <v>0</v>
      </c>
      <c r="DX87" s="55">
        <v>0</v>
      </c>
      <c r="DY87" s="55">
        <v>0</v>
      </c>
      <c r="DZ87" s="55">
        <v>0</v>
      </c>
      <c r="EA87" s="55">
        <v>0</v>
      </c>
    </row>
    <row r="88" spans="3:131" x14ac:dyDescent="0.3">
      <c r="C88" s="3">
        <f t="shared" si="4"/>
        <v>200</v>
      </c>
      <c r="D88" s="3"/>
      <c r="E88" s="4">
        <f t="shared" si="5"/>
        <v>6</v>
      </c>
      <c r="F88" s="55">
        <v>0</v>
      </c>
      <c r="G88" s="55">
        <v>360.38898273230302</v>
      </c>
      <c r="H88" s="55">
        <v>364.42038509188899</v>
      </c>
      <c r="I88" s="55">
        <v>165.171590893889</v>
      </c>
      <c r="J88" s="55">
        <v>0</v>
      </c>
      <c r="K88" s="55">
        <v>0</v>
      </c>
      <c r="L88" s="55">
        <v>0</v>
      </c>
      <c r="M88" s="55">
        <v>0</v>
      </c>
      <c r="N88" s="55">
        <v>0</v>
      </c>
      <c r="O88" s="55">
        <v>0</v>
      </c>
      <c r="P88" s="55">
        <v>0</v>
      </c>
      <c r="Q88" s="55">
        <v>0</v>
      </c>
      <c r="R88" s="55">
        <v>0</v>
      </c>
      <c r="S88" s="55">
        <v>0</v>
      </c>
      <c r="T88" s="55">
        <v>0</v>
      </c>
      <c r="U88" s="55">
        <v>0</v>
      </c>
      <c r="V88" s="55">
        <v>0</v>
      </c>
      <c r="W88" s="55">
        <v>0</v>
      </c>
      <c r="X88" s="55">
        <v>0</v>
      </c>
      <c r="Y88" s="55">
        <v>0</v>
      </c>
      <c r="Z88" s="55">
        <v>0</v>
      </c>
      <c r="AA88" s="55">
        <v>0</v>
      </c>
      <c r="AB88" s="55">
        <v>0</v>
      </c>
      <c r="AC88" s="55">
        <v>0</v>
      </c>
      <c r="AD88" s="55">
        <v>0</v>
      </c>
      <c r="AE88" s="55">
        <v>0</v>
      </c>
      <c r="AF88" s="55">
        <v>0</v>
      </c>
      <c r="AG88" s="55">
        <v>0</v>
      </c>
      <c r="AH88" s="55">
        <v>0</v>
      </c>
      <c r="AI88" s="55">
        <v>0</v>
      </c>
      <c r="AJ88" s="55">
        <v>0</v>
      </c>
      <c r="AK88" s="55">
        <v>0</v>
      </c>
      <c r="AL88" s="55">
        <v>0</v>
      </c>
      <c r="AM88" s="55">
        <v>0</v>
      </c>
      <c r="AN88" s="55">
        <v>0</v>
      </c>
      <c r="AO88" s="55">
        <v>0</v>
      </c>
      <c r="AP88" s="55">
        <v>0</v>
      </c>
      <c r="AQ88" s="55">
        <v>0</v>
      </c>
      <c r="AR88" s="55">
        <v>0</v>
      </c>
      <c r="AS88" s="55">
        <v>0</v>
      </c>
      <c r="AT88" s="55">
        <v>0</v>
      </c>
      <c r="AU88" s="55">
        <v>0</v>
      </c>
      <c r="AV88" s="55">
        <v>0</v>
      </c>
      <c r="AW88" s="55">
        <v>0</v>
      </c>
      <c r="AX88" s="55">
        <v>0</v>
      </c>
      <c r="AY88" s="55">
        <v>0</v>
      </c>
      <c r="AZ88" s="55">
        <v>0</v>
      </c>
      <c r="BA88" s="55">
        <v>0</v>
      </c>
      <c r="BB88" s="55">
        <v>0</v>
      </c>
      <c r="BC88" s="55">
        <v>0</v>
      </c>
      <c r="BD88" s="55">
        <v>0</v>
      </c>
      <c r="BE88" s="55">
        <v>0</v>
      </c>
      <c r="BF88" s="55">
        <v>0</v>
      </c>
      <c r="BG88" s="55">
        <v>0</v>
      </c>
      <c r="BH88" s="55">
        <v>0</v>
      </c>
      <c r="BI88" s="55">
        <v>0</v>
      </c>
      <c r="BJ88" s="55">
        <v>0</v>
      </c>
      <c r="BK88" s="55">
        <v>0</v>
      </c>
      <c r="BL88" s="55">
        <v>0</v>
      </c>
      <c r="BM88" s="55">
        <v>0</v>
      </c>
      <c r="BN88" s="55">
        <v>0</v>
      </c>
      <c r="BO88" s="55">
        <v>0</v>
      </c>
      <c r="BP88" s="55">
        <v>0</v>
      </c>
      <c r="BQ88" s="55">
        <v>0</v>
      </c>
      <c r="BR88" s="55">
        <v>0</v>
      </c>
      <c r="BS88" s="55">
        <v>0</v>
      </c>
      <c r="BT88" s="55">
        <v>0</v>
      </c>
      <c r="BU88" s="55">
        <v>0</v>
      </c>
      <c r="BV88" s="55">
        <v>0</v>
      </c>
      <c r="BW88" s="55">
        <v>0</v>
      </c>
      <c r="BX88" s="55">
        <v>433.7</v>
      </c>
      <c r="BY88" s="55">
        <v>0</v>
      </c>
      <c r="BZ88" s="55">
        <v>0</v>
      </c>
      <c r="CA88" s="55">
        <v>0</v>
      </c>
      <c r="CB88" s="55">
        <v>0</v>
      </c>
      <c r="CC88" s="55">
        <v>0</v>
      </c>
      <c r="CD88" s="55">
        <v>0</v>
      </c>
      <c r="CE88" s="55">
        <v>0</v>
      </c>
      <c r="CF88" s="55">
        <v>0</v>
      </c>
      <c r="CG88" s="55">
        <v>0</v>
      </c>
      <c r="CH88" s="55">
        <v>0</v>
      </c>
      <c r="CI88" s="55">
        <v>0</v>
      </c>
      <c r="CJ88" s="55">
        <v>0</v>
      </c>
      <c r="CK88" s="55">
        <v>0</v>
      </c>
      <c r="CM88" s="55">
        <v>0</v>
      </c>
      <c r="CN88" s="55">
        <v>0</v>
      </c>
      <c r="CO88" s="55">
        <v>0</v>
      </c>
      <c r="CP88" s="55">
        <v>0</v>
      </c>
      <c r="CQ88" s="55">
        <v>0</v>
      </c>
      <c r="CR88" s="55">
        <v>0</v>
      </c>
      <c r="CS88" s="55">
        <v>0</v>
      </c>
      <c r="CT88" s="55">
        <v>0</v>
      </c>
      <c r="CU88" s="55">
        <v>0</v>
      </c>
      <c r="CV88" s="55">
        <v>0</v>
      </c>
      <c r="CW88" s="55">
        <v>0</v>
      </c>
      <c r="CX88" s="55">
        <v>0</v>
      </c>
      <c r="CY88" s="55">
        <v>0</v>
      </c>
      <c r="CZ88" s="55">
        <v>0</v>
      </c>
      <c r="DA88" s="55">
        <v>0</v>
      </c>
      <c r="DB88" s="55">
        <v>0</v>
      </c>
      <c r="DC88" s="55">
        <v>0</v>
      </c>
      <c r="DD88" s="55">
        <v>0</v>
      </c>
      <c r="DE88" s="55">
        <v>0</v>
      </c>
      <c r="DF88" s="55">
        <v>0</v>
      </c>
      <c r="DG88" s="55">
        <v>0</v>
      </c>
      <c r="DH88" s="55">
        <v>0</v>
      </c>
      <c r="DI88" s="55">
        <v>0</v>
      </c>
      <c r="DJ88" s="55">
        <v>0</v>
      </c>
      <c r="DK88" s="55">
        <v>0</v>
      </c>
      <c r="DL88" s="55">
        <v>0</v>
      </c>
      <c r="DM88" s="55">
        <v>0</v>
      </c>
      <c r="DN88" s="55">
        <v>0</v>
      </c>
      <c r="DO88" s="55">
        <v>0</v>
      </c>
      <c r="DP88" s="55">
        <v>0</v>
      </c>
      <c r="DQ88" s="55">
        <v>0</v>
      </c>
      <c r="DR88" s="55">
        <v>0</v>
      </c>
      <c r="DS88" s="55">
        <v>0</v>
      </c>
      <c r="DT88" s="55">
        <v>0</v>
      </c>
      <c r="DU88" s="55">
        <v>0</v>
      </c>
      <c r="DV88" s="55">
        <v>0</v>
      </c>
      <c r="DW88" s="55">
        <v>0</v>
      </c>
      <c r="DX88" s="55">
        <v>0</v>
      </c>
      <c r="DY88" s="55">
        <v>0</v>
      </c>
      <c r="DZ88" s="55">
        <v>0</v>
      </c>
      <c r="EA88" s="55">
        <v>0</v>
      </c>
    </row>
    <row r="89" spans="3:131" x14ac:dyDescent="0.3">
      <c r="C89" s="3">
        <f t="shared" si="4"/>
        <v>400</v>
      </c>
      <c r="D89" s="3"/>
      <c r="E89" s="4">
        <f t="shared" si="5"/>
        <v>6</v>
      </c>
      <c r="F89" s="55">
        <v>0</v>
      </c>
      <c r="G89" s="55">
        <v>94.865540685090394</v>
      </c>
      <c r="H89" s="55">
        <v>103.673376684139</v>
      </c>
      <c r="I89" s="55">
        <v>12.1979453514447</v>
      </c>
      <c r="J89" s="55">
        <v>0</v>
      </c>
      <c r="K89" s="55">
        <v>0</v>
      </c>
      <c r="L89" s="55">
        <v>0</v>
      </c>
      <c r="M89" s="55">
        <v>0</v>
      </c>
      <c r="N89" s="55">
        <v>0</v>
      </c>
      <c r="O89" s="55">
        <v>0</v>
      </c>
      <c r="P89" s="55">
        <v>0</v>
      </c>
      <c r="Q89" s="55">
        <v>0</v>
      </c>
      <c r="R89" s="55">
        <v>0</v>
      </c>
      <c r="S89" s="55">
        <v>0</v>
      </c>
      <c r="T89" s="55">
        <v>0</v>
      </c>
      <c r="U89" s="55">
        <v>0</v>
      </c>
      <c r="V89" s="55">
        <v>0</v>
      </c>
      <c r="W89" s="55">
        <v>0</v>
      </c>
      <c r="X89" s="55">
        <v>0</v>
      </c>
      <c r="Y89" s="55">
        <v>0</v>
      </c>
      <c r="Z89" s="55">
        <v>0</v>
      </c>
      <c r="AA89" s="55">
        <v>0</v>
      </c>
      <c r="AB89" s="55">
        <v>0</v>
      </c>
      <c r="AC89" s="55">
        <v>0</v>
      </c>
      <c r="AD89" s="55">
        <v>0</v>
      </c>
      <c r="AE89" s="55">
        <v>0</v>
      </c>
      <c r="AF89" s="55">
        <v>0</v>
      </c>
      <c r="AG89" s="55">
        <v>0</v>
      </c>
      <c r="AH89" s="55">
        <v>0</v>
      </c>
      <c r="AI89" s="55">
        <v>0</v>
      </c>
      <c r="AJ89" s="55">
        <v>0</v>
      </c>
      <c r="AK89" s="55">
        <v>0</v>
      </c>
      <c r="AL89" s="55">
        <v>0</v>
      </c>
      <c r="AM89" s="55">
        <v>0</v>
      </c>
      <c r="AN89" s="55">
        <v>0</v>
      </c>
      <c r="AO89" s="55">
        <v>0</v>
      </c>
      <c r="AP89" s="55">
        <v>0</v>
      </c>
      <c r="AQ89" s="55">
        <v>0</v>
      </c>
      <c r="AR89" s="55">
        <v>0</v>
      </c>
      <c r="AS89" s="55">
        <v>0</v>
      </c>
      <c r="AT89" s="55">
        <v>0</v>
      </c>
      <c r="AU89" s="55">
        <v>0</v>
      </c>
      <c r="AV89" s="55">
        <v>0</v>
      </c>
      <c r="AW89" s="55">
        <v>0</v>
      </c>
      <c r="AX89" s="55">
        <v>0</v>
      </c>
      <c r="AY89" s="55">
        <v>0</v>
      </c>
      <c r="AZ89" s="55">
        <v>0</v>
      </c>
      <c r="BA89" s="55">
        <v>0</v>
      </c>
      <c r="BB89" s="55">
        <v>0</v>
      </c>
      <c r="BC89" s="55">
        <v>0</v>
      </c>
      <c r="BD89" s="55">
        <v>0</v>
      </c>
      <c r="BE89" s="55">
        <v>0</v>
      </c>
      <c r="BF89" s="55">
        <v>0</v>
      </c>
      <c r="BG89" s="55">
        <v>0</v>
      </c>
      <c r="BH89" s="55">
        <v>0</v>
      </c>
      <c r="BI89" s="55">
        <v>0</v>
      </c>
      <c r="BJ89" s="55">
        <v>0</v>
      </c>
      <c r="BK89" s="55">
        <v>0</v>
      </c>
      <c r="BL89" s="55">
        <v>0</v>
      </c>
      <c r="BM89" s="55">
        <v>0</v>
      </c>
      <c r="BN89" s="55">
        <v>0</v>
      </c>
      <c r="BO89" s="55">
        <v>0</v>
      </c>
      <c r="BP89" s="55">
        <v>0</v>
      </c>
      <c r="BQ89" s="55">
        <v>0</v>
      </c>
      <c r="BR89" s="55">
        <v>0</v>
      </c>
      <c r="BS89" s="55">
        <v>0</v>
      </c>
      <c r="BT89" s="55">
        <v>0</v>
      </c>
      <c r="BU89" s="55">
        <v>0</v>
      </c>
      <c r="BV89" s="55">
        <v>0</v>
      </c>
      <c r="BW89" s="55">
        <v>0</v>
      </c>
      <c r="BX89" s="55">
        <v>146.30000000000001</v>
      </c>
      <c r="BY89" s="55">
        <v>0</v>
      </c>
      <c r="BZ89" s="55">
        <v>0</v>
      </c>
      <c r="CA89" s="55">
        <v>0</v>
      </c>
      <c r="CB89" s="55">
        <v>0</v>
      </c>
      <c r="CC89" s="55">
        <v>0</v>
      </c>
      <c r="CD89" s="55">
        <v>0</v>
      </c>
      <c r="CE89" s="55">
        <v>0</v>
      </c>
      <c r="CF89" s="55">
        <v>0</v>
      </c>
      <c r="CG89" s="55">
        <v>0</v>
      </c>
      <c r="CH89" s="55">
        <v>0</v>
      </c>
      <c r="CI89" s="55">
        <v>0</v>
      </c>
      <c r="CJ89" s="55">
        <v>0</v>
      </c>
      <c r="CK89" s="55">
        <v>0</v>
      </c>
      <c r="CM89" s="55">
        <v>0</v>
      </c>
      <c r="CN89" s="55">
        <v>0</v>
      </c>
      <c r="CO89" s="55">
        <v>0</v>
      </c>
      <c r="CP89" s="55">
        <v>0</v>
      </c>
      <c r="CQ89" s="55">
        <v>0</v>
      </c>
      <c r="CR89" s="55">
        <v>0</v>
      </c>
      <c r="CS89" s="55">
        <v>0</v>
      </c>
      <c r="CT89" s="55">
        <v>0</v>
      </c>
      <c r="CU89" s="55">
        <v>0</v>
      </c>
      <c r="CV89" s="55">
        <v>0</v>
      </c>
      <c r="CW89" s="55">
        <v>0</v>
      </c>
      <c r="CX89" s="55">
        <v>0</v>
      </c>
      <c r="CY89" s="55">
        <v>0</v>
      </c>
      <c r="CZ89" s="55">
        <v>0</v>
      </c>
      <c r="DA89" s="55">
        <v>0</v>
      </c>
      <c r="DB89" s="55">
        <v>0</v>
      </c>
      <c r="DC89" s="55">
        <v>0</v>
      </c>
      <c r="DD89" s="55">
        <v>0</v>
      </c>
      <c r="DE89" s="55">
        <v>0</v>
      </c>
      <c r="DF89" s="55">
        <v>0</v>
      </c>
      <c r="DG89" s="55">
        <v>0</v>
      </c>
      <c r="DH89" s="55">
        <v>0</v>
      </c>
      <c r="DI89" s="55">
        <v>0</v>
      </c>
      <c r="DJ89" s="55">
        <v>0</v>
      </c>
      <c r="DK89" s="55">
        <v>0</v>
      </c>
      <c r="DL89" s="55">
        <v>0</v>
      </c>
      <c r="DM89" s="55">
        <v>0</v>
      </c>
      <c r="DN89" s="55">
        <v>0</v>
      </c>
      <c r="DO89" s="55">
        <v>0</v>
      </c>
      <c r="DP89" s="55">
        <v>0</v>
      </c>
      <c r="DQ89" s="55">
        <v>0</v>
      </c>
      <c r="DR89" s="55">
        <v>0</v>
      </c>
      <c r="DS89" s="55">
        <v>0</v>
      </c>
      <c r="DT89" s="55">
        <v>0</v>
      </c>
      <c r="DU89" s="55">
        <v>0</v>
      </c>
      <c r="DV89" s="55">
        <v>0</v>
      </c>
      <c r="DW89" s="55">
        <v>0</v>
      </c>
      <c r="DX89" s="55">
        <v>0</v>
      </c>
      <c r="DY89" s="55">
        <v>0</v>
      </c>
      <c r="DZ89" s="55">
        <v>0</v>
      </c>
      <c r="EA89" s="55">
        <v>0</v>
      </c>
    </row>
    <row r="90" spans="3:131" x14ac:dyDescent="0.3">
      <c r="C90" s="3">
        <f t="shared" si="4"/>
        <v>600</v>
      </c>
      <c r="D90" s="3"/>
      <c r="E90" s="4">
        <f t="shared" si="5"/>
        <v>6</v>
      </c>
      <c r="F90" s="55">
        <v>0</v>
      </c>
      <c r="G90" s="55">
        <v>40.449124248787797</v>
      </c>
      <c r="H90" s="55">
        <v>31.110105558743001</v>
      </c>
      <c r="I90" s="55">
        <v>2.1986196963126301</v>
      </c>
      <c r="J90" s="55">
        <v>0</v>
      </c>
      <c r="K90" s="55">
        <v>0</v>
      </c>
      <c r="L90" s="55">
        <v>0</v>
      </c>
      <c r="M90" s="55">
        <v>0</v>
      </c>
      <c r="N90" s="55">
        <v>0</v>
      </c>
      <c r="O90" s="55">
        <v>0</v>
      </c>
      <c r="P90" s="55">
        <v>0</v>
      </c>
      <c r="Q90" s="55">
        <v>0</v>
      </c>
      <c r="R90" s="55">
        <v>0</v>
      </c>
      <c r="S90" s="55">
        <v>0</v>
      </c>
      <c r="T90" s="55">
        <v>0</v>
      </c>
      <c r="U90" s="55">
        <v>0</v>
      </c>
      <c r="V90" s="55">
        <v>0</v>
      </c>
      <c r="W90" s="55">
        <v>0</v>
      </c>
      <c r="X90" s="55">
        <v>0</v>
      </c>
      <c r="Y90" s="55">
        <v>0</v>
      </c>
      <c r="Z90" s="55">
        <v>0</v>
      </c>
      <c r="AA90" s="55">
        <v>0</v>
      </c>
      <c r="AB90" s="55">
        <v>0</v>
      </c>
      <c r="AC90" s="55">
        <v>0</v>
      </c>
      <c r="AD90" s="55">
        <v>0</v>
      </c>
      <c r="AE90" s="55">
        <v>0</v>
      </c>
      <c r="AF90" s="55">
        <v>0</v>
      </c>
      <c r="AG90" s="55">
        <v>0</v>
      </c>
      <c r="AH90" s="55">
        <v>0</v>
      </c>
      <c r="AI90" s="55">
        <v>0</v>
      </c>
      <c r="AJ90" s="55">
        <v>0</v>
      </c>
      <c r="AK90" s="55">
        <v>0</v>
      </c>
      <c r="AL90" s="55">
        <v>0</v>
      </c>
      <c r="AM90" s="55">
        <v>0</v>
      </c>
      <c r="AN90" s="55">
        <v>0</v>
      </c>
      <c r="AO90" s="55">
        <v>0</v>
      </c>
      <c r="AP90" s="55">
        <v>0</v>
      </c>
      <c r="AQ90" s="55">
        <v>0</v>
      </c>
      <c r="AR90" s="55">
        <v>0</v>
      </c>
      <c r="AS90" s="55">
        <v>0</v>
      </c>
      <c r="AT90" s="55">
        <v>0</v>
      </c>
      <c r="AU90" s="55">
        <v>0</v>
      </c>
      <c r="AV90" s="55">
        <v>0</v>
      </c>
      <c r="AW90" s="55">
        <v>0</v>
      </c>
      <c r="AX90" s="55">
        <v>0</v>
      </c>
      <c r="AY90" s="55">
        <v>0</v>
      </c>
      <c r="AZ90" s="55">
        <v>0</v>
      </c>
      <c r="BA90" s="55">
        <v>0</v>
      </c>
      <c r="BB90" s="55">
        <v>0</v>
      </c>
      <c r="BC90" s="55">
        <v>0</v>
      </c>
      <c r="BD90" s="55">
        <v>0</v>
      </c>
      <c r="BE90" s="55">
        <v>0</v>
      </c>
      <c r="BF90" s="55">
        <v>0</v>
      </c>
      <c r="BG90" s="55">
        <v>0</v>
      </c>
      <c r="BH90" s="55">
        <v>0</v>
      </c>
      <c r="BI90" s="55">
        <v>0</v>
      </c>
      <c r="BJ90" s="55">
        <v>0</v>
      </c>
      <c r="BK90" s="55">
        <v>0</v>
      </c>
      <c r="BL90" s="55">
        <v>0</v>
      </c>
      <c r="BM90" s="55">
        <v>0</v>
      </c>
      <c r="BN90" s="55">
        <v>0</v>
      </c>
      <c r="BO90" s="55">
        <v>0</v>
      </c>
      <c r="BP90" s="55">
        <v>0</v>
      </c>
      <c r="BQ90" s="55">
        <v>0</v>
      </c>
      <c r="BR90" s="55">
        <v>0</v>
      </c>
      <c r="BS90" s="55">
        <v>0</v>
      </c>
      <c r="BT90" s="55">
        <v>0</v>
      </c>
      <c r="BU90" s="55">
        <v>0</v>
      </c>
      <c r="BV90" s="55">
        <v>0</v>
      </c>
      <c r="BW90" s="55">
        <v>0</v>
      </c>
      <c r="BX90" s="55">
        <v>60.8</v>
      </c>
      <c r="BY90" s="55">
        <v>0</v>
      </c>
      <c r="BZ90" s="55">
        <v>0</v>
      </c>
      <c r="CA90" s="55">
        <v>0</v>
      </c>
      <c r="CB90" s="55">
        <v>0</v>
      </c>
      <c r="CC90" s="55">
        <v>0</v>
      </c>
      <c r="CD90" s="55">
        <v>0</v>
      </c>
      <c r="CE90" s="55">
        <v>0</v>
      </c>
      <c r="CF90" s="55">
        <v>0</v>
      </c>
      <c r="CG90" s="55">
        <v>0</v>
      </c>
      <c r="CH90" s="55">
        <v>0</v>
      </c>
      <c r="CI90" s="55">
        <v>0</v>
      </c>
      <c r="CJ90" s="55">
        <v>0</v>
      </c>
      <c r="CK90" s="55">
        <v>0</v>
      </c>
      <c r="CM90" s="55">
        <v>0</v>
      </c>
      <c r="CN90" s="55">
        <v>0</v>
      </c>
      <c r="CO90" s="55">
        <v>0</v>
      </c>
      <c r="CP90" s="55">
        <v>0</v>
      </c>
      <c r="CQ90" s="55">
        <v>0</v>
      </c>
      <c r="CR90" s="55">
        <v>0</v>
      </c>
      <c r="CS90" s="55">
        <v>0</v>
      </c>
      <c r="CT90" s="55">
        <v>0</v>
      </c>
      <c r="CU90" s="55">
        <v>0</v>
      </c>
      <c r="CV90" s="55">
        <v>0</v>
      </c>
      <c r="CW90" s="55">
        <v>0</v>
      </c>
      <c r="CX90" s="55">
        <v>0</v>
      </c>
      <c r="CY90" s="55">
        <v>0</v>
      </c>
      <c r="CZ90" s="55">
        <v>0</v>
      </c>
      <c r="DA90" s="55">
        <v>0</v>
      </c>
      <c r="DB90" s="55">
        <v>0</v>
      </c>
      <c r="DC90" s="55">
        <v>0</v>
      </c>
      <c r="DD90" s="55">
        <v>0</v>
      </c>
      <c r="DE90" s="55">
        <v>0</v>
      </c>
      <c r="DF90" s="55">
        <v>0</v>
      </c>
      <c r="DG90" s="55">
        <v>0</v>
      </c>
      <c r="DH90" s="55">
        <v>0</v>
      </c>
      <c r="DI90" s="55">
        <v>0</v>
      </c>
      <c r="DJ90" s="55">
        <v>0</v>
      </c>
      <c r="DK90" s="55">
        <v>0</v>
      </c>
      <c r="DL90" s="55">
        <v>0</v>
      </c>
      <c r="DM90" s="55">
        <v>0</v>
      </c>
      <c r="DN90" s="55">
        <v>0</v>
      </c>
      <c r="DO90" s="55">
        <v>0</v>
      </c>
      <c r="DP90" s="55">
        <v>0</v>
      </c>
      <c r="DQ90" s="55">
        <v>0</v>
      </c>
      <c r="DR90" s="55">
        <v>0</v>
      </c>
      <c r="DS90" s="55">
        <v>0</v>
      </c>
      <c r="DT90" s="55">
        <v>0</v>
      </c>
      <c r="DU90" s="55">
        <v>0</v>
      </c>
      <c r="DV90" s="55">
        <v>0</v>
      </c>
      <c r="DW90" s="55">
        <v>0</v>
      </c>
      <c r="DX90" s="55">
        <v>0</v>
      </c>
      <c r="DY90" s="55">
        <v>0</v>
      </c>
      <c r="DZ90" s="55">
        <v>0</v>
      </c>
      <c r="EA90" s="55">
        <v>0</v>
      </c>
    </row>
    <row r="91" spans="3:131" x14ac:dyDescent="0.3">
      <c r="C91" s="3">
        <f t="shared" si="4"/>
        <v>800</v>
      </c>
      <c r="D91" s="3"/>
      <c r="E91" s="4">
        <f t="shared" si="5"/>
        <v>6</v>
      </c>
      <c r="F91" s="55">
        <v>0</v>
      </c>
      <c r="G91" s="55">
        <v>16.6787563911696</v>
      </c>
      <c r="H91" s="55">
        <v>13.4521877465274</v>
      </c>
      <c r="I91" s="55">
        <v>1.34276849448644</v>
      </c>
      <c r="J91" s="55">
        <v>0</v>
      </c>
      <c r="K91" s="55">
        <v>0</v>
      </c>
      <c r="L91" s="55">
        <v>0</v>
      </c>
      <c r="M91" s="55">
        <v>0</v>
      </c>
      <c r="N91" s="55">
        <v>0</v>
      </c>
      <c r="O91" s="55">
        <v>0</v>
      </c>
      <c r="P91" s="55">
        <v>0</v>
      </c>
      <c r="Q91" s="55">
        <v>0</v>
      </c>
      <c r="R91" s="55">
        <v>0</v>
      </c>
      <c r="S91" s="55">
        <v>0</v>
      </c>
      <c r="T91" s="55">
        <v>0</v>
      </c>
      <c r="U91" s="55">
        <v>0</v>
      </c>
      <c r="V91" s="55">
        <v>0</v>
      </c>
      <c r="W91" s="55">
        <v>0</v>
      </c>
      <c r="X91" s="55">
        <v>0</v>
      </c>
      <c r="Y91" s="55">
        <v>0</v>
      </c>
      <c r="Z91" s="55">
        <v>0</v>
      </c>
      <c r="AA91" s="55">
        <v>0</v>
      </c>
      <c r="AB91" s="55">
        <v>0</v>
      </c>
      <c r="AC91" s="55">
        <v>0</v>
      </c>
      <c r="AD91" s="55">
        <v>0</v>
      </c>
      <c r="AE91" s="55">
        <v>0</v>
      </c>
      <c r="AF91" s="55">
        <v>0</v>
      </c>
      <c r="AG91" s="55">
        <v>0</v>
      </c>
      <c r="AH91" s="55">
        <v>0</v>
      </c>
      <c r="AI91" s="55">
        <v>0</v>
      </c>
      <c r="AJ91" s="55">
        <v>0</v>
      </c>
      <c r="AK91" s="55">
        <v>0</v>
      </c>
      <c r="AL91" s="55">
        <v>0</v>
      </c>
      <c r="AM91" s="55">
        <v>0</v>
      </c>
      <c r="AN91" s="55">
        <v>0</v>
      </c>
      <c r="AO91" s="55">
        <v>0</v>
      </c>
      <c r="AP91" s="55">
        <v>0</v>
      </c>
      <c r="AQ91" s="55">
        <v>0</v>
      </c>
      <c r="AR91" s="55">
        <v>0</v>
      </c>
      <c r="AS91" s="55">
        <v>0</v>
      </c>
      <c r="AT91" s="55">
        <v>0</v>
      </c>
      <c r="AU91" s="55">
        <v>0</v>
      </c>
      <c r="AV91" s="55">
        <v>0</v>
      </c>
      <c r="AW91" s="55">
        <v>0</v>
      </c>
      <c r="AX91" s="55">
        <v>0</v>
      </c>
      <c r="AY91" s="55">
        <v>0</v>
      </c>
      <c r="AZ91" s="55">
        <v>0</v>
      </c>
      <c r="BA91" s="55">
        <v>0</v>
      </c>
      <c r="BB91" s="55">
        <v>0</v>
      </c>
      <c r="BC91" s="55">
        <v>0</v>
      </c>
      <c r="BD91" s="55">
        <v>0</v>
      </c>
      <c r="BE91" s="55">
        <v>0</v>
      </c>
      <c r="BF91" s="55">
        <v>0</v>
      </c>
      <c r="BG91" s="55">
        <v>0</v>
      </c>
      <c r="BH91" s="55">
        <v>0</v>
      </c>
      <c r="BI91" s="55">
        <v>0</v>
      </c>
      <c r="BJ91" s="55">
        <v>0</v>
      </c>
      <c r="BK91" s="55">
        <v>0</v>
      </c>
      <c r="BL91" s="55">
        <v>0</v>
      </c>
      <c r="BM91" s="55">
        <v>0</v>
      </c>
      <c r="BN91" s="55">
        <v>0</v>
      </c>
      <c r="BO91" s="55">
        <v>0</v>
      </c>
      <c r="BP91" s="55">
        <v>0</v>
      </c>
      <c r="BQ91" s="55">
        <v>0</v>
      </c>
      <c r="BR91" s="55">
        <v>0</v>
      </c>
      <c r="BS91" s="55">
        <v>0</v>
      </c>
      <c r="BT91" s="55">
        <v>0</v>
      </c>
      <c r="BU91" s="55">
        <v>0</v>
      </c>
      <c r="BV91" s="55">
        <v>0</v>
      </c>
      <c r="BW91" s="55">
        <v>0</v>
      </c>
      <c r="BX91" s="55">
        <v>30.1</v>
      </c>
      <c r="BY91" s="55">
        <v>0</v>
      </c>
      <c r="BZ91" s="55">
        <v>0</v>
      </c>
      <c r="CA91" s="55">
        <v>0</v>
      </c>
      <c r="CB91" s="55">
        <v>0</v>
      </c>
      <c r="CC91" s="55">
        <v>0</v>
      </c>
      <c r="CD91" s="55">
        <v>0</v>
      </c>
      <c r="CE91" s="55">
        <v>0</v>
      </c>
      <c r="CF91" s="55">
        <v>0</v>
      </c>
      <c r="CG91" s="55">
        <v>0</v>
      </c>
      <c r="CH91" s="55">
        <v>0</v>
      </c>
      <c r="CI91" s="55">
        <v>0</v>
      </c>
      <c r="CJ91" s="55">
        <v>0</v>
      </c>
      <c r="CK91" s="55">
        <v>0</v>
      </c>
      <c r="CM91" s="55">
        <v>0</v>
      </c>
      <c r="CN91" s="55">
        <v>0</v>
      </c>
      <c r="CO91" s="55">
        <v>0</v>
      </c>
      <c r="CP91" s="55">
        <v>0</v>
      </c>
      <c r="CQ91" s="55">
        <v>0</v>
      </c>
      <c r="CR91" s="55">
        <v>0</v>
      </c>
      <c r="CS91" s="55">
        <v>0</v>
      </c>
      <c r="CT91" s="55">
        <v>0</v>
      </c>
      <c r="CU91" s="55">
        <v>0</v>
      </c>
      <c r="CV91" s="55">
        <v>0</v>
      </c>
      <c r="CW91" s="55">
        <v>0</v>
      </c>
      <c r="CX91" s="55">
        <v>0</v>
      </c>
      <c r="CY91" s="55">
        <v>0</v>
      </c>
      <c r="CZ91" s="55">
        <v>0</v>
      </c>
      <c r="DA91" s="55">
        <v>0</v>
      </c>
      <c r="DB91" s="55">
        <v>0</v>
      </c>
      <c r="DC91" s="55">
        <v>0</v>
      </c>
      <c r="DD91" s="55">
        <v>0</v>
      </c>
      <c r="DE91" s="55">
        <v>0</v>
      </c>
      <c r="DF91" s="55">
        <v>0</v>
      </c>
      <c r="DG91" s="55">
        <v>0</v>
      </c>
      <c r="DH91" s="55">
        <v>0</v>
      </c>
      <c r="DI91" s="55">
        <v>0</v>
      </c>
      <c r="DJ91" s="55">
        <v>0</v>
      </c>
      <c r="DK91" s="55">
        <v>0</v>
      </c>
      <c r="DL91" s="55">
        <v>0</v>
      </c>
      <c r="DM91" s="55">
        <v>0</v>
      </c>
      <c r="DN91" s="55">
        <v>0</v>
      </c>
      <c r="DO91" s="55">
        <v>0</v>
      </c>
      <c r="DP91" s="55">
        <v>0</v>
      </c>
      <c r="DQ91" s="55">
        <v>0</v>
      </c>
      <c r="DR91" s="55">
        <v>0</v>
      </c>
      <c r="DS91" s="55">
        <v>0</v>
      </c>
      <c r="DT91" s="55">
        <v>0</v>
      </c>
      <c r="DU91" s="55">
        <v>0</v>
      </c>
      <c r="DV91" s="55">
        <v>0</v>
      </c>
      <c r="DW91" s="55">
        <v>0</v>
      </c>
      <c r="DX91" s="55">
        <v>0</v>
      </c>
      <c r="DY91" s="55">
        <v>0</v>
      </c>
      <c r="DZ91" s="55">
        <v>0</v>
      </c>
      <c r="EA91" s="55">
        <v>0</v>
      </c>
    </row>
    <row r="92" spans="3:131" x14ac:dyDescent="0.3">
      <c r="C92" s="3">
        <f t="shared" si="4"/>
        <v>1000</v>
      </c>
      <c r="D92" s="3"/>
      <c r="E92" s="4">
        <f t="shared" si="5"/>
        <v>6</v>
      </c>
      <c r="F92" s="55">
        <v>0</v>
      </c>
      <c r="G92" s="55">
        <v>7.1755248899912498</v>
      </c>
      <c r="H92" s="55">
        <v>6.2327042985124601</v>
      </c>
      <c r="I92" s="55">
        <v>0.81027375575230998</v>
      </c>
      <c r="J92" s="55">
        <v>0</v>
      </c>
      <c r="K92" s="55">
        <v>0</v>
      </c>
      <c r="L92" s="55">
        <v>0</v>
      </c>
      <c r="M92" s="55">
        <v>0</v>
      </c>
      <c r="N92" s="55">
        <v>0</v>
      </c>
      <c r="O92" s="55">
        <v>0</v>
      </c>
      <c r="P92" s="55">
        <v>0</v>
      </c>
      <c r="Q92" s="55">
        <v>0</v>
      </c>
      <c r="R92" s="55">
        <v>0</v>
      </c>
      <c r="S92" s="55">
        <v>0</v>
      </c>
      <c r="T92" s="55">
        <v>0</v>
      </c>
      <c r="U92" s="55">
        <v>0</v>
      </c>
      <c r="V92" s="55">
        <v>0</v>
      </c>
      <c r="W92" s="55">
        <v>0</v>
      </c>
      <c r="X92" s="55">
        <v>0</v>
      </c>
      <c r="Y92" s="55">
        <v>0</v>
      </c>
      <c r="Z92" s="55">
        <v>0</v>
      </c>
      <c r="AA92" s="55">
        <v>0</v>
      </c>
      <c r="AB92" s="55">
        <v>0</v>
      </c>
      <c r="AC92" s="55">
        <v>0</v>
      </c>
      <c r="AD92" s="55">
        <v>0</v>
      </c>
      <c r="AE92" s="55">
        <v>0</v>
      </c>
      <c r="AF92" s="55">
        <v>0</v>
      </c>
      <c r="AG92" s="55">
        <v>0</v>
      </c>
      <c r="AH92" s="55">
        <v>0</v>
      </c>
      <c r="AI92" s="55">
        <v>0</v>
      </c>
      <c r="AJ92" s="55">
        <v>0</v>
      </c>
      <c r="AK92" s="55">
        <v>0</v>
      </c>
      <c r="AL92" s="55">
        <v>0</v>
      </c>
      <c r="AM92" s="55">
        <v>0</v>
      </c>
      <c r="AN92" s="55">
        <v>0</v>
      </c>
      <c r="AO92" s="55">
        <v>0</v>
      </c>
      <c r="AP92" s="55">
        <v>0</v>
      </c>
      <c r="AQ92" s="55">
        <v>0</v>
      </c>
      <c r="AR92" s="55">
        <v>0</v>
      </c>
      <c r="AS92" s="55">
        <v>0</v>
      </c>
      <c r="AT92" s="55">
        <v>0</v>
      </c>
      <c r="AU92" s="55">
        <v>0</v>
      </c>
      <c r="AV92" s="55">
        <v>0</v>
      </c>
      <c r="AW92" s="55">
        <v>0</v>
      </c>
      <c r="AX92" s="55">
        <v>0</v>
      </c>
      <c r="AY92" s="55">
        <v>0</v>
      </c>
      <c r="AZ92" s="55">
        <v>0</v>
      </c>
      <c r="BA92" s="55">
        <v>0</v>
      </c>
      <c r="BB92" s="55">
        <v>0</v>
      </c>
      <c r="BC92" s="55">
        <v>0</v>
      </c>
      <c r="BD92" s="55">
        <v>0</v>
      </c>
      <c r="BE92" s="55">
        <v>0</v>
      </c>
      <c r="BF92" s="55">
        <v>0</v>
      </c>
      <c r="BG92" s="55">
        <v>0</v>
      </c>
      <c r="BH92" s="55">
        <v>0</v>
      </c>
      <c r="BI92" s="55">
        <v>0</v>
      </c>
      <c r="BJ92" s="55">
        <v>0</v>
      </c>
      <c r="BK92" s="55">
        <v>0</v>
      </c>
      <c r="BL92" s="55">
        <v>0</v>
      </c>
      <c r="BM92" s="55">
        <v>0</v>
      </c>
      <c r="BN92" s="55">
        <v>0</v>
      </c>
      <c r="BO92" s="55">
        <v>0</v>
      </c>
      <c r="BP92" s="55">
        <v>0</v>
      </c>
      <c r="BQ92" s="55">
        <v>0</v>
      </c>
      <c r="BR92" s="55">
        <v>0</v>
      </c>
      <c r="BS92" s="55">
        <v>0</v>
      </c>
      <c r="BT92" s="55">
        <v>0</v>
      </c>
      <c r="BU92" s="55">
        <v>0</v>
      </c>
      <c r="BV92" s="55">
        <v>0</v>
      </c>
      <c r="BW92" s="55">
        <v>0</v>
      </c>
      <c r="BX92" s="55">
        <v>15</v>
      </c>
      <c r="BY92" s="55">
        <v>0</v>
      </c>
      <c r="BZ92" s="55">
        <v>0</v>
      </c>
      <c r="CA92" s="55">
        <v>0</v>
      </c>
      <c r="CB92" s="55">
        <v>0</v>
      </c>
      <c r="CC92" s="55">
        <v>0</v>
      </c>
      <c r="CD92" s="55">
        <v>0</v>
      </c>
      <c r="CE92" s="55">
        <v>0</v>
      </c>
      <c r="CF92" s="55">
        <v>0</v>
      </c>
      <c r="CG92" s="55">
        <v>0</v>
      </c>
      <c r="CH92" s="55">
        <v>0</v>
      </c>
      <c r="CI92" s="55">
        <v>0</v>
      </c>
      <c r="CJ92" s="55">
        <v>0</v>
      </c>
      <c r="CK92" s="55">
        <v>0</v>
      </c>
      <c r="CM92" s="55">
        <v>0</v>
      </c>
      <c r="CN92" s="55">
        <v>0</v>
      </c>
      <c r="CO92" s="55">
        <v>0</v>
      </c>
      <c r="CP92" s="55">
        <v>0</v>
      </c>
      <c r="CQ92" s="55">
        <v>0</v>
      </c>
      <c r="CR92" s="55">
        <v>0</v>
      </c>
      <c r="CS92" s="55">
        <v>0</v>
      </c>
      <c r="CT92" s="55">
        <v>0</v>
      </c>
      <c r="CU92" s="55">
        <v>0</v>
      </c>
      <c r="CV92" s="55">
        <v>0</v>
      </c>
      <c r="CW92" s="55">
        <v>0</v>
      </c>
      <c r="CX92" s="55">
        <v>0</v>
      </c>
      <c r="CY92" s="55">
        <v>0</v>
      </c>
      <c r="CZ92" s="55">
        <v>0</v>
      </c>
      <c r="DA92" s="55">
        <v>0</v>
      </c>
      <c r="DB92" s="55">
        <v>0</v>
      </c>
      <c r="DC92" s="55">
        <v>0</v>
      </c>
      <c r="DD92" s="55">
        <v>0</v>
      </c>
      <c r="DE92" s="55">
        <v>0</v>
      </c>
      <c r="DF92" s="55">
        <v>0</v>
      </c>
      <c r="DG92" s="55">
        <v>0</v>
      </c>
      <c r="DH92" s="55">
        <v>0</v>
      </c>
      <c r="DI92" s="55">
        <v>0</v>
      </c>
      <c r="DJ92" s="55">
        <v>0</v>
      </c>
      <c r="DK92" s="55">
        <v>0</v>
      </c>
      <c r="DL92" s="55">
        <v>0</v>
      </c>
      <c r="DM92" s="55">
        <v>0</v>
      </c>
      <c r="DN92" s="55">
        <v>0</v>
      </c>
      <c r="DO92" s="55">
        <v>0</v>
      </c>
      <c r="DP92" s="55">
        <v>0</v>
      </c>
      <c r="DQ92" s="55">
        <v>0</v>
      </c>
      <c r="DR92" s="55">
        <v>0</v>
      </c>
      <c r="DS92" s="55">
        <v>0</v>
      </c>
      <c r="DT92" s="55">
        <v>0</v>
      </c>
      <c r="DU92" s="55">
        <v>0</v>
      </c>
      <c r="DV92" s="55">
        <v>0</v>
      </c>
      <c r="DW92" s="55">
        <v>0</v>
      </c>
      <c r="DX92" s="55">
        <v>0</v>
      </c>
      <c r="DY92" s="55">
        <v>0</v>
      </c>
      <c r="DZ92" s="55">
        <v>0</v>
      </c>
      <c r="EA92" s="55">
        <v>0</v>
      </c>
    </row>
    <row r="93" spans="3:131" x14ac:dyDescent="0.3">
      <c r="C93" s="3">
        <f t="shared" ref="C93:C102" si="6">C78</f>
        <v>1200</v>
      </c>
      <c r="D93" s="3"/>
      <c r="E93" s="4">
        <f t="shared" ref="E93:E102" si="7">E78+1</f>
        <v>6</v>
      </c>
      <c r="F93" s="55">
        <v>0</v>
      </c>
      <c r="G93" s="55">
        <v>3.0765509914468798</v>
      </c>
      <c r="H93" s="55">
        <v>5.5096790475279498</v>
      </c>
      <c r="I93" s="55">
        <v>0.52561194122135801</v>
      </c>
      <c r="J93" s="55">
        <v>0</v>
      </c>
      <c r="K93" s="55">
        <v>0</v>
      </c>
      <c r="L93" s="55">
        <v>0</v>
      </c>
      <c r="M93" s="55">
        <v>0</v>
      </c>
      <c r="N93" s="55">
        <v>0</v>
      </c>
      <c r="O93" s="55">
        <v>0</v>
      </c>
      <c r="P93" s="55">
        <v>0</v>
      </c>
      <c r="Q93" s="55">
        <v>0</v>
      </c>
      <c r="R93" s="55">
        <v>0</v>
      </c>
      <c r="S93" s="55">
        <v>0</v>
      </c>
      <c r="T93" s="55">
        <v>0</v>
      </c>
      <c r="U93" s="55">
        <v>0</v>
      </c>
      <c r="V93" s="55">
        <v>0</v>
      </c>
      <c r="W93" s="55">
        <v>0</v>
      </c>
      <c r="X93" s="55">
        <v>0</v>
      </c>
      <c r="Y93" s="55">
        <v>0</v>
      </c>
      <c r="Z93" s="55">
        <v>0</v>
      </c>
      <c r="AA93" s="55">
        <v>0</v>
      </c>
      <c r="AB93" s="55">
        <v>0</v>
      </c>
      <c r="AC93" s="55">
        <v>0</v>
      </c>
      <c r="AD93" s="55">
        <v>0</v>
      </c>
      <c r="AE93" s="55">
        <v>0</v>
      </c>
      <c r="AF93" s="55">
        <v>0</v>
      </c>
      <c r="AG93" s="55">
        <v>0</v>
      </c>
      <c r="AH93" s="55">
        <v>0</v>
      </c>
      <c r="AI93" s="55">
        <v>0</v>
      </c>
      <c r="AJ93" s="55">
        <v>0</v>
      </c>
      <c r="AK93" s="55">
        <v>0</v>
      </c>
      <c r="AL93" s="55">
        <v>0</v>
      </c>
      <c r="AM93" s="55">
        <v>0</v>
      </c>
      <c r="AN93" s="55">
        <v>0</v>
      </c>
      <c r="AO93" s="55">
        <v>0</v>
      </c>
      <c r="AP93" s="55">
        <v>0</v>
      </c>
      <c r="AQ93" s="55">
        <v>0</v>
      </c>
      <c r="AR93" s="55">
        <v>0</v>
      </c>
      <c r="AS93" s="55">
        <v>0</v>
      </c>
      <c r="AT93" s="55">
        <v>0</v>
      </c>
      <c r="AU93" s="55">
        <v>0</v>
      </c>
      <c r="AV93" s="55">
        <v>0</v>
      </c>
      <c r="AW93" s="55">
        <v>0</v>
      </c>
      <c r="AX93" s="55">
        <v>0</v>
      </c>
      <c r="AY93" s="55">
        <v>0</v>
      </c>
      <c r="AZ93" s="55">
        <v>0</v>
      </c>
      <c r="BA93" s="55">
        <v>0</v>
      </c>
      <c r="BB93" s="55">
        <v>0</v>
      </c>
      <c r="BC93" s="55">
        <v>0</v>
      </c>
      <c r="BD93" s="55">
        <v>0</v>
      </c>
      <c r="BE93" s="55">
        <v>0</v>
      </c>
      <c r="BF93" s="55">
        <v>0</v>
      </c>
      <c r="BG93" s="55">
        <v>0</v>
      </c>
      <c r="BH93" s="55">
        <v>0</v>
      </c>
      <c r="BI93" s="55">
        <v>0</v>
      </c>
      <c r="BJ93" s="55">
        <v>0</v>
      </c>
      <c r="BK93" s="55">
        <v>0</v>
      </c>
      <c r="BL93" s="55">
        <v>0</v>
      </c>
      <c r="BM93" s="55">
        <v>0</v>
      </c>
      <c r="BN93" s="55">
        <v>0</v>
      </c>
      <c r="BO93" s="55">
        <v>0</v>
      </c>
      <c r="BP93" s="55">
        <v>0</v>
      </c>
      <c r="BQ93" s="55">
        <v>0</v>
      </c>
      <c r="BR93" s="55">
        <v>0</v>
      </c>
      <c r="BS93" s="55">
        <v>0</v>
      </c>
      <c r="BT93" s="55">
        <v>0</v>
      </c>
      <c r="BU93" s="55">
        <v>0</v>
      </c>
      <c r="BV93" s="55">
        <v>0</v>
      </c>
      <c r="BW93" s="55">
        <v>0</v>
      </c>
      <c r="BX93" s="55">
        <v>4.8</v>
      </c>
      <c r="BY93" s="55">
        <v>0</v>
      </c>
      <c r="BZ93" s="55">
        <v>0</v>
      </c>
      <c r="CA93" s="55">
        <v>0</v>
      </c>
      <c r="CB93" s="55">
        <v>0</v>
      </c>
      <c r="CC93" s="55">
        <v>0</v>
      </c>
      <c r="CD93" s="55">
        <v>0</v>
      </c>
      <c r="CE93" s="55">
        <v>0</v>
      </c>
      <c r="CF93" s="55">
        <v>0</v>
      </c>
      <c r="CG93" s="55">
        <v>0</v>
      </c>
      <c r="CH93" s="55">
        <v>0</v>
      </c>
      <c r="CI93" s="55">
        <v>0</v>
      </c>
      <c r="CJ93" s="55">
        <v>0</v>
      </c>
      <c r="CK93" s="55">
        <v>0</v>
      </c>
      <c r="CM93" s="55">
        <v>0</v>
      </c>
      <c r="CN93" s="55">
        <v>0</v>
      </c>
      <c r="CO93" s="55">
        <v>0</v>
      </c>
      <c r="CP93" s="55">
        <v>0</v>
      </c>
      <c r="CQ93" s="55">
        <v>0</v>
      </c>
      <c r="CR93" s="55">
        <v>0</v>
      </c>
      <c r="CS93" s="55">
        <v>0</v>
      </c>
      <c r="CT93" s="55">
        <v>0</v>
      </c>
      <c r="CU93" s="55">
        <v>0</v>
      </c>
      <c r="CV93" s="55">
        <v>0</v>
      </c>
      <c r="CW93" s="55">
        <v>0</v>
      </c>
      <c r="CX93" s="55">
        <v>0</v>
      </c>
      <c r="CY93" s="55">
        <v>0</v>
      </c>
      <c r="CZ93" s="55">
        <v>0</v>
      </c>
      <c r="DA93" s="55">
        <v>0</v>
      </c>
      <c r="DB93" s="55">
        <v>0</v>
      </c>
      <c r="DC93" s="55">
        <v>0</v>
      </c>
      <c r="DD93" s="55">
        <v>0</v>
      </c>
      <c r="DE93" s="55">
        <v>0</v>
      </c>
      <c r="DF93" s="55">
        <v>0</v>
      </c>
      <c r="DG93" s="55">
        <v>0</v>
      </c>
      <c r="DH93" s="55">
        <v>0</v>
      </c>
      <c r="DI93" s="55">
        <v>0</v>
      </c>
      <c r="DJ93" s="55">
        <v>0</v>
      </c>
      <c r="DK93" s="55">
        <v>0</v>
      </c>
      <c r="DL93" s="55">
        <v>0</v>
      </c>
      <c r="DM93" s="55">
        <v>0</v>
      </c>
      <c r="DN93" s="55">
        <v>0</v>
      </c>
      <c r="DO93" s="55">
        <v>0</v>
      </c>
      <c r="DP93" s="55">
        <v>0</v>
      </c>
      <c r="DQ93" s="55">
        <v>0</v>
      </c>
      <c r="DR93" s="55">
        <v>0</v>
      </c>
      <c r="DS93" s="55">
        <v>0</v>
      </c>
      <c r="DT93" s="55">
        <v>0</v>
      </c>
      <c r="DU93" s="55">
        <v>0</v>
      </c>
      <c r="DV93" s="55">
        <v>0</v>
      </c>
      <c r="DW93" s="55">
        <v>0</v>
      </c>
      <c r="DX93" s="55">
        <v>0</v>
      </c>
      <c r="DY93" s="55">
        <v>0</v>
      </c>
      <c r="DZ93" s="55">
        <v>0</v>
      </c>
      <c r="EA93" s="55">
        <v>0</v>
      </c>
    </row>
    <row r="94" spans="3:131" x14ac:dyDescent="0.3">
      <c r="C94" s="3">
        <f t="shared" si="6"/>
        <v>1400</v>
      </c>
      <c r="D94" s="3"/>
      <c r="E94" s="4">
        <f t="shared" si="7"/>
        <v>6</v>
      </c>
      <c r="F94" s="55">
        <v>0</v>
      </c>
      <c r="G94" s="55">
        <v>0.82386676981335505</v>
      </c>
      <c r="H94" s="55">
        <v>3.3656424015568698</v>
      </c>
      <c r="I94" s="55">
        <v>0.37311989243666199</v>
      </c>
      <c r="J94" s="55">
        <v>0</v>
      </c>
      <c r="K94" s="55">
        <v>0</v>
      </c>
      <c r="L94" s="55">
        <v>0</v>
      </c>
      <c r="M94" s="55">
        <v>0</v>
      </c>
      <c r="N94" s="55">
        <v>0</v>
      </c>
      <c r="O94" s="55">
        <v>0</v>
      </c>
      <c r="P94" s="55">
        <v>0</v>
      </c>
      <c r="Q94" s="55">
        <v>0</v>
      </c>
      <c r="R94" s="55">
        <v>0</v>
      </c>
      <c r="S94" s="55">
        <v>0</v>
      </c>
      <c r="T94" s="55">
        <v>0</v>
      </c>
      <c r="U94" s="55">
        <v>0</v>
      </c>
      <c r="V94" s="55">
        <v>0</v>
      </c>
      <c r="W94" s="55">
        <v>0</v>
      </c>
      <c r="X94" s="55">
        <v>0</v>
      </c>
      <c r="Y94" s="55">
        <v>0</v>
      </c>
      <c r="Z94" s="55">
        <v>0</v>
      </c>
      <c r="AA94" s="55">
        <v>0</v>
      </c>
      <c r="AB94" s="55">
        <v>0</v>
      </c>
      <c r="AC94" s="55">
        <v>0</v>
      </c>
      <c r="AD94" s="55">
        <v>0</v>
      </c>
      <c r="AE94" s="55">
        <v>0</v>
      </c>
      <c r="AF94" s="55">
        <v>0</v>
      </c>
      <c r="AG94" s="55">
        <v>0</v>
      </c>
      <c r="AH94" s="55">
        <v>0</v>
      </c>
      <c r="AI94" s="55">
        <v>0</v>
      </c>
      <c r="AJ94" s="55">
        <v>0</v>
      </c>
      <c r="AK94" s="55">
        <v>0</v>
      </c>
      <c r="AL94" s="55">
        <v>0</v>
      </c>
      <c r="AM94" s="55">
        <v>0</v>
      </c>
      <c r="AN94" s="55">
        <v>0</v>
      </c>
      <c r="AO94" s="55">
        <v>0</v>
      </c>
      <c r="AP94" s="55">
        <v>0</v>
      </c>
      <c r="AQ94" s="55">
        <v>0</v>
      </c>
      <c r="AR94" s="55">
        <v>0</v>
      </c>
      <c r="AS94" s="55">
        <v>0</v>
      </c>
      <c r="AT94" s="55">
        <v>0</v>
      </c>
      <c r="AU94" s="55">
        <v>0</v>
      </c>
      <c r="AV94" s="55">
        <v>0</v>
      </c>
      <c r="AW94" s="55">
        <v>0</v>
      </c>
      <c r="AX94" s="55">
        <v>0</v>
      </c>
      <c r="AY94" s="55">
        <v>0</v>
      </c>
      <c r="AZ94" s="55">
        <v>0</v>
      </c>
      <c r="BA94" s="55">
        <v>0</v>
      </c>
      <c r="BB94" s="55">
        <v>0</v>
      </c>
      <c r="BC94" s="55">
        <v>0</v>
      </c>
      <c r="BD94" s="55">
        <v>0</v>
      </c>
      <c r="BE94" s="55">
        <v>0</v>
      </c>
      <c r="BF94" s="55">
        <v>0</v>
      </c>
      <c r="BG94" s="55">
        <v>0</v>
      </c>
      <c r="BH94" s="55">
        <v>0</v>
      </c>
      <c r="BI94" s="55">
        <v>0</v>
      </c>
      <c r="BJ94" s="55">
        <v>0</v>
      </c>
      <c r="BK94" s="55">
        <v>0</v>
      </c>
      <c r="BL94" s="55">
        <v>0</v>
      </c>
      <c r="BM94" s="55">
        <v>0</v>
      </c>
      <c r="BN94" s="55">
        <v>0</v>
      </c>
      <c r="BO94" s="55">
        <v>0</v>
      </c>
      <c r="BP94" s="55">
        <v>0</v>
      </c>
      <c r="BQ94" s="55">
        <v>0</v>
      </c>
      <c r="BR94" s="55">
        <v>0</v>
      </c>
      <c r="BS94" s="55">
        <v>0</v>
      </c>
      <c r="BT94" s="55">
        <v>0</v>
      </c>
      <c r="BU94" s="55">
        <v>0</v>
      </c>
      <c r="BV94" s="55">
        <v>0</v>
      </c>
      <c r="BW94" s="55">
        <v>0</v>
      </c>
      <c r="BX94" s="55">
        <v>2.2000000000000002</v>
      </c>
      <c r="BY94" s="55">
        <v>0</v>
      </c>
      <c r="BZ94" s="55">
        <v>0</v>
      </c>
      <c r="CA94" s="55">
        <v>0</v>
      </c>
      <c r="CB94" s="55">
        <v>0</v>
      </c>
      <c r="CC94" s="55">
        <v>0</v>
      </c>
      <c r="CD94" s="55">
        <v>0</v>
      </c>
      <c r="CE94" s="55">
        <v>0</v>
      </c>
      <c r="CF94" s="55">
        <v>0</v>
      </c>
      <c r="CG94" s="55">
        <v>0</v>
      </c>
      <c r="CH94" s="55">
        <v>0</v>
      </c>
      <c r="CI94" s="55">
        <v>0</v>
      </c>
      <c r="CJ94" s="55">
        <v>0</v>
      </c>
      <c r="CK94" s="55">
        <v>0</v>
      </c>
      <c r="CM94" s="55">
        <v>0</v>
      </c>
      <c r="CN94" s="55">
        <v>0</v>
      </c>
      <c r="CO94" s="55">
        <v>0</v>
      </c>
      <c r="CP94" s="55">
        <v>0</v>
      </c>
      <c r="CQ94" s="55">
        <v>0</v>
      </c>
      <c r="CR94" s="55">
        <v>0</v>
      </c>
      <c r="CS94" s="55">
        <v>0</v>
      </c>
      <c r="CT94" s="55">
        <v>0</v>
      </c>
      <c r="CU94" s="55">
        <v>0</v>
      </c>
      <c r="CV94" s="55">
        <v>0</v>
      </c>
      <c r="CW94" s="55">
        <v>0</v>
      </c>
      <c r="CX94" s="55">
        <v>0</v>
      </c>
      <c r="CY94" s="55">
        <v>0</v>
      </c>
      <c r="CZ94" s="55">
        <v>0</v>
      </c>
      <c r="DA94" s="55">
        <v>0</v>
      </c>
      <c r="DB94" s="55">
        <v>0</v>
      </c>
      <c r="DC94" s="55">
        <v>0</v>
      </c>
      <c r="DD94" s="55">
        <v>0</v>
      </c>
      <c r="DE94" s="55">
        <v>0</v>
      </c>
      <c r="DF94" s="55">
        <v>0</v>
      </c>
      <c r="DG94" s="55">
        <v>0</v>
      </c>
      <c r="DH94" s="55">
        <v>0</v>
      </c>
      <c r="DI94" s="55">
        <v>0</v>
      </c>
      <c r="DJ94" s="55">
        <v>0</v>
      </c>
      <c r="DK94" s="55">
        <v>0</v>
      </c>
      <c r="DL94" s="55">
        <v>0</v>
      </c>
      <c r="DM94" s="55">
        <v>0</v>
      </c>
      <c r="DN94" s="55">
        <v>0</v>
      </c>
      <c r="DO94" s="55">
        <v>0</v>
      </c>
      <c r="DP94" s="55">
        <v>0</v>
      </c>
      <c r="DQ94" s="55">
        <v>0</v>
      </c>
      <c r="DR94" s="55">
        <v>0</v>
      </c>
      <c r="DS94" s="55">
        <v>0</v>
      </c>
      <c r="DT94" s="55">
        <v>0</v>
      </c>
      <c r="DU94" s="55">
        <v>0</v>
      </c>
      <c r="DV94" s="55">
        <v>0</v>
      </c>
      <c r="DW94" s="55">
        <v>0</v>
      </c>
      <c r="DX94" s="55">
        <v>0</v>
      </c>
      <c r="DY94" s="55">
        <v>0</v>
      </c>
      <c r="DZ94" s="55">
        <v>0</v>
      </c>
      <c r="EA94" s="55">
        <v>0</v>
      </c>
    </row>
    <row r="95" spans="3:131" x14ac:dyDescent="0.3">
      <c r="C95" s="3">
        <f t="shared" si="6"/>
        <v>1800</v>
      </c>
      <c r="D95" s="3"/>
      <c r="E95" s="4">
        <f t="shared" si="7"/>
        <v>6</v>
      </c>
      <c r="F95" s="55">
        <v>0</v>
      </c>
      <c r="G95" s="55">
        <v>2.68458430930189</v>
      </c>
      <c r="H95" s="55">
        <v>0</v>
      </c>
      <c r="I95" s="55">
        <v>0.35056829849753801</v>
      </c>
      <c r="J95" s="55">
        <v>0</v>
      </c>
      <c r="K95" s="55">
        <v>0</v>
      </c>
      <c r="L95" s="55">
        <v>0</v>
      </c>
      <c r="M95" s="55">
        <v>0</v>
      </c>
      <c r="N95" s="55">
        <v>0</v>
      </c>
      <c r="O95" s="55">
        <v>0</v>
      </c>
      <c r="P95" s="55">
        <v>0</v>
      </c>
      <c r="Q95" s="55">
        <v>0</v>
      </c>
      <c r="R95" s="55">
        <v>0</v>
      </c>
      <c r="S95" s="55">
        <v>0</v>
      </c>
      <c r="T95" s="55">
        <v>0</v>
      </c>
      <c r="U95" s="55">
        <v>0</v>
      </c>
      <c r="V95" s="55">
        <v>0</v>
      </c>
      <c r="W95" s="55">
        <v>0</v>
      </c>
      <c r="X95" s="55">
        <v>0</v>
      </c>
      <c r="Y95" s="55">
        <v>0</v>
      </c>
      <c r="Z95" s="55">
        <v>0</v>
      </c>
      <c r="AA95" s="55">
        <v>0</v>
      </c>
      <c r="AB95" s="55">
        <v>0</v>
      </c>
      <c r="AC95" s="55">
        <v>0</v>
      </c>
      <c r="AD95" s="55">
        <v>0</v>
      </c>
      <c r="AE95" s="55">
        <v>0</v>
      </c>
      <c r="AF95" s="55">
        <v>0</v>
      </c>
      <c r="AG95" s="55">
        <v>0</v>
      </c>
      <c r="AH95" s="55">
        <v>0</v>
      </c>
      <c r="AI95" s="55">
        <v>0</v>
      </c>
      <c r="AJ95" s="55">
        <v>0</v>
      </c>
      <c r="AK95" s="55">
        <v>0</v>
      </c>
      <c r="AL95" s="55">
        <v>0</v>
      </c>
      <c r="AM95" s="55">
        <v>0</v>
      </c>
      <c r="AN95" s="55">
        <v>0</v>
      </c>
      <c r="AO95" s="55">
        <v>0</v>
      </c>
      <c r="AP95" s="55">
        <v>0</v>
      </c>
      <c r="AQ95" s="55">
        <v>0</v>
      </c>
      <c r="AR95" s="55">
        <v>0</v>
      </c>
      <c r="AS95" s="55">
        <v>0</v>
      </c>
      <c r="AT95" s="55">
        <v>0</v>
      </c>
      <c r="AU95" s="55">
        <v>0</v>
      </c>
      <c r="AV95" s="55">
        <v>0</v>
      </c>
      <c r="AW95" s="55">
        <v>0</v>
      </c>
      <c r="AX95" s="55">
        <v>0</v>
      </c>
      <c r="AY95" s="55">
        <v>0</v>
      </c>
      <c r="AZ95" s="55">
        <v>0</v>
      </c>
      <c r="BA95" s="55">
        <v>0</v>
      </c>
      <c r="BB95" s="55">
        <v>0</v>
      </c>
      <c r="BC95" s="55">
        <v>0</v>
      </c>
      <c r="BD95" s="55">
        <v>0</v>
      </c>
      <c r="BE95" s="55">
        <v>0</v>
      </c>
      <c r="BF95" s="55">
        <v>0</v>
      </c>
      <c r="BG95" s="55">
        <v>0</v>
      </c>
      <c r="BH95" s="55">
        <v>0</v>
      </c>
      <c r="BI95" s="55">
        <v>0</v>
      </c>
      <c r="BJ95" s="55">
        <v>0</v>
      </c>
      <c r="BK95" s="55">
        <v>0</v>
      </c>
      <c r="BL95" s="55">
        <v>0</v>
      </c>
      <c r="BM95" s="55">
        <v>0</v>
      </c>
      <c r="BN95" s="55">
        <v>0</v>
      </c>
      <c r="BO95" s="55">
        <v>0</v>
      </c>
      <c r="BP95" s="55">
        <v>0</v>
      </c>
      <c r="BQ95" s="55">
        <v>0</v>
      </c>
      <c r="BR95" s="55">
        <v>0</v>
      </c>
      <c r="BS95" s="55">
        <v>0</v>
      </c>
      <c r="BT95" s="55">
        <v>0</v>
      </c>
      <c r="BU95" s="55">
        <v>0</v>
      </c>
      <c r="BV95" s="55">
        <v>0</v>
      </c>
      <c r="BW95" s="55">
        <v>0</v>
      </c>
      <c r="BX95" s="55">
        <v>1.4</v>
      </c>
      <c r="BY95" s="55">
        <v>0</v>
      </c>
      <c r="BZ95" s="55">
        <v>0</v>
      </c>
      <c r="CA95" s="55">
        <v>0</v>
      </c>
      <c r="CB95" s="55">
        <v>0</v>
      </c>
      <c r="CC95" s="55">
        <v>0</v>
      </c>
      <c r="CD95" s="55">
        <v>0</v>
      </c>
      <c r="CE95" s="55">
        <v>0</v>
      </c>
      <c r="CF95" s="55">
        <v>0</v>
      </c>
      <c r="CG95" s="55">
        <v>0</v>
      </c>
      <c r="CH95" s="55">
        <v>0</v>
      </c>
      <c r="CI95" s="55">
        <v>0</v>
      </c>
      <c r="CJ95" s="55">
        <v>0</v>
      </c>
      <c r="CK95" s="55">
        <v>0</v>
      </c>
      <c r="CM95" s="55">
        <v>0</v>
      </c>
      <c r="CN95" s="55">
        <v>0</v>
      </c>
      <c r="CO95" s="55">
        <v>0</v>
      </c>
      <c r="CP95" s="55">
        <v>0</v>
      </c>
      <c r="CQ95" s="55">
        <v>0</v>
      </c>
      <c r="CR95" s="55">
        <v>0</v>
      </c>
      <c r="CS95" s="55">
        <v>0</v>
      </c>
      <c r="CT95" s="55">
        <v>0</v>
      </c>
      <c r="CU95" s="55">
        <v>0</v>
      </c>
      <c r="CV95" s="55">
        <v>0</v>
      </c>
      <c r="CW95" s="55">
        <v>0</v>
      </c>
      <c r="CX95" s="55">
        <v>0</v>
      </c>
      <c r="CY95" s="55">
        <v>0</v>
      </c>
      <c r="CZ95" s="55">
        <v>0</v>
      </c>
      <c r="DA95" s="55">
        <v>0</v>
      </c>
      <c r="DB95" s="55">
        <v>0</v>
      </c>
      <c r="DC95" s="55">
        <v>0</v>
      </c>
      <c r="DD95" s="55">
        <v>0</v>
      </c>
      <c r="DE95" s="55">
        <v>0</v>
      </c>
      <c r="DF95" s="55">
        <v>0</v>
      </c>
      <c r="DG95" s="55">
        <v>0</v>
      </c>
      <c r="DH95" s="55">
        <v>0</v>
      </c>
      <c r="DI95" s="55">
        <v>0</v>
      </c>
      <c r="DJ95" s="55">
        <v>0</v>
      </c>
      <c r="DK95" s="55">
        <v>0</v>
      </c>
      <c r="DL95" s="55">
        <v>0</v>
      </c>
      <c r="DM95" s="55">
        <v>0</v>
      </c>
      <c r="DN95" s="55">
        <v>0</v>
      </c>
      <c r="DO95" s="55">
        <v>0</v>
      </c>
      <c r="DP95" s="55">
        <v>0</v>
      </c>
      <c r="DQ95" s="55">
        <v>0</v>
      </c>
      <c r="DR95" s="55">
        <v>0</v>
      </c>
      <c r="DS95" s="55">
        <v>0</v>
      </c>
      <c r="DT95" s="55">
        <v>0</v>
      </c>
      <c r="DU95" s="55">
        <v>0</v>
      </c>
      <c r="DV95" s="55">
        <v>0</v>
      </c>
      <c r="DW95" s="55">
        <v>0</v>
      </c>
      <c r="DX95" s="55">
        <v>0</v>
      </c>
      <c r="DY95" s="55">
        <v>0</v>
      </c>
      <c r="DZ95" s="55">
        <v>0</v>
      </c>
      <c r="EA95" s="55">
        <v>0</v>
      </c>
    </row>
    <row r="96" spans="3:131" x14ac:dyDescent="0.3">
      <c r="C96" s="3">
        <f t="shared" si="6"/>
        <v>2200</v>
      </c>
      <c r="D96" s="3"/>
      <c r="E96" s="4">
        <f t="shared" si="7"/>
        <v>6</v>
      </c>
      <c r="F96" s="55">
        <v>0</v>
      </c>
      <c r="G96" s="55">
        <v>2.1532263279746902</v>
      </c>
      <c r="H96" s="55">
        <v>1.6102199801553401</v>
      </c>
      <c r="I96" s="55">
        <v>0.30924018694038202</v>
      </c>
      <c r="J96" s="55">
        <v>0</v>
      </c>
      <c r="K96" s="55">
        <v>0</v>
      </c>
      <c r="L96" s="55">
        <v>0</v>
      </c>
      <c r="M96" s="55">
        <v>0</v>
      </c>
      <c r="N96" s="55">
        <v>0</v>
      </c>
      <c r="O96" s="55">
        <v>0</v>
      </c>
      <c r="P96" s="55">
        <v>0</v>
      </c>
      <c r="Q96" s="55">
        <v>0</v>
      </c>
      <c r="R96" s="55">
        <v>0</v>
      </c>
      <c r="S96" s="55">
        <v>0</v>
      </c>
      <c r="T96" s="55">
        <v>0</v>
      </c>
      <c r="U96" s="55">
        <v>0</v>
      </c>
      <c r="V96" s="55">
        <v>0</v>
      </c>
      <c r="W96" s="55">
        <v>0</v>
      </c>
      <c r="X96" s="55">
        <v>0</v>
      </c>
      <c r="Y96" s="55">
        <v>0</v>
      </c>
      <c r="Z96" s="55">
        <v>0</v>
      </c>
      <c r="AA96" s="55">
        <v>0</v>
      </c>
      <c r="AB96" s="55">
        <v>0</v>
      </c>
      <c r="AC96" s="55">
        <v>0</v>
      </c>
      <c r="AD96" s="55">
        <v>0</v>
      </c>
      <c r="AE96" s="55">
        <v>0</v>
      </c>
      <c r="AF96" s="55">
        <v>0</v>
      </c>
      <c r="AG96" s="55">
        <v>0</v>
      </c>
      <c r="AH96" s="55">
        <v>0</v>
      </c>
      <c r="AI96" s="55">
        <v>0</v>
      </c>
      <c r="AJ96" s="55">
        <v>0</v>
      </c>
      <c r="AK96" s="55">
        <v>0</v>
      </c>
      <c r="AL96" s="55">
        <v>0</v>
      </c>
      <c r="AM96" s="55">
        <v>0</v>
      </c>
      <c r="AN96" s="55">
        <v>0</v>
      </c>
      <c r="AO96" s="55">
        <v>0</v>
      </c>
      <c r="AP96" s="55">
        <v>0</v>
      </c>
      <c r="AQ96" s="55">
        <v>0</v>
      </c>
      <c r="AR96" s="55">
        <v>0</v>
      </c>
      <c r="AS96" s="55">
        <v>0</v>
      </c>
      <c r="AT96" s="55">
        <v>0</v>
      </c>
      <c r="AU96" s="55">
        <v>0</v>
      </c>
      <c r="AV96" s="55">
        <v>0</v>
      </c>
      <c r="AW96" s="55">
        <v>0</v>
      </c>
      <c r="AX96" s="55">
        <v>0</v>
      </c>
      <c r="AY96" s="55">
        <v>0</v>
      </c>
      <c r="AZ96" s="55">
        <v>0</v>
      </c>
      <c r="BA96" s="55">
        <v>0</v>
      </c>
      <c r="BB96" s="55">
        <v>0</v>
      </c>
      <c r="BC96" s="55">
        <v>0</v>
      </c>
      <c r="BD96" s="55">
        <v>0</v>
      </c>
      <c r="BE96" s="55">
        <v>0</v>
      </c>
      <c r="BF96" s="55">
        <v>0</v>
      </c>
      <c r="BG96" s="55">
        <v>0</v>
      </c>
      <c r="BH96" s="55">
        <v>0</v>
      </c>
      <c r="BI96" s="55">
        <v>0</v>
      </c>
      <c r="BJ96" s="55">
        <v>0</v>
      </c>
      <c r="BK96" s="55">
        <v>0</v>
      </c>
      <c r="BL96" s="55">
        <v>0</v>
      </c>
      <c r="BM96" s="55">
        <v>0</v>
      </c>
      <c r="BN96" s="55">
        <v>0</v>
      </c>
      <c r="BO96" s="55">
        <v>0</v>
      </c>
      <c r="BP96" s="55">
        <v>0</v>
      </c>
      <c r="BQ96" s="55">
        <v>0</v>
      </c>
      <c r="BR96" s="55">
        <v>0</v>
      </c>
      <c r="BS96" s="55">
        <v>0</v>
      </c>
      <c r="BT96" s="55">
        <v>0</v>
      </c>
      <c r="BU96" s="55">
        <v>0</v>
      </c>
      <c r="BV96" s="55">
        <v>0</v>
      </c>
      <c r="BW96" s="55">
        <v>0</v>
      </c>
      <c r="BX96" s="55">
        <v>1.2</v>
      </c>
      <c r="BY96" s="55">
        <v>0</v>
      </c>
      <c r="BZ96" s="55">
        <v>0</v>
      </c>
      <c r="CA96" s="55">
        <v>0</v>
      </c>
      <c r="CB96" s="55">
        <v>0</v>
      </c>
      <c r="CC96" s="55">
        <v>0</v>
      </c>
      <c r="CD96" s="55">
        <v>0</v>
      </c>
      <c r="CE96" s="55">
        <v>0</v>
      </c>
      <c r="CF96" s="55">
        <v>0</v>
      </c>
      <c r="CG96" s="55">
        <v>0</v>
      </c>
      <c r="CH96" s="55">
        <v>0</v>
      </c>
      <c r="CI96" s="55">
        <v>0</v>
      </c>
      <c r="CJ96" s="55">
        <v>0</v>
      </c>
      <c r="CK96" s="55">
        <v>0</v>
      </c>
      <c r="CM96" s="55">
        <v>0</v>
      </c>
      <c r="CN96" s="55">
        <v>0</v>
      </c>
      <c r="CO96" s="55">
        <v>0</v>
      </c>
      <c r="CP96" s="55">
        <v>0</v>
      </c>
      <c r="CQ96" s="55">
        <v>0</v>
      </c>
      <c r="CR96" s="55">
        <v>0</v>
      </c>
      <c r="CS96" s="55">
        <v>0</v>
      </c>
      <c r="CT96" s="55">
        <v>0</v>
      </c>
      <c r="CU96" s="55">
        <v>0</v>
      </c>
      <c r="CV96" s="55">
        <v>0</v>
      </c>
      <c r="CW96" s="55">
        <v>0</v>
      </c>
      <c r="CX96" s="55">
        <v>0</v>
      </c>
      <c r="CY96" s="55">
        <v>0</v>
      </c>
      <c r="CZ96" s="55">
        <v>0</v>
      </c>
      <c r="DA96" s="55">
        <v>0</v>
      </c>
      <c r="DB96" s="55">
        <v>0</v>
      </c>
      <c r="DC96" s="55">
        <v>0</v>
      </c>
      <c r="DD96" s="55">
        <v>0</v>
      </c>
      <c r="DE96" s="55">
        <v>0</v>
      </c>
      <c r="DF96" s="55">
        <v>0</v>
      </c>
      <c r="DG96" s="55">
        <v>0</v>
      </c>
      <c r="DH96" s="55">
        <v>0</v>
      </c>
      <c r="DI96" s="55">
        <v>0</v>
      </c>
      <c r="DJ96" s="55">
        <v>0</v>
      </c>
      <c r="DK96" s="55">
        <v>0</v>
      </c>
      <c r="DL96" s="55">
        <v>0</v>
      </c>
      <c r="DM96" s="55">
        <v>0</v>
      </c>
      <c r="DN96" s="55">
        <v>0</v>
      </c>
      <c r="DO96" s="55">
        <v>0</v>
      </c>
      <c r="DP96" s="55">
        <v>0</v>
      </c>
      <c r="DQ96" s="55">
        <v>0</v>
      </c>
      <c r="DR96" s="55">
        <v>0</v>
      </c>
      <c r="DS96" s="55">
        <v>0</v>
      </c>
      <c r="DT96" s="55">
        <v>0</v>
      </c>
      <c r="DU96" s="55">
        <v>0</v>
      </c>
      <c r="DV96" s="55">
        <v>0</v>
      </c>
      <c r="DW96" s="55">
        <v>0</v>
      </c>
      <c r="DX96" s="55">
        <v>0</v>
      </c>
      <c r="DY96" s="55">
        <v>0</v>
      </c>
      <c r="DZ96" s="55">
        <v>0</v>
      </c>
      <c r="EA96" s="55">
        <v>0</v>
      </c>
    </row>
    <row r="97" spans="3:131" x14ac:dyDescent="0.3">
      <c r="C97" s="3">
        <f t="shared" si="6"/>
        <v>2600</v>
      </c>
      <c r="D97" s="3"/>
      <c r="E97" s="4">
        <f t="shared" si="7"/>
        <v>6</v>
      </c>
      <c r="F97" s="55">
        <v>0</v>
      </c>
      <c r="G97" s="55">
        <v>1.210256690192</v>
      </c>
      <c r="H97" s="55">
        <v>2.8551482466649301</v>
      </c>
      <c r="I97" s="55">
        <v>0.25152196112400699</v>
      </c>
      <c r="J97" s="55">
        <v>0</v>
      </c>
      <c r="K97" s="55">
        <v>0</v>
      </c>
      <c r="L97" s="55">
        <v>0</v>
      </c>
      <c r="M97" s="55">
        <v>0</v>
      </c>
      <c r="N97" s="55">
        <v>0</v>
      </c>
      <c r="O97" s="55">
        <v>0</v>
      </c>
      <c r="P97" s="55">
        <v>0</v>
      </c>
      <c r="Q97" s="55">
        <v>0</v>
      </c>
      <c r="R97" s="55">
        <v>0</v>
      </c>
      <c r="S97" s="55">
        <v>0</v>
      </c>
      <c r="T97" s="55">
        <v>0</v>
      </c>
      <c r="U97" s="55">
        <v>0</v>
      </c>
      <c r="V97" s="55">
        <v>0</v>
      </c>
      <c r="W97" s="55">
        <v>0</v>
      </c>
      <c r="X97" s="55">
        <v>0</v>
      </c>
      <c r="Y97" s="55">
        <v>0</v>
      </c>
      <c r="Z97" s="55">
        <v>0</v>
      </c>
      <c r="AA97" s="55">
        <v>0</v>
      </c>
      <c r="AB97" s="55">
        <v>0</v>
      </c>
      <c r="AC97" s="55">
        <v>0</v>
      </c>
      <c r="AD97" s="55">
        <v>0</v>
      </c>
      <c r="AE97" s="55">
        <v>0</v>
      </c>
      <c r="AF97" s="55">
        <v>0</v>
      </c>
      <c r="AG97" s="55">
        <v>0</v>
      </c>
      <c r="AH97" s="55">
        <v>0</v>
      </c>
      <c r="AI97" s="55">
        <v>0</v>
      </c>
      <c r="AJ97" s="55">
        <v>0</v>
      </c>
      <c r="AK97" s="55">
        <v>0</v>
      </c>
      <c r="AL97" s="55">
        <v>0</v>
      </c>
      <c r="AM97" s="55">
        <v>0</v>
      </c>
      <c r="AN97" s="55">
        <v>0</v>
      </c>
      <c r="AO97" s="55">
        <v>0</v>
      </c>
      <c r="AP97" s="55">
        <v>0</v>
      </c>
      <c r="AQ97" s="55">
        <v>0</v>
      </c>
      <c r="AR97" s="55">
        <v>0</v>
      </c>
      <c r="AS97" s="55">
        <v>0</v>
      </c>
      <c r="AT97" s="55">
        <v>0</v>
      </c>
      <c r="AU97" s="55">
        <v>0</v>
      </c>
      <c r="AV97" s="55">
        <v>0</v>
      </c>
      <c r="AW97" s="55">
        <v>0</v>
      </c>
      <c r="AX97" s="55">
        <v>0</v>
      </c>
      <c r="AY97" s="55">
        <v>0</v>
      </c>
      <c r="AZ97" s="55">
        <v>0</v>
      </c>
      <c r="BA97" s="55">
        <v>0</v>
      </c>
      <c r="BB97" s="55">
        <v>0</v>
      </c>
      <c r="BC97" s="55">
        <v>0</v>
      </c>
      <c r="BD97" s="55">
        <v>0</v>
      </c>
      <c r="BE97" s="55">
        <v>0</v>
      </c>
      <c r="BF97" s="55">
        <v>0</v>
      </c>
      <c r="BG97" s="55">
        <v>0</v>
      </c>
      <c r="BH97" s="55">
        <v>0</v>
      </c>
      <c r="BI97" s="55">
        <v>0</v>
      </c>
      <c r="BJ97" s="55">
        <v>0</v>
      </c>
      <c r="BK97" s="55">
        <v>0</v>
      </c>
      <c r="BL97" s="55">
        <v>0</v>
      </c>
      <c r="BM97" s="55">
        <v>0</v>
      </c>
      <c r="BN97" s="55">
        <v>0</v>
      </c>
      <c r="BO97" s="55">
        <v>0</v>
      </c>
      <c r="BP97" s="55">
        <v>0</v>
      </c>
      <c r="BQ97" s="55">
        <v>0</v>
      </c>
      <c r="BR97" s="55">
        <v>0</v>
      </c>
      <c r="BS97" s="55">
        <v>0</v>
      </c>
      <c r="BT97" s="55">
        <v>0</v>
      </c>
      <c r="BU97" s="55">
        <v>0</v>
      </c>
      <c r="BV97" s="55">
        <v>0</v>
      </c>
      <c r="BW97" s="55">
        <v>0</v>
      </c>
      <c r="BX97" s="55">
        <v>0.6</v>
      </c>
      <c r="BY97" s="55">
        <v>0</v>
      </c>
      <c r="BZ97" s="55">
        <v>0</v>
      </c>
      <c r="CA97" s="55">
        <v>0</v>
      </c>
      <c r="CB97" s="55">
        <v>0</v>
      </c>
      <c r="CC97" s="55">
        <v>0</v>
      </c>
      <c r="CD97" s="55">
        <v>0</v>
      </c>
      <c r="CE97" s="55">
        <v>0</v>
      </c>
      <c r="CF97" s="55">
        <v>0</v>
      </c>
      <c r="CG97" s="55">
        <v>0</v>
      </c>
      <c r="CH97" s="55">
        <v>0</v>
      </c>
      <c r="CI97" s="55">
        <v>0</v>
      </c>
      <c r="CJ97" s="55">
        <v>0</v>
      </c>
      <c r="CK97" s="55">
        <v>0</v>
      </c>
      <c r="CM97" s="55">
        <v>0</v>
      </c>
      <c r="CN97" s="55">
        <v>0</v>
      </c>
      <c r="CO97" s="55">
        <v>0</v>
      </c>
      <c r="CP97" s="55">
        <v>0</v>
      </c>
      <c r="CQ97" s="55">
        <v>0</v>
      </c>
      <c r="CR97" s="55">
        <v>0</v>
      </c>
      <c r="CS97" s="55">
        <v>0</v>
      </c>
      <c r="CT97" s="55">
        <v>0</v>
      </c>
      <c r="CU97" s="55">
        <v>0</v>
      </c>
      <c r="CV97" s="55">
        <v>0</v>
      </c>
      <c r="CW97" s="55">
        <v>0</v>
      </c>
      <c r="CX97" s="55">
        <v>0</v>
      </c>
      <c r="CY97" s="55">
        <v>0</v>
      </c>
      <c r="CZ97" s="55">
        <v>0</v>
      </c>
      <c r="DA97" s="55">
        <v>0</v>
      </c>
      <c r="DB97" s="55">
        <v>0</v>
      </c>
      <c r="DC97" s="55">
        <v>0</v>
      </c>
      <c r="DD97" s="55">
        <v>0</v>
      </c>
      <c r="DE97" s="55">
        <v>0</v>
      </c>
      <c r="DF97" s="55">
        <v>0</v>
      </c>
      <c r="DG97" s="55">
        <v>0</v>
      </c>
      <c r="DH97" s="55">
        <v>0</v>
      </c>
      <c r="DI97" s="55">
        <v>0</v>
      </c>
      <c r="DJ97" s="55">
        <v>0</v>
      </c>
      <c r="DK97" s="55">
        <v>0</v>
      </c>
      <c r="DL97" s="55">
        <v>0</v>
      </c>
      <c r="DM97" s="55">
        <v>0</v>
      </c>
      <c r="DN97" s="55">
        <v>0</v>
      </c>
      <c r="DO97" s="55">
        <v>0</v>
      </c>
      <c r="DP97" s="55">
        <v>0</v>
      </c>
      <c r="DQ97" s="55">
        <v>0</v>
      </c>
      <c r="DR97" s="55">
        <v>0</v>
      </c>
      <c r="DS97" s="55">
        <v>0</v>
      </c>
      <c r="DT97" s="55">
        <v>0</v>
      </c>
      <c r="DU97" s="55">
        <v>0</v>
      </c>
      <c r="DV97" s="55">
        <v>0</v>
      </c>
      <c r="DW97" s="55">
        <v>0</v>
      </c>
      <c r="DX97" s="55">
        <v>0</v>
      </c>
      <c r="DY97" s="55">
        <v>0</v>
      </c>
      <c r="DZ97" s="55">
        <v>0</v>
      </c>
      <c r="EA97" s="55">
        <v>0</v>
      </c>
    </row>
    <row r="98" spans="3:131" x14ac:dyDescent="0.3">
      <c r="C98" s="3">
        <f t="shared" si="6"/>
        <v>3000</v>
      </c>
      <c r="D98" s="3"/>
      <c r="E98" s="4">
        <f t="shared" si="7"/>
        <v>6</v>
      </c>
      <c r="F98" s="55">
        <v>0</v>
      </c>
      <c r="G98" s="55">
        <v>0.85727325282281297</v>
      </c>
      <c r="H98" s="55">
        <v>1.4246103167320801</v>
      </c>
      <c r="I98" s="55">
        <v>0.23328713440454199</v>
      </c>
      <c r="J98" s="55">
        <v>0</v>
      </c>
      <c r="K98" s="55">
        <v>0</v>
      </c>
      <c r="L98" s="55">
        <v>0</v>
      </c>
      <c r="M98" s="55">
        <v>0</v>
      </c>
      <c r="N98" s="55">
        <v>0</v>
      </c>
      <c r="O98" s="55">
        <v>0</v>
      </c>
      <c r="P98" s="55">
        <v>0</v>
      </c>
      <c r="Q98" s="55">
        <v>0</v>
      </c>
      <c r="R98" s="55">
        <v>0</v>
      </c>
      <c r="S98" s="55">
        <v>0</v>
      </c>
      <c r="T98" s="55">
        <v>0</v>
      </c>
      <c r="U98" s="55">
        <v>0</v>
      </c>
      <c r="V98" s="55">
        <v>0</v>
      </c>
      <c r="W98" s="55">
        <v>0</v>
      </c>
      <c r="X98" s="55">
        <v>0</v>
      </c>
      <c r="Y98" s="55">
        <v>0</v>
      </c>
      <c r="Z98" s="55">
        <v>0</v>
      </c>
      <c r="AA98" s="55">
        <v>0</v>
      </c>
      <c r="AB98" s="55">
        <v>0</v>
      </c>
      <c r="AC98" s="55">
        <v>0</v>
      </c>
      <c r="AD98" s="55">
        <v>0</v>
      </c>
      <c r="AE98" s="55">
        <v>0</v>
      </c>
      <c r="AF98" s="55">
        <v>0</v>
      </c>
      <c r="AG98" s="55">
        <v>0</v>
      </c>
      <c r="AH98" s="55">
        <v>0</v>
      </c>
      <c r="AI98" s="55">
        <v>0</v>
      </c>
      <c r="AJ98" s="55">
        <v>0</v>
      </c>
      <c r="AK98" s="55">
        <v>0</v>
      </c>
      <c r="AL98" s="55">
        <v>0</v>
      </c>
      <c r="AM98" s="55">
        <v>0</v>
      </c>
      <c r="AN98" s="55">
        <v>0</v>
      </c>
      <c r="AO98" s="55">
        <v>0</v>
      </c>
      <c r="AP98" s="55">
        <v>0</v>
      </c>
      <c r="AQ98" s="55">
        <v>0</v>
      </c>
      <c r="AR98" s="55">
        <v>0</v>
      </c>
      <c r="AS98" s="55">
        <v>0</v>
      </c>
      <c r="AT98" s="55">
        <v>0</v>
      </c>
      <c r="AU98" s="55">
        <v>0</v>
      </c>
      <c r="AV98" s="55">
        <v>0</v>
      </c>
      <c r="AW98" s="55">
        <v>0</v>
      </c>
      <c r="AX98" s="55">
        <v>0</v>
      </c>
      <c r="AY98" s="55">
        <v>0</v>
      </c>
      <c r="AZ98" s="55">
        <v>0</v>
      </c>
      <c r="BA98" s="55">
        <v>0</v>
      </c>
      <c r="BB98" s="55">
        <v>0</v>
      </c>
      <c r="BC98" s="55">
        <v>0</v>
      </c>
      <c r="BD98" s="55">
        <v>0</v>
      </c>
      <c r="BE98" s="55">
        <v>0</v>
      </c>
      <c r="BF98" s="55">
        <v>0</v>
      </c>
      <c r="BG98" s="55">
        <v>0</v>
      </c>
      <c r="BH98" s="55">
        <v>0</v>
      </c>
      <c r="BI98" s="55">
        <v>0</v>
      </c>
      <c r="BJ98" s="55">
        <v>0</v>
      </c>
      <c r="BK98" s="55">
        <v>0</v>
      </c>
      <c r="BL98" s="55">
        <v>0</v>
      </c>
      <c r="BM98" s="55">
        <v>0</v>
      </c>
      <c r="BN98" s="55">
        <v>0</v>
      </c>
      <c r="BO98" s="55">
        <v>0</v>
      </c>
      <c r="BP98" s="55">
        <v>0</v>
      </c>
      <c r="BQ98" s="55">
        <v>0</v>
      </c>
      <c r="BR98" s="55">
        <v>0</v>
      </c>
      <c r="BS98" s="55">
        <v>0</v>
      </c>
      <c r="BT98" s="55">
        <v>0</v>
      </c>
      <c r="BU98" s="55">
        <v>0</v>
      </c>
      <c r="BV98" s="55">
        <v>0</v>
      </c>
      <c r="BW98" s="55">
        <v>0</v>
      </c>
      <c r="BX98" s="55">
        <v>0.9</v>
      </c>
      <c r="BY98" s="55">
        <v>0</v>
      </c>
      <c r="BZ98" s="55">
        <v>0</v>
      </c>
      <c r="CA98" s="55">
        <v>0</v>
      </c>
      <c r="CB98" s="55">
        <v>0</v>
      </c>
      <c r="CC98" s="55">
        <v>0</v>
      </c>
      <c r="CD98" s="55">
        <v>0</v>
      </c>
      <c r="CE98" s="55">
        <v>0</v>
      </c>
      <c r="CF98" s="55">
        <v>0</v>
      </c>
      <c r="CG98" s="55">
        <v>0</v>
      </c>
      <c r="CH98" s="55">
        <v>0</v>
      </c>
      <c r="CI98" s="55">
        <v>0</v>
      </c>
      <c r="CJ98" s="55">
        <v>0</v>
      </c>
      <c r="CK98" s="55">
        <v>0</v>
      </c>
      <c r="CM98" s="55">
        <v>0</v>
      </c>
      <c r="CN98" s="55">
        <v>0</v>
      </c>
      <c r="CO98" s="55">
        <v>0</v>
      </c>
      <c r="CP98" s="55">
        <v>0</v>
      </c>
      <c r="CQ98" s="55">
        <v>0</v>
      </c>
      <c r="CR98" s="55">
        <v>0</v>
      </c>
      <c r="CS98" s="55">
        <v>0</v>
      </c>
      <c r="CT98" s="55">
        <v>0</v>
      </c>
      <c r="CU98" s="55">
        <v>0</v>
      </c>
      <c r="CV98" s="55">
        <v>0</v>
      </c>
      <c r="CW98" s="55">
        <v>0</v>
      </c>
      <c r="CX98" s="55">
        <v>0</v>
      </c>
      <c r="CY98" s="55">
        <v>0</v>
      </c>
      <c r="CZ98" s="55">
        <v>0</v>
      </c>
      <c r="DA98" s="55">
        <v>0</v>
      </c>
      <c r="DB98" s="55">
        <v>0</v>
      </c>
      <c r="DC98" s="55">
        <v>0</v>
      </c>
      <c r="DD98" s="55">
        <v>0</v>
      </c>
      <c r="DE98" s="55">
        <v>0</v>
      </c>
      <c r="DF98" s="55">
        <v>0</v>
      </c>
      <c r="DG98" s="55">
        <v>0</v>
      </c>
      <c r="DH98" s="55">
        <v>0</v>
      </c>
      <c r="DI98" s="55">
        <v>0</v>
      </c>
      <c r="DJ98" s="55">
        <v>0</v>
      </c>
      <c r="DK98" s="55">
        <v>0</v>
      </c>
      <c r="DL98" s="55">
        <v>0</v>
      </c>
      <c r="DM98" s="55">
        <v>0</v>
      </c>
      <c r="DN98" s="55">
        <v>0</v>
      </c>
      <c r="DO98" s="55">
        <v>0</v>
      </c>
      <c r="DP98" s="55">
        <v>0</v>
      </c>
      <c r="DQ98" s="55">
        <v>0</v>
      </c>
      <c r="DR98" s="55">
        <v>0</v>
      </c>
      <c r="DS98" s="55">
        <v>0</v>
      </c>
      <c r="DT98" s="55">
        <v>0</v>
      </c>
      <c r="DU98" s="55">
        <v>0</v>
      </c>
      <c r="DV98" s="55">
        <v>0</v>
      </c>
      <c r="DW98" s="55">
        <v>0</v>
      </c>
      <c r="DX98" s="55">
        <v>0</v>
      </c>
      <c r="DY98" s="55">
        <v>0</v>
      </c>
      <c r="DZ98" s="55">
        <v>0</v>
      </c>
      <c r="EA98" s="55">
        <v>0</v>
      </c>
    </row>
    <row r="99" spans="3:131" x14ac:dyDescent="0.3">
      <c r="C99" s="3">
        <f t="shared" si="6"/>
        <v>4000</v>
      </c>
      <c r="D99" s="3"/>
      <c r="E99" s="4">
        <f t="shared" si="7"/>
        <v>6</v>
      </c>
      <c r="F99" s="55">
        <v>0</v>
      </c>
      <c r="G99" s="55">
        <v>0</v>
      </c>
      <c r="H99" s="55">
        <v>0</v>
      </c>
      <c r="I99" s="55">
        <v>0</v>
      </c>
      <c r="J99" s="55">
        <v>0</v>
      </c>
      <c r="K99" s="55">
        <v>0</v>
      </c>
      <c r="L99" s="55">
        <v>0</v>
      </c>
      <c r="M99" s="55">
        <v>0</v>
      </c>
      <c r="N99" s="55">
        <v>0</v>
      </c>
      <c r="O99" s="55">
        <v>0</v>
      </c>
      <c r="P99" s="55">
        <v>0</v>
      </c>
      <c r="Q99" s="55">
        <v>0</v>
      </c>
      <c r="R99" s="55">
        <v>0</v>
      </c>
      <c r="S99" s="55">
        <v>0</v>
      </c>
      <c r="T99" s="55">
        <v>0</v>
      </c>
      <c r="U99" s="55">
        <v>0</v>
      </c>
      <c r="V99" s="55">
        <v>0</v>
      </c>
      <c r="W99" s="55">
        <v>0</v>
      </c>
      <c r="X99" s="55">
        <v>0</v>
      </c>
      <c r="Y99" s="55">
        <v>0</v>
      </c>
      <c r="Z99" s="55">
        <v>0</v>
      </c>
      <c r="AA99" s="55">
        <v>0</v>
      </c>
      <c r="AB99" s="55">
        <v>0</v>
      </c>
      <c r="AC99" s="55">
        <v>0</v>
      </c>
      <c r="AD99" s="55">
        <v>0</v>
      </c>
      <c r="AE99" s="55">
        <v>0</v>
      </c>
      <c r="AF99" s="55">
        <v>0</v>
      </c>
      <c r="AG99" s="55">
        <v>0</v>
      </c>
      <c r="AH99" s="55">
        <v>0</v>
      </c>
      <c r="AI99" s="55">
        <v>0</v>
      </c>
      <c r="AJ99" s="55">
        <v>0</v>
      </c>
      <c r="AK99" s="55">
        <v>0</v>
      </c>
      <c r="AL99" s="55">
        <v>0</v>
      </c>
      <c r="AM99" s="55">
        <v>0</v>
      </c>
      <c r="AN99" s="55">
        <v>0</v>
      </c>
      <c r="AO99" s="55">
        <v>0</v>
      </c>
      <c r="AP99" s="55">
        <v>0</v>
      </c>
      <c r="AQ99" s="55">
        <v>0</v>
      </c>
      <c r="AR99" s="55">
        <v>0</v>
      </c>
      <c r="AS99" s="55">
        <v>0</v>
      </c>
      <c r="AT99" s="55">
        <v>0</v>
      </c>
      <c r="AU99" s="55">
        <v>0</v>
      </c>
      <c r="AV99" s="55">
        <v>0</v>
      </c>
      <c r="AW99" s="55">
        <v>0</v>
      </c>
      <c r="AX99" s="55">
        <v>0</v>
      </c>
      <c r="AY99" s="55">
        <v>0</v>
      </c>
      <c r="AZ99" s="55">
        <v>0</v>
      </c>
      <c r="BA99" s="55">
        <v>0</v>
      </c>
      <c r="BB99" s="55">
        <v>0</v>
      </c>
      <c r="BC99" s="55">
        <v>0</v>
      </c>
      <c r="BD99" s="55">
        <v>0</v>
      </c>
      <c r="BE99" s="55">
        <v>0</v>
      </c>
      <c r="BF99" s="55">
        <v>0</v>
      </c>
      <c r="BG99" s="55">
        <v>0</v>
      </c>
      <c r="BH99" s="55">
        <v>0</v>
      </c>
      <c r="BI99" s="55">
        <v>0</v>
      </c>
      <c r="BJ99" s="55">
        <v>0</v>
      </c>
      <c r="BK99" s="55">
        <v>0</v>
      </c>
      <c r="BL99" s="55">
        <v>0</v>
      </c>
      <c r="BM99" s="55">
        <v>0</v>
      </c>
      <c r="BN99" s="55">
        <v>0</v>
      </c>
      <c r="BO99" s="55">
        <v>0</v>
      </c>
      <c r="BP99" s="55">
        <v>0</v>
      </c>
      <c r="BQ99" s="55">
        <v>0</v>
      </c>
      <c r="BR99" s="55">
        <v>0</v>
      </c>
      <c r="BS99" s="55">
        <v>0</v>
      </c>
      <c r="BT99" s="55">
        <v>0</v>
      </c>
      <c r="BU99" s="55">
        <v>0</v>
      </c>
      <c r="BV99" s="55">
        <v>0</v>
      </c>
      <c r="BW99" s="55">
        <v>0</v>
      </c>
      <c r="BX99" s="55">
        <v>0.9</v>
      </c>
      <c r="BY99" s="55">
        <v>0</v>
      </c>
      <c r="BZ99" s="55">
        <v>0</v>
      </c>
      <c r="CA99" s="55">
        <v>0</v>
      </c>
      <c r="CB99" s="55">
        <v>0</v>
      </c>
      <c r="CC99" s="55">
        <v>0</v>
      </c>
      <c r="CD99" s="55">
        <v>0</v>
      </c>
      <c r="CE99" s="55">
        <v>0</v>
      </c>
      <c r="CF99" s="55">
        <v>0</v>
      </c>
      <c r="CG99" s="55">
        <v>0</v>
      </c>
      <c r="CH99" s="55">
        <v>0</v>
      </c>
      <c r="CI99" s="55">
        <v>0</v>
      </c>
      <c r="CJ99" s="55">
        <v>0</v>
      </c>
      <c r="CK99" s="55">
        <v>0</v>
      </c>
      <c r="CM99" s="55">
        <v>0</v>
      </c>
      <c r="CN99" s="55">
        <v>0</v>
      </c>
      <c r="CO99" s="55">
        <v>0</v>
      </c>
      <c r="CP99" s="55">
        <v>0</v>
      </c>
      <c r="CQ99" s="55">
        <v>0</v>
      </c>
      <c r="CR99" s="55">
        <v>0</v>
      </c>
      <c r="CS99" s="55">
        <v>0</v>
      </c>
      <c r="CT99" s="55">
        <v>0</v>
      </c>
      <c r="CU99" s="55">
        <v>0</v>
      </c>
      <c r="CV99" s="55">
        <v>0</v>
      </c>
      <c r="CW99" s="55">
        <v>0</v>
      </c>
      <c r="CX99" s="55">
        <v>0</v>
      </c>
      <c r="CY99" s="55">
        <v>0</v>
      </c>
      <c r="CZ99" s="55">
        <v>0</v>
      </c>
      <c r="DA99" s="55">
        <v>0</v>
      </c>
      <c r="DB99" s="55">
        <v>0</v>
      </c>
      <c r="DC99" s="55">
        <v>0</v>
      </c>
      <c r="DD99" s="55">
        <v>0</v>
      </c>
      <c r="DE99" s="55">
        <v>0</v>
      </c>
      <c r="DF99" s="55">
        <v>0</v>
      </c>
      <c r="DG99" s="55">
        <v>0</v>
      </c>
      <c r="DH99" s="55">
        <v>0</v>
      </c>
      <c r="DI99" s="55">
        <v>0</v>
      </c>
      <c r="DJ99" s="55">
        <v>0</v>
      </c>
      <c r="DK99" s="55">
        <v>0</v>
      </c>
      <c r="DL99" s="55">
        <v>0</v>
      </c>
      <c r="DM99" s="55">
        <v>0</v>
      </c>
      <c r="DN99" s="55">
        <v>0</v>
      </c>
      <c r="DO99" s="55">
        <v>0</v>
      </c>
      <c r="DP99" s="55">
        <v>0</v>
      </c>
      <c r="DQ99" s="55">
        <v>0</v>
      </c>
      <c r="DR99" s="55">
        <v>0</v>
      </c>
      <c r="DS99" s="55">
        <v>0</v>
      </c>
      <c r="DT99" s="55">
        <v>0</v>
      </c>
      <c r="DU99" s="55">
        <v>0</v>
      </c>
      <c r="DV99" s="55">
        <v>0</v>
      </c>
      <c r="DW99" s="55">
        <v>0</v>
      </c>
      <c r="DX99" s="55">
        <v>0</v>
      </c>
      <c r="DY99" s="55">
        <v>0</v>
      </c>
      <c r="DZ99" s="55">
        <v>0</v>
      </c>
      <c r="EA99" s="55">
        <v>0</v>
      </c>
    </row>
    <row r="100" spans="3:131" x14ac:dyDescent="0.3">
      <c r="C100" s="3">
        <f t="shared" si="6"/>
        <v>6000</v>
      </c>
      <c r="D100" s="3"/>
      <c r="E100" s="4">
        <f t="shared" si="7"/>
        <v>6</v>
      </c>
      <c r="F100" s="55">
        <v>0</v>
      </c>
      <c r="G100" s="55">
        <v>0</v>
      </c>
      <c r="H100" s="55">
        <v>0</v>
      </c>
      <c r="I100" s="55">
        <v>0</v>
      </c>
      <c r="J100" s="55">
        <v>0</v>
      </c>
      <c r="K100" s="55">
        <v>0</v>
      </c>
      <c r="L100" s="55">
        <v>0</v>
      </c>
      <c r="M100" s="55">
        <v>0</v>
      </c>
      <c r="N100" s="55">
        <v>0</v>
      </c>
      <c r="O100" s="55">
        <v>0</v>
      </c>
      <c r="P100" s="55">
        <v>0</v>
      </c>
      <c r="Q100" s="55">
        <v>0</v>
      </c>
      <c r="R100" s="55">
        <v>0</v>
      </c>
      <c r="S100" s="55">
        <v>0</v>
      </c>
      <c r="T100" s="55">
        <v>0</v>
      </c>
      <c r="U100" s="55">
        <v>0</v>
      </c>
      <c r="V100" s="55">
        <v>0</v>
      </c>
      <c r="W100" s="55">
        <v>0</v>
      </c>
      <c r="X100" s="55">
        <v>0</v>
      </c>
      <c r="Y100" s="55">
        <v>0</v>
      </c>
      <c r="Z100" s="55">
        <v>0</v>
      </c>
      <c r="AA100" s="55">
        <v>0</v>
      </c>
      <c r="AB100" s="55">
        <v>0</v>
      </c>
      <c r="AC100" s="55">
        <v>0</v>
      </c>
      <c r="AD100" s="55">
        <v>0</v>
      </c>
      <c r="AE100" s="55">
        <v>0</v>
      </c>
      <c r="AF100" s="55">
        <v>0</v>
      </c>
      <c r="AG100" s="55">
        <v>0</v>
      </c>
      <c r="AH100" s="55">
        <v>0</v>
      </c>
      <c r="AI100" s="55">
        <v>0</v>
      </c>
      <c r="AJ100" s="55">
        <v>0</v>
      </c>
      <c r="AK100" s="55">
        <v>0</v>
      </c>
      <c r="AL100" s="55">
        <v>0</v>
      </c>
      <c r="AM100" s="55">
        <v>0</v>
      </c>
      <c r="AN100" s="55">
        <v>0</v>
      </c>
      <c r="AO100" s="55">
        <v>0</v>
      </c>
      <c r="AP100" s="55">
        <v>0</v>
      </c>
      <c r="AQ100" s="55">
        <v>0</v>
      </c>
      <c r="AR100" s="55">
        <v>0</v>
      </c>
      <c r="AS100" s="55">
        <v>0</v>
      </c>
      <c r="AT100" s="55">
        <v>0</v>
      </c>
      <c r="AU100" s="55">
        <v>0</v>
      </c>
      <c r="AV100" s="55">
        <v>0</v>
      </c>
      <c r="AW100" s="55">
        <v>0</v>
      </c>
      <c r="AX100" s="55">
        <v>0</v>
      </c>
      <c r="AY100" s="55">
        <v>0</v>
      </c>
      <c r="AZ100" s="55">
        <v>0</v>
      </c>
      <c r="BA100" s="55">
        <v>0</v>
      </c>
      <c r="BB100" s="55">
        <v>0</v>
      </c>
      <c r="BC100" s="55">
        <v>0</v>
      </c>
      <c r="BD100" s="55">
        <v>0</v>
      </c>
      <c r="BE100" s="55">
        <v>0</v>
      </c>
      <c r="BF100" s="55">
        <v>0</v>
      </c>
      <c r="BG100" s="55">
        <v>0</v>
      </c>
      <c r="BH100" s="55">
        <v>0</v>
      </c>
      <c r="BI100" s="55">
        <v>0</v>
      </c>
      <c r="BJ100" s="55">
        <v>0</v>
      </c>
      <c r="BK100" s="55">
        <v>0</v>
      </c>
      <c r="BL100" s="55">
        <v>0</v>
      </c>
      <c r="BM100" s="55">
        <v>0</v>
      </c>
      <c r="BN100" s="55">
        <v>0</v>
      </c>
      <c r="BO100" s="55">
        <v>0</v>
      </c>
      <c r="BP100" s="55">
        <v>0</v>
      </c>
      <c r="BQ100" s="55">
        <v>0</v>
      </c>
      <c r="BR100" s="55">
        <v>0</v>
      </c>
      <c r="BS100" s="55">
        <v>0</v>
      </c>
      <c r="BT100" s="55">
        <v>0</v>
      </c>
      <c r="BU100" s="55">
        <v>0</v>
      </c>
      <c r="BV100" s="55">
        <v>0</v>
      </c>
      <c r="BW100" s="55">
        <v>0</v>
      </c>
      <c r="BX100" s="55">
        <v>1.6</v>
      </c>
      <c r="BY100" s="55">
        <v>0</v>
      </c>
      <c r="BZ100" s="55">
        <v>0</v>
      </c>
      <c r="CA100" s="55">
        <v>0</v>
      </c>
      <c r="CB100" s="55">
        <v>0</v>
      </c>
      <c r="CC100" s="55">
        <v>0</v>
      </c>
      <c r="CD100" s="55">
        <v>0</v>
      </c>
      <c r="CE100" s="55">
        <v>0</v>
      </c>
      <c r="CF100" s="55">
        <v>0</v>
      </c>
      <c r="CG100" s="55">
        <v>0</v>
      </c>
      <c r="CH100" s="55">
        <v>0</v>
      </c>
      <c r="CI100" s="55">
        <v>0</v>
      </c>
      <c r="CJ100" s="55">
        <v>0</v>
      </c>
      <c r="CK100" s="55">
        <v>0</v>
      </c>
      <c r="CM100" s="55">
        <v>0</v>
      </c>
      <c r="CN100" s="55">
        <v>0</v>
      </c>
      <c r="CO100" s="55">
        <v>0</v>
      </c>
      <c r="CP100" s="55">
        <v>0</v>
      </c>
      <c r="CQ100" s="55">
        <v>0</v>
      </c>
      <c r="CR100" s="55">
        <v>0</v>
      </c>
      <c r="CS100" s="55">
        <v>0</v>
      </c>
      <c r="CT100" s="55">
        <v>0</v>
      </c>
      <c r="CU100" s="55">
        <v>0</v>
      </c>
      <c r="CV100" s="55">
        <v>0</v>
      </c>
      <c r="CW100" s="55">
        <v>0</v>
      </c>
      <c r="CX100" s="55">
        <v>0</v>
      </c>
      <c r="CY100" s="55">
        <v>0</v>
      </c>
      <c r="CZ100" s="55">
        <v>0</v>
      </c>
      <c r="DA100" s="55">
        <v>0</v>
      </c>
      <c r="DB100" s="55">
        <v>0</v>
      </c>
      <c r="DC100" s="55">
        <v>0</v>
      </c>
      <c r="DD100" s="55">
        <v>0</v>
      </c>
      <c r="DE100" s="55">
        <v>0</v>
      </c>
      <c r="DF100" s="55">
        <v>0</v>
      </c>
      <c r="DG100" s="55">
        <v>0</v>
      </c>
      <c r="DH100" s="55">
        <v>0</v>
      </c>
      <c r="DI100" s="55">
        <v>0</v>
      </c>
      <c r="DJ100" s="55">
        <v>0</v>
      </c>
      <c r="DK100" s="55">
        <v>0</v>
      </c>
      <c r="DL100" s="55">
        <v>0</v>
      </c>
      <c r="DM100" s="55">
        <v>0</v>
      </c>
      <c r="DN100" s="55">
        <v>0</v>
      </c>
      <c r="DO100" s="55">
        <v>0</v>
      </c>
      <c r="DP100" s="55">
        <v>0</v>
      </c>
      <c r="DQ100" s="55">
        <v>0</v>
      </c>
      <c r="DR100" s="55">
        <v>0</v>
      </c>
      <c r="DS100" s="55">
        <v>0</v>
      </c>
      <c r="DT100" s="55">
        <v>0</v>
      </c>
      <c r="DU100" s="55">
        <v>0</v>
      </c>
      <c r="DV100" s="55">
        <v>0</v>
      </c>
      <c r="DW100" s="55">
        <v>0</v>
      </c>
      <c r="DX100" s="55">
        <v>0</v>
      </c>
      <c r="DY100" s="55">
        <v>0</v>
      </c>
      <c r="DZ100" s="55">
        <v>0</v>
      </c>
      <c r="EA100" s="55">
        <v>0</v>
      </c>
    </row>
    <row r="101" spans="3:131" x14ac:dyDescent="0.3">
      <c r="C101" s="3">
        <f t="shared" si="6"/>
        <v>8000</v>
      </c>
      <c r="D101" s="3"/>
      <c r="E101" s="4">
        <f t="shared" si="7"/>
        <v>6</v>
      </c>
      <c r="F101" s="55">
        <v>0</v>
      </c>
      <c r="G101" s="55">
        <v>0</v>
      </c>
      <c r="H101" s="55">
        <v>0</v>
      </c>
      <c r="I101" s="55">
        <v>0</v>
      </c>
      <c r="J101" s="55">
        <v>0</v>
      </c>
      <c r="K101" s="55">
        <v>0</v>
      </c>
      <c r="L101" s="55">
        <v>0</v>
      </c>
      <c r="M101" s="55">
        <v>0</v>
      </c>
      <c r="N101" s="55">
        <v>0</v>
      </c>
      <c r="O101" s="55">
        <v>0</v>
      </c>
      <c r="P101" s="55">
        <v>0</v>
      </c>
      <c r="Q101" s="55">
        <v>0</v>
      </c>
      <c r="R101" s="55">
        <v>0</v>
      </c>
      <c r="S101" s="55">
        <v>0</v>
      </c>
      <c r="T101" s="55">
        <v>0</v>
      </c>
      <c r="U101" s="55">
        <v>0</v>
      </c>
      <c r="V101" s="55">
        <v>0</v>
      </c>
      <c r="W101" s="55">
        <v>0</v>
      </c>
      <c r="X101" s="55">
        <v>0</v>
      </c>
      <c r="Y101" s="55">
        <v>0</v>
      </c>
      <c r="Z101" s="55">
        <v>0</v>
      </c>
      <c r="AA101" s="55">
        <v>0</v>
      </c>
      <c r="AB101" s="55">
        <v>0</v>
      </c>
      <c r="AC101" s="55">
        <v>0</v>
      </c>
      <c r="AD101" s="55">
        <v>0</v>
      </c>
      <c r="AE101" s="55">
        <v>0</v>
      </c>
      <c r="AF101" s="55">
        <v>0</v>
      </c>
      <c r="AG101" s="55">
        <v>0</v>
      </c>
      <c r="AH101" s="55">
        <v>0</v>
      </c>
      <c r="AI101" s="55">
        <v>0</v>
      </c>
      <c r="AJ101" s="55">
        <v>0</v>
      </c>
      <c r="AK101" s="55">
        <v>0</v>
      </c>
      <c r="AL101" s="55">
        <v>0</v>
      </c>
      <c r="AM101" s="55">
        <v>0</v>
      </c>
      <c r="AN101" s="55">
        <v>0</v>
      </c>
      <c r="AO101" s="55">
        <v>0</v>
      </c>
      <c r="AP101" s="55">
        <v>0</v>
      </c>
      <c r="AQ101" s="55">
        <v>0</v>
      </c>
      <c r="AR101" s="55">
        <v>0</v>
      </c>
      <c r="AS101" s="55">
        <v>0</v>
      </c>
      <c r="AT101" s="55">
        <v>0</v>
      </c>
      <c r="AU101" s="55">
        <v>0</v>
      </c>
      <c r="AV101" s="55">
        <v>0</v>
      </c>
      <c r="AW101" s="55">
        <v>0</v>
      </c>
      <c r="AX101" s="55">
        <v>0</v>
      </c>
      <c r="AY101" s="55">
        <v>0</v>
      </c>
      <c r="AZ101" s="55">
        <v>0</v>
      </c>
      <c r="BA101" s="55">
        <v>0</v>
      </c>
      <c r="BB101" s="55">
        <v>0</v>
      </c>
      <c r="BC101" s="55">
        <v>0</v>
      </c>
      <c r="BD101" s="55">
        <v>0</v>
      </c>
      <c r="BE101" s="55">
        <v>0</v>
      </c>
      <c r="BF101" s="55">
        <v>0</v>
      </c>
      <c r="BG101" s="55">
        <v>0</v>
      </c>
      <c r="BH101" s="55">
        <v>0</v>
      </c>
      <c r="BI101" s="55">
        <v>0</v>
      </c>
      <c r="BJ101" s="55">
        <v>0</v>
      </c>
      <c r="BK101" s="55">
        <v>0</v>
      </c>
      <c r="BL101" s="55">
        <v>0</v>
      </c>
      <c r="BM101" s="55">
        <v>0</v>
      </c>
      <c r="BN101" s="55">
        <v>0</v>
      </c>
      <c r="BO101" s="55">
        <v>0</v>
      </c>
      <c r="BP101" s="55">
        <v>0</v>
      </c>
      <c r="BQ101" s="55">
        <v>0</v>
      </c>
      <c r="BR101" s="55">
        <v>0</v>
      </c>
      <c r="BS101" s="55">
        <v>0</v>
      </c>
      <c r="BT101" s="55">
        <v>0</v>
      </c>
      <c r="BU101" s="55">
        <v>0</v>
      </c>
      <c r="BV101" s="55">
        <v>0</v>
      </c>
      <c r="BW101" s="55">
        <v>0</v>
      </c>
      <c r="BX101" s="55">
        <v>0.7</v>
      </c>
      <c r="BY101" s="55">
        <v>0</v>
      </c>
      <c r="BZ101" s="55">
        <v>0</v>
      </c>
      <c r="CA101" s="55">
        <v>0</v>
      </c>
      <c r="CB101" s="55">
        <v>0</v>
      </c>
      <c r="CC101" s="55">
        <v>0</v>
      </c>
      <c r="CD101" s="55">
        <v>0</v>
      </c>
      <c r="CE101" s="55">
        <v>0</v>
      </c>
      <c r="CF101" s="55">
        <v>0</v>
      </c>
      <c r="CG101" s="55">
        <v>0</v>
      </c>
      <c r="CH101" s="55">
        <v>0</v>
      </c>
      <c r="CI101" s="55">
        <v>0</v>
      </c>
      <c r="CJ101" s="55">
        <v>0</v>
      </c>
      <c r="CK101" s="55">
        <v>0</v>
      </c>
      <c r="CM101" s="55">
        <v>0</v>
      </c>
      <c r="CN101" s="55">
        <v>0</v>
      </c>
      <c r="CO101" s="55">
        <v>0</v>
      </c>
      <c r="CP101" s="55">
        <v>0</v>
      </c>
      <c r="CQ101" s="55">
        <v>0</v>
      </c>
      <c r="CR101" s="55">
        <v>0</v>
      </c>
      <c r="CS101" s="55">
        <v>0</v>
      </c>
      <c r="CT101" s="55">
        <v>0</v>
      </c>
      <c r="CU101" s="55">
        <v>0</v>
      </c>
      <c r="CV101" s="55">
        <v>0</v>
      </c>
      <c r="CW101" s="55">
        <v>0</v>
      </c>
      <c r="CX101" s="55">
        <v>0</v>
      </c>
      <c r="CY101" s="55">
        <v>0</v>
      </c>
      <c r="CZ101" s="55">
        <v>0</v>
      </c>
      <c r="DA101" s="55">
        <v>0</v>
      </c>
      <c r="DB101" s="55">
        <v>0</v>
      </c>
      <c r="DC101" s="55">
        <v>0</v>
      </c>
      <c r="DD101" s="55">
        <v>0</v>
      </c>
      <c r="DE101" s="55">
        <v>0</v>
      </c>
      <c r="DF101" s="55">
        <v>0</v>
      </c>
      <c r="DG101" s="55">
        <v>0</v>
      </c>
      <c r="DH101" s="55">
        <v>0</v>
      </c>
      <c r="DI101" s="55">
        <v>0</v>
      </c>
      <c r="DJ101" s="55">
        <v>0</v>
      </c>
      <c r="DK101" s="55">
        <v>0</v>
      </c>
      <c r="DL101" s="55">
        <v>0</v>
      </c>
      <c r="DM101" s="55">
        <v>0</v>
      </c>
      <c r="DN101" s="55">
        <v>0</v>
      </c>
      <c r="DO101" s="55">
        <v>0</v>
      </c>
      <c r="DP101" s="55">
        <v>0</v>
      </c>
      <c r="DQ101" s="55">
        <v>0</v>
      </c>
      <c r="DR101" s="55">
        <v>0</v>
      </c>
      <c r="DS101" s="55">
        <v>0</v>
      </c>
      <c r="DT101" s="55">
        <v>0</v>
      </c>
      <c r="DU101" s="55">
        <v>0</v>
      </c>
      <c r="DV101" s="55">
        <v>0</v>
      </c>
      <c r="DW101" s="55">
        <v>0</v>
      </c>
      <c r="DX101" s="55">
        <v>0</v>
      </c>
      <c r="DY101" s="55">
        <v>0</v>
      </c>
      <c r="DZ101" s="55">
        <v>0</v>
      </c>
      <c r="EA101" s="55">
        <v>0</v>
      </c>
    </row>
    <row r="102" spans="3:131" x14ac:dyDescent="0.3">
      <c r="C102" s="3">
        <f t="shared" si="6"/>
        <v>10000</v>
      </c>
      <c r="D102" s="3"/>
      <c r="E102" s="4">
        <f t="shared" si="7"/>
        <v>6</v>
      </c>
      <c r="F102" s="55">
        <v>0</v>
      </c>
      <c r="G102" s="55">
        <v>0</v>
      </c>
      <c r="H102" s="55">
        <v>0</v>
      </c>
      <c r="I102" s="55">
        <v>0</v>
      </c>
      <c r="J102" s="55">
        <v>0</v>
      </c>
      <c r="K102" s="55">
        <v>0</v>
      </c>
      <c r="L102" s="55">
        <v>0</v>
      </c>
      <c r="M102" s="55">
        <v>0</v>
      </c>
      <c r="N102" s="55">
        <v>0</v>
      </c>
      <c r="O102" s="55">
        <v>0</v>
      </c>
      <c r="P102" s="55">
        <v>0</v>
      </c>
      <c r="Q102" s="55">
        <v>0</v>
      </c>
      <c r="R102" s="55">
        <v>0</v>
      </c>
      <c r="S102" s="55">
        <v>0</v>
      </c>
      <c r="T102" s="55">
        <v>0</v>
      </c>
      <c r="U102" s="55">
        <v>0</v>
      </c>
      <c r="V102" s="55">
        <v>0</v>
      </c>
      <c r="W102" s="55">
        <v>0</v>
      </c>
      <c r="X102" s="55">
        <v>0</v>
      </c>
      <c r="Y102" s="55">
        <v>0</v>
      </c>
      <c r="Z102" s="55">
        <v>0</v>
      </c>
      <c r="AA102" s="55">
        <v>0</v>
      </c>
      <c r="AB102" s="55">
        <v>0</v>
      </c>
      <c r="AC102" s="55">
        <v>0</v>
      </c>
      <c r="AD102" s="55">
        <v>0</v>
      </c>
      <c r="AE102" s="55">
        <v>0</v>
      </c>
      <c r="AF102" s="55">
        <v>0</v>
      </c>
      <c r="AG102" s="55">
        <v>0</v>
      </c>
      <c r="AH102" s="55">
        <v>0</v>
      </c>
      <c r="AI102" s="55">
        <v>0</v>
      </c>
      <c r="AJ102" s="55">
        <v>0</v>
      </c>
      <c r="AK102" s="55">
        <v>0</v>
      </c>
      <c r="AL102" s="55">
        <v>0</v>
      </c>
      <c r="AM102" s="55">
        <v>0</v>
      </c>
      <c r="AN102" s="55">
        <v>0</v>
      </c>
      <c r="AO102" s="55">
        <v>0</v>
      </c>
      <c r="AP102" s="55">
        <v>0</v>
      </c>
      <c r="AQ102" s="55">
        <v>0</v>
      </c>
      <c r="AR102" s="55">
        <v>0</v>
      </c>
      <c r="AS102" s="55">
        <v>0</v>
      </c>
      <c r="AT102" s="55">
        <v>0</v>
      </c>
      <c r="AU102" s="55">
        <v>0</v>
      </c>
      <c r="AV102" s="55">
        <v>0</v>
      </c>
      <c r="AW102" s="55">
        <v>0</v>
      </c>
      <c r="AX102" s="55">
        <v>0</v>
      </c>
      <c r="AY102" s="55">
        <v>0</v>
      </c>
      <c r="AZ102" s="55">
        <v>0</v>
      </c>
      <c r="BA102" s="55">
        <v>0</v>
      </c>
      <c r="BB102" s="55">
        <v>0</v>
      </c>
      <c r="BC102" s="55">
        <v>0</v>
      </c>
      <c r="BD102" s="55">
        <v>0</v>
      </c>
      <c r="BE102" s="55">
        <v>0</v>
      </c>
      <c r="BF102" s="55">
        <v>0</v>
      </c>
      <c r="BG102" s="55">
        <v>0</v>
      </c>
      <c r="BH102" s="55">
        <v>0</v>
      </c>
      <c r="BI102" s="55">
        <v>0</v>
      </c>
      <c r="BJ102" s="55">
        <v>0</v>
      </c>
      <c r="BK102" s="55">
        <v>0</v>
      </c>
      <c r="BL102" s="55">
        <v>0</v>
      </c>
      <c r="BM102" s="55">
        <v>0</v>
      </c>
      <c r="BN102" s="55">
        <v>0</v>
      </c>
      <c r="BO102" s="55">
        <v>0</v>
      </c>
      <c r="BP102" s="55">
        <v>0</v>
      </c>
      <c r="BQ102" s="55">
        <v>0</v>
      </c>
      <c r="BR102" s="55">
        <v>0</v>
      </c>
      <c r="BS102" s="55">
        <v>0</v>
      </c>
      <c r="BT102" s="55">
        <v>0</v>
      </c>
      <c r="BU102" s="55">
        <v>0</v>
      </c>
      <c r="BV102" s="55">
        <v>0</v>
      </c>
      <c r="BW102" s="55">
        <v>0</v>
      </c>
      <c r="BX102" s="55">
        <v>0.6</v>
      </c>
      <c r="BY102" s="55">
        <v>0</v>
      </c>
      <c r="BZ102" s="55">
        <v>0</v>
      </c>
      <c r="CA102" s="55">
        <v>0</v>
      </c>
      <c r="CB102" s="55">
        <v>0</v>
      </c>
      <c r="CC102" s="55">
        <v>0</v>
      </c>
      <c r="CD102" s="55">
        <v>0</v>
      </c>
      <c r="CE102" s="55">
        <v>0</v>
      </c>
      <c r="CF102" s="55">
        <v>0</v>
      </c>
      <c r="CG102" s="55">
        <v>0</v>
      </c>
      <c r="CH102" s="55">
        <v>0</v>
      </c>
      <c r="CI102" s="55">
        <v>0</v>
      </c>
      <c r="CJ102" s="55">
        <v>0</v>
      </c>
      <c r="CK102" s="55">
        <v>0</v>
      </c>
      <c r="CM102" s="55">
        <v>0</v>
      </c>
      <c r="CN102" s="55">
        <v>0</v>
      </c>
      <c r="CO102" s="55">
        <v>0</v>
      </c>
      <c r="CP102" s="55">
        <v>0</v>
      </c>
      <c r="CQ102" s="55">
        <v>0</v>
      </c>
      <c r="CR102" s="55">
        <v>0</v>
      </c>
      <c r="CS102" s="55">
        <v>0</v>
      </c>
      <c r="CT102" s="55">
        <v>0</v>
      </c>
      <c r="CU102" s="55">
        <v>0</v>
      </c>
      <c r="CV102" s="55">
        <v>0</v>
      </c>
      <c r="CW102" s="55">
        <v>0</v>
      </c>
      <c r="CX102" s="55">
        <v>0</v>
      </c>
      <c r="CY102" s="55">
        <v>0</v>
      </c>
      <c r="CZ102" s="55">
        <v>0</v>
      </c>
      <c r="DA102" s="55">
        <v>0</v>
      </c>
      <c r="DB102" s="55">
        <v>0</v>
      </c>
      <c r="DC102" s="55">
        <v>0</v>
      </c>
      <c r="DD102" s="55">
        <v>0</v>
      </c>
      <c r="DE102" s="55">
        <v>0</v>
      </c>
      <c r="DF102" s="55">
        <v>0</v>
      </c>
      <c r="DG102" s="55">
        <v>0</v>
      </c>
      <c r="DH102" s="55">
        <v>0</v>
      </c>
      <c r="DI102" s="55">
        <v>0</v>
      </c>
      <c r="DJ102" s="55">
        <v>0</v>
      </c>
      <c r="DK102" s="55">
        <v>0</v>
      </c>
      <c r="DL102" s="55">
        <v>0</v>
      </c>
      <c r="DM102" s="55">
        <v>0</v>
      </c>
      <c r="DN102" s="55">
        <v>0</v>
      </c>
      <c r="DO102" s="55">
        <v>0</v>
      </c>
      <c r="DP102" s="55">
        <v>0</v>
      </c>
      <c r="DQ102" s="55">
        <v>0</v>
      </c>
      <c r="DR102" s="55">
        <v>0</v>
      </c>
      <c r="DS102" s="55">
        <v>0</v>
      </c>
      <c r="DT102" s="55">
        <v>0</v>
      </c>
      <c r="DU102" s="55">
        <v>0</v>
      </c>
      <c r="DV102" s="55">
        <v>0</v>
      </c>
      <c r="DW102" s="55">
        <v>0</v>
      </c>
      <c r="DX102" s="55">
        <v>0</v>
      </c>
      <c r="DY102" s="55">
        <v>0</v>
      </c>
      <c r="DZ102" s="55">
        <v>0</v>
      </c>
      <c r="EA102" s="55">
        <v>0</v>
      </c>
    </row>
    <row r="103" spans="3:131" x14ac:dyDescent="0.3">
      <c r="C103" s="3"/>
      <c r="D103" s="3"/>
    </row>
  </sheetData>
  <pageMargins left="0.7" right="0.7" top="0.75" bottom="0.75" header="0.3" footer="0.3"/>
  <pageSetup paperSize="9" orientation="portrait" r:id="rId1"/>
  <headerFooter>
    <oddHeader>&amp;C&amp;"Calibri"&amp;10&amp;K000000 OFFICIAL&amp;1#_x000D_</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5C5D0A67F34B498837BA2288A8E3E8" ma:contentTypeVersion="19" ma:contentTypeDescription="Create a new document." ma:contentTypeScope="" ma:versionID="5d982261b2483fa4583a0dc996a3d383">
  <xsd:schema xmlns:xsd="http://www.w3.org/2001/XMLSchema" xmlns:xs="http://www.w3.org/2001/XMLSchema" xmlns:p="http://schemas.microsoft.com/office/2006/metadata/properties" xmlns:ns2="741a431f-f11e-430b-8db8-9ff92049146f" xmlns:ns3="9ed464a4-0754-4a56-be90-7b5b5dd951f0" xmlns:ns4="af32717b-85d4-46b0-82d8-410bc3119485" targetNamespace="http://schemas.microsoft.com/office/2006/metadata/properties" ma:root="true" ma:fieldsID="4fae3f266542fcdd5c8e82722a5af0e7" ns2:_="" ns3:_="" ns4:_="">
    <xsd:import namespace="741a431f-f11e-430b-8db8-9ff92049146f"/>
    <xsd:import namespace="9ed464a4-0754-4a56-be90-7b5b5dd951f0"/>
    <xsd:import namespace="af32717b-85d4-46b0-82d8-410bc311948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Topic" minOccurs="0"/>
                <xsd:element ref="ns2:lcf76f155ced4ddcb4097134ff3c332f" minOccurs="0"/>
                <xsd:element ref="ns4:TaxCatchAll" minOccurs="0"/>
                <xsd:element ref="ns2:MediaLengthInSeconds" minOccurs="0"/>
                <xsd:element ref="ns2:MediaServiceObjectDetectorVersions" minOccurs="0"/>
                <xsd:element ref="ns2:MarkedasFIN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a431f-f11e-430b-8db8-9ff9204914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Topic" ma:index="20" nillable="true" ma:displayName="Topic" ma:description="e.g. recalibration, briefing note, consultation..." ma:format="Dropdown" ma:internalName="Topic">
      <xsd:simpleType>
        <xsd:restriction base="dms:Text">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89bcca-d77b-429e-a31c-3f7c234e7016"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arkedasFINAL" ma:index="26" nillable="true" ma:displayName="Marked as FINAL" ma:default="0" ma:description="If yes, do not edit." ma:format="Dropdown" ma:internalName="MarkedasFINA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d464a4-0754-4a56-be90-7b5b5dd951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32717b-85d4-46b0-82d8-410bc311948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d7e2bf4-9443-440c-b8f7-768d39cd5f5e}" ma:internalName="TaxCatchAll" ma:showField="CatchAllData" ma:web="9ed464a4-0754-4a56-be90-7b5b5dd951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f32717b-85d4-46b0-82d8-410bc3119485" xsi:nil="true"/>
    <Topic xmlns="741a431f-f11e-430b-8db8-9ff92049146f" xsi:nil="true"/>
    <lcf76f155ced4ddcb4097134ff3c332f xmlns="741a431f-f11e-430b-8db8-9ff92049146f">
      <Terms xmlns="http://schemas.microsoft.com/office/infopath/2007/PartnerControls"/>
    </lcf76f155ced4ddcb4097134ff3c332f>
    <MarkedasFINAL xmlns="741a431f-f11e-430b-8db8-9ff92049146f">false</MarkedasFIN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6A454F-ED44-428B-8A07-F08C59B70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a431f-f11e-430b-8db8-9ff92049146f"/>
    <ds:schemaRef ds:uri="9ed464a4-0754-4a56-be90-7b5b5dd951f0"/>
    <ds:schemaRef ds:uri="af32717b-85d4-46b0-82d8-410bc31194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75BCEB-6033-480B-AD99-2D3910181DDA}">
  <ds:schemaRefs>
    <ds:schemaRef ds:uri="http://schemas.microsoft.com/office/2006/metadata/properties"/>
    <ds:schemaRef ds:uri="http://schemas.microsoft.com/office/infopath/2007/PartnerControls"/>
    <ds:schemaRef ds:uri="af32717b-85d4-46b0-82d8-410bc3119485"/>
    <ds:schemaRef ds:uri="741a431f-f11e-430b-8db8-9ff92049146f"/>
  </ds:schemaRefs>
</ds:datastoreItem>
</file>

<file path=customXml/itemProps3.xml><?xml version="1.0" encoding="utf-8"?>
<ds:datastoreItem xmlns:ds="http://schemas.openxmlformats.org/officeDocument/2006/customXml" ds:itemID="{50E6F3E4-A71A-4488-9C0E-486775D669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Notes</vt:lpstr>
      <vt:lpstr>Common assumptions</vt:lpstr>
      <vt:lpstr>Characteristics</vt:lpstr>
      <vt:lpstr>TGamma</vt:lpstr>
      <vt:lpstr>Characteristics!_Hlk97803159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Prag</dc:creator>
  <cp:lastModifiedBy>Nicholas Prag</cp:lastModifiedBy>
  <dcterms:created xsi:type="dcterms:W3CDTF">2023-11-21T16:47:49Z</dcterms:created>
  <dcterms:modified xsi:type="dcterms:W3CDTF">2023-12-18T15:38:41Z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577031b-11bc-4db9-b655-7d79027ad570_Enabled">
    <vt:lpwstr>true</vt:lpwstr>
  </property>
  <property fmtid="{D5CDD505-2E9C-101B-9397-08002B2CF9AE}" pid="3" name="MSIP_Label_8577031b-11bc-4db9-b655-7d79027ad570_SetDate">
    <vt:lpwstr>2023-11-21T16:53:35Z</vt:lpwstr>
  </property>
  <property fmtid="{D5CDD505-2E9C-101B-9397-08002B2CF9AE}" pid="4" name="MSIP_Label_8577031b-11bc-4db9-b655-7d79027ad570_Method">
    <vt:lpwstr>Standard</vt:lpwstr>
  </property>
  <property fmtid="{D5CDD505-2E9C-101B-9397-08002B2CF9AE}" pid="5" name="MSIP_Label_8577031b-11bc-4db9-b655-7d79027ad570_Name">
    <vt:lpwstr>8577031b-11bc-4db9-b655-7d79027ad570</vt:lpwstr>
  </property>
  <property fmtid="{D5CDD505-2E9C-101B-9397-08002B2CF9AE}" pid="6" name="MSIP_Label_8577031b-11bc-4db9-b655-7d79027ad570_SiteId">
    <vt:lpwstr>c22cc3e1-5d7f-4f4d-be03-d5a158cc9409</vt:lpwstr>
  </property>
  <property fmtid="{D5CDD505-2E9C-101B-9397-08002B2CF9AE}" pid="7" name="MSIP_Label_8577031b-11bc-4db9-b655-7d79027ad570_ActionId">
    <vt:lpwstr>42d4a483-a19d-4f3f-a255-14217f73fce9</vt:lpwstr>
  </property>
  <property fmtid="{D5CDD505-2E9C-101B-9397-08002B2CF9AE}" pid="8" name="MSIP_Label_8577031b-11bc-4db9-b655-7d79027ad570_ContentBits">
    <vt:lpwstr>1</vt:lpwstr>
  </property>
  <property fmtid="{D5CDD505-2E9C-101B-9397-08002B2CF9AE}" pid="9" name="ContentTypeId">
    <vt:lpwstr>0x0101001C5C5D0A67F34B498837BA2288A8E3E8</vt:lpwstr>
  </property>
  <property fmtid="{D5CDD505-2E9C-101B-9397-08002B2CF9AE}" pid="10" name="MediaServiceImageTags">
    <vt:lpwstr/>
  </property>
</Properties>
</file>